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7F45536F-A797-42D3-B485-866A55C11CD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見積書" sheetId="10" r:id="rId1"/>
    <sheet name="【令和１０年度構築】システム開発業務" sheetId="11" r:id="rId2"/>
    <sheet name="構築に必要なハードウェア・ソフトウェア・クラウド" sheetId="1" r:id="rId3"/>
    <sheet name="令和１０年度運用" sheetId="22" r:id="rId4"/>
    <sheet name="サービス利用料（令和１０年度）" sheetId="23" r:id="rId5"/>
    <sheet name="令和１１年度運用" sheetId="13" r:id="rId6"/>
    <sheet name="サービス利用料（令和１１年度）" sheetId="4" r:id="rId7"/>
    <sheet name="令和１２年度運用" sheetId="14" r:id="rId8"/>
    <sheet name="サービス利用料（令和１２年度）" sheetId="5" r:id="rId9"/>
    <sheet name="令和１３年度運用" sheetId="15" r:id="rId10"/>
    <sheet name="サービス利用料（令和１３年度）" sheetId="6" r:id="rId11"/>
    <sheet name="令和１４年度運用 " sheetId="16" r:id="rId12"/>
    <sheet name="サービス利用料（令和１４年度）" sheetId="7" r:id="rId13"/>
    <sheet name="令和１５年度運用 " sheetId="17" r:id="rId14"/>
    <sheet name="サービス利用料（令和１５年度）" sheetId="8" r:id="rId15"/>
    <sheet name="令和１６年度運用" sheetId="24" r:id="rId16"/>
    <sheet name="サービス利用料（令和１６年度）" sheetId="25" r:id="rId17"/>
    <sheet name="選択用シート" sheetId="2" r:id="rId18"/>
  </sheets>
  <definedNames>
    <definedName name="_xlnm._FilterDatabase" localSheetId="1" hidden="1">【令和１０年度構築】システム開発業務!$A$2:$I$187</definedName>
    <definedName name="_xlnm._FilterDatabase" localSheetId="3" hidden="1">令和１０年度運用!$A$2:$I$42</definedName>
    <definedName name="_xlnm._FilterDatabase" localSheetId="5" hidden="1">令和１１年度運用!$A$2:$I$42</definedName>
    <definedName name="_xlnm._FilterDatabase" localSheetId="7" hidden="1">令和１２年度運用!$A$2:$I$42</definedName>
    <definedName name="_xlnm._FilterDatabase" localSheetId="9" hidden="1">令和１３年度運用!$A$2:$I$42</definedName>
    <definedName name="_xlnm._FilterDatabase" localSheetId="11" hidden="1">'令和１４年度運用 '!$A$2:$I$42</definedName>
    <definedName name="_xlnm._FilterDatabase" localSheetId="13" hidden="1">'令和１５年度運用 '!$A$2:$I$42</definedName>
    <definedName name="_xlnm._FilterDatabase" localSheetId="15" hidden="1">令和１６年度運用!$A$2:$I$42</definedName>
    <definedName name="_xlnm.Print_Area" localSheetId="1">【令和１０年度構築】システム開発業務!$A$1:$I$188</definedName>
    <definedName name="_xlnm.Print_Area" localSheetId="4">'サービス利用料（令和１０年度）'!$A$1:$H$53</definedName>
    <definedName name="_xlnm.Print_Area" localSheetId="6">'サービス利用料（令和１１年度）'!$A$1:$H$53</definedName>
    <definedName name="_xlnm.Print_Area" localSheetId="12">'サービス利用料（令和１４年度）'!$A$1:$H$53</definedName>
    <definedName name="_xlnm.Print_Area" localSheetId="14">'サービス利用料（令和１５年度）'!$A$1:$H$53</definedName>
    <definedName name="_xlnm.Print_Area" localSheetId="16">'サービス利用料（令和１６年度）'!$A$1:$H$53</definedName>
    <definedName name="_xlnm.Print_Area" localSheetId="0">見積書!$A$1:$G$51</definedName>
    <definedName name="_xlnm.Print_Area" localSheetId="2">構築に必要なハードウェア・ソフトウェア・クラウド!$A$1:$H$55</definedName>
    <definedName name="_xlnm.Print_Area" localSheetId="3">令和１０年度運用!$A$1:$I$43</definedName>
    <definedName name="_xlnm.Print_Area" localSheetId="5">令和１１年度運用!$A$1:$I$43</definedName>
    <definedName name="_xlnm.Print_Area" localSheetId="7">令和１２年度運用!$A$1:$I$43</definedName>
    <definedName name="_xlnm.Print_Area" localSheetId="9">令和１３年度運用!$A$1:$I$43</definedName>
    <definedName name="_xlnm.Print_Area" localSheetId="11">'令和１４年度運用 '!$A$1:$I$43</definedName>
    <definedName name="_xlnm.Print_Area" localSheetId="13">'令和１５年度運用 '!$A$1:$I$43</definedName>
    <definedName name="_xlnm.Print_Area" localSheetId="15">令和１６年度運用!$A$1:$I$43</definedName>
    <definedName name="_xlnm.Print_Titles" localSheetId="1">【令和１０年度構築】システム開発業務!$1:$1</definedName>
    <definedName name="_xlnm.Print_Titles" localSheetId="4">'サービス利用料（令和１０年度）'!$1:$3</definedName>
    <definedName name="_xlnm.Print_Titles" localSheetId="6">'サービス利用料（令和１１年度）'!$1:$3</definedName>
    <definedName name="_xlnm.Print_Titles" localSheetId="8">'サービス利用料（令和１２年度）'!$1:$3</definedName>
    <definedName name="_xlnm.Print_Titles" localSheetId="10">'サービス利用料（令和１３年度）'!$1:$3</definedName>
    <definedName name="_xlnm.Print_Titles" localSheetId="12">'サービス利用料（令和１４年度）'!$1:$3</definedName>
    <definedName name="_xlnm.Print_Titles" localSheetId="14">'サービス利用料（令和１５年度）'!$1:$3</definedName>
    <definedName name="_xlnm.Print_Titles" localSheetId="16">'サービス利用料（令和１６年度）'!$1:$3</definedName>
    <definedName name="_xlnm.Print_Titles" localSheetId="2">構築に必要なハードウェア・ソフトウェア・クラウド!$1:$3</definedName>
    <definedName name="_xlnm.Print_Titles" localSheetId="3">令和１０年度運用!$1:$1</definedName>
    <definedName name="_xlnm.Print_Titles" localSheetId="5">令和１１年度運用!$1:$1</definedName>
    <definedName name="_xlnm.Print_Titles" localSheetId="7">令和１２年度運用!$1:$1</definedName>
    <definedName name="_xlnm.Print_Titles" localSheetId="9">令和１３年度運用!$1:$1</definedName>
    <definedName name="_xlnm.Print_Titles" localSheetId="11">'令和１４年度運用 '!$1:$1</definedName>
    <definedName name="_xlnm.Print_Titles" localSheetId="13">'令和１５年度運用 '!$1:$1</definedName>
    <definedName name="_xlnm.Print_Titles" localSheetId="15">令和１６年度運用!$1:$1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8" i="10" l="1"/>
  <c r="G52" i="25"/>
  <c r="A52" i="25"/>
  <c r="G51" i="25"/>
  <c r="A51" i="25"/>
  <c r="G50" i="25"/>
  <c r="A50" i="25"/>
  <c r="G49" i="25"/>
  <c r="A49" i="25"/>
  <c r="G48" i="25"/>
  <c r="A48" i="25"/>
  <c r="G47" i="25"/>
  <c r="A47" i="25"/>
  <c r="G46" i="25"/>
  <c r="A46" i="25"/>
  <c r="G45" i="25"/>
  <c r="A45" i="25"/>
  <c r="G44" i="25"/>
  <c r="A44" i="25"/>
  <c r="G43" i="25"/>
  <c r="A43" i="25"/>
  <c r="G42" i="25"/>
  <c r="A42" i="25"/>
  <c r="G41" i="25"/>
  <c r="A41" i="25"/>
  <c r="G40" i="25"/>
  <c r="A40" i="25"/>
  <c r="G39" i="25"/>
  <c r="A39" i="25"/>
  <c r="G38" i="25"/>
  <c r="A38" i="25"/>
  <c r="G37" i="25"/>
  <c r="A37" i="25"/>
  <c r="G36" i="25"/>
  <c r="A36" i="25"/>
  <c r="G35" i="25"/>
  <c r="A35" i="25"/>
  <c r="G34" i="25"/>
  <c r="A34" i="25"/>
  <c r="G33" i="25"/>
  <c r="A33" i="25"/>
  <c r="G32" i="25"/>
  <c r="A32" i="25"/>
  <c r="G31" i="25"/>
  <c r="A31" i="25"/>
  <c r="G30" i="25"/>
  <c r="A30" i="25"/>
  <c r="G29" i="25"/>
  <c r="A29" i="25"/>
  <c r="G28" i="25"/>
  <c r="A28" i="25"/>
  <c r="G27" i="25"/>
  <c r="A27" i="25"/>
  <c r="G26" i="25"/>
  <c r="A26" i="25"/>
  <c r="G25" i="25"/>
  <c r="A25" i="25"/>
  <c r="G24" i="25"/>
  <c r="A24" i="25"/>
  <c r="G23" i="25"/>
  <c r="A23" i="25"/>
  <c r="G22" i="25"/>
  <c r="A22" i="25"/>
  <c r="G21" i="25"/>
  <c r="A21" i="25"/>
  <c r="G20" i="25"/>
  <c r="A20" i="25"/>
  <c r="G19" i="25"/>
  <c r="A19" i="25"/>
  <c r="G18" i="25"/>
  <c r="A18" i="25"/>
  <c r="G17" i="25"/>
  <c r="A17" i="25"/>
  <c r="G16" i="25"/>
  <c r="A16" i="25"/>
  <c r="G15" i="25"/>
  <c r="A15" i="25"/>
  <c r="G14" i="25"/>
  <c r="A14" i="25"/>
  <c r="G13" i="25"/>
  <c r="A13" i="25"/>
  <c r="G12" i="25"/>
  <c r="A12" i="25"/>
  <c r="G11" i="25"/>
  <c r="A11" i="25"/>
  <c r="G10" i="25"/>
  <c r="A10" i="25"/>
  <c r="G9" i="25"/>
  <c r="A9" i="25"/>
  <c r="G8" i="25"/>
  <c r="A8" i="25"/>
  <c r="G7" i="25"/>
  <c r="A7" i="25"/>
  <c r="G6" i="25"/>
  <c r="G53" i="25" s="1"/>
  <c r="A6" i="25"/>
  <c r="G38" i="24"/>
  <c r="H37" i="24"/>
  <c r="F37" i="24"/>
  <c r="F36" i="24"/>
  <c r="H36" i="24" s="1"/>
  <c r="F35" i="24"/>
  <c r="H35" i="24" s="1"/>
  <c r="F34" i="24"/>
  <c r="H34" i="24" s="1"/>
  <c r="F33" i="24"/>
  <c r="H33" i="24" s="1"/>
  <c r="F32" i="24"/>
  <c r="H32" i="24" s="1"/>
  <c r="F31" i="24"/>
  <c r="H31" i="24" s="1"/>
  <c r="F30" i="24"/>
  <c r="H30" i="24" s="1"/>
  <c r="F29" i="24"/>
  <c r="H29" i="24" s="1"/>
  <c r="F28" i="24"/>
  <c r="H28" i="24" s="1"/>
  <c r="G27" i="24"/>
  <c r="F26" i="24"/>
  <c r="H26" i="24" s="1"/>
  <c r="F25" i="24"/>
  <c r="H25" i="24" s="1"/>
  <c r="F24" i="24"/>
  <c r="H24" i="24" s="1"/>
  <c r="F23" i="24"/>
  <c r="H23" i="24" s="1"/>
  <c r="F22" i="24"/>
  <c r="H22" i="24" s="1"/>
  <c r="F21" i="24"/>
  <c r="H21" i="24" s="1"/>
  <c r="F20" i="24"/>
  <c r="H20" i="24" s="1"/>
  <c r="F19" i="24"/>
  <c r="H19" i="24" s="1"/>
  <c r="F18" i="24"/>
  <c r="H18" i="24" s="1"/>
  <c r="F17" i="24"/>
  <c r="H17" i="24" s="1"/>
  <c r="G16" i="24"/>
  <c r="F16" i="24"/>
  <c r="F15" i="24"/>
  <c r="H15" i="24" s="1"/>
  <c r="F14" i="24"/>
  <c r="H14" i="24" s="1"/>
  <c r="F13" i="24"/>
  <c r="H13" i="24" s="1"/>
  <c r="F12" i="24"/>
  <c r="H12" i="24" s="1"/>
  <c r="F11" i="24"/>
  <c r="H11" i="24" s="1"/>
  <c r="F10" i="24"/>
  <c r="H10" i="24" s="1"/>
  <c r="F9" i="24"/>
  <c r="H9" i="24" s="1"/>
  <c r="F8" i="24"/>
  <c r="H8" i="24" s="1"/>
  <c r="F7" i="24"/>
  <c r="H7" i="24" s="1"/>
  <c r="F6" i="24"/>
  <c r="H6" i="24" s="1"/>
  <c r="E34" i="10"/>
  <c r="E30" i="10"/>
  <c r="E26" i="10"/>
  <c r="E22" i="10"/>
  <c r="E18" i="10"/>
  <c r="E14" i="10"/>
  <c r="G52" i="23"/>
  <c r="A52" i="23"/>
  <c r="G51" i="23"/>
  <c r="A51" i="23"/>
  <c r="G50" i="23"/>
  <c r="A50" i="23"/>
  <c r="G49" i="23"/>
  <c r="A49" i="23"/>
  <c r="G48" i="23"/>
  <c r="A48" i="23"/>
  <c r="G47" i="23"/>
  <c r="A47" i="23"/>
  <c r="G46" i="23"/>
  <c r="A46" i="23"/>
  <c r="G45" i="23"/>
  <c r="A45" i="23"/>
  <c r="G44" i="23"/>
  <c r="A44" i="23"/>
  <c r="G43" i="23"/>
  <c r="A43" i="23"/>
  <c r="G42" i="23"/>
  <c r="A42" i="23"/>
  <c r="G41" i="23"/>
  <c r="A41" i="23"/>
  <c r="G40" i="23"/>
  <c r="A40" i="23"/>
  <c r="G39" i="23"/>
  <c r="A39" i="23"/>
  <c r="G38" i="23"/>
  <c r="A38" i="23"/>
  <c r="G37" i="23"/>
  <c r="A37" i="23"/>
  <c r="G36" i="23"/>
  <c r="A36" i="23"/>
  <c r="G35" i="23"/>
  <c r="A35" i="23"/>
  <c r="G34" i="23"/>
  <c r="A34" i="23"/>
  <c r="G33" i="23"/>
  <c r="A33" i="23"/>
  <c r="G32" i="23"/>
  <c r="A32" i="23"/>
  <c r="G31" i="23"/>
  <c r="A31" i="23"/>
  <c r="G30" i="23"/>
  <c r="A30" i="23"/>
  <c r="G29" i="23"/>
  <c r="A29" i="23"/>
  <c r="G28" i="23"/>
  <c r="A28" i="23"/>
  <c r="G27" i="23"/>
  <c r="A27" i="23"/>
  <c r="G26" i="23"/>
  <c r="A26" i="23"/>
  <c r="G25" i="23"/>
  <c r="A25" i="23"/>
  <c r="G24" i="23"/>
  <c r="A24" i="23"/>
  <c r="G23" i="23"/>
  <c r="A23" i="23"/>
  <c r="G22" i="23"/>
  <c r="A22" i="23"/>
  <c r="G21" i="23"/>
  <c r="A21" i="23"/>
  <c r="G20" i="23"/>
  <c r="A20" i="23"/>
  <c r="G19" i="23"/>
  <c r="A19" i="23"/>
  <c r="G18" i="23"/>
  <c r="A18" i="23"/>
  <c r="G17" i="23"/>
  <c r="A17" i="23"/>
  <c r="G16" i="23"/>
  <c r="A16" i="23"/>
  <c r="G15" i="23"/>
  <c r="A15" i="23"/>
  <c r="G14" i="23"/>
  <c r="A14" i="23"/>
  <c r="G13" i="23"/>
  <c r="A13" i="23"/>
  <c r="G12" i="23"/>
  <c r="A12" i="23"/>
  <c r="G11" i="23"/>
  <c r="A11" i="23"/>
  <c r="G10" i="23"/>
  <c r="A10" i="23"/>
  <c r="G9" i="23"/>
  <c r="A9" i="23"/>
  <c r="G8" i="23"/>
  <c r="A8" i="23"/>
  <c r="G7" i="23"/>
  <c r="A7" i="23"/>
  <c r="G6" i="23"/>
  <c r="G53" i="23" s="1"/>
  <c r="A6" i="23"/>
  <c r="G38" i="22"/>
  <c r="F37" i="22"/>
  <c r="H37" i="22" s="1"/>
  <c r="F36" i="22"/>
  <c r="H36" i="22" s="1"/>
  <c r="F35" i="22"/>
  <c r="H35" i="22" s="1"/>
  <c r="F34" i="22"/>
  <c r="H34" i="22" s="1"/>
  <c r="F33" i="22"/>
  <c r="H33" i="22" s="1"/>
  <c r="F32" i="22"/>
  <c r="H32" i="22" s="1"/>
  <c r="F31" i="22"/>
  <c r="H31" i="22" s="1"/>
  <c r="F30" i="22"/>
  <c r="H30" i="22" s="1"/>
  <c r="F29" i="22"/>
  <c r="H29" i="22" s="1"/>
  <c r="F28" i="22"/>
  <c r="H28" i="22" s="1"/>
  <c r="G27" i="22"/>
  <c r="F26" i="22"/>
  <c r="H26" i="22" s="1"/>
  <c r="F25" i="22"/>
  <c r="H25" i="22" s="1"/>
  <c r="F24" i="22"/>
  <c r="H24" i="22" s="1"/>
  <c r="F23" i="22"/>
  <c r="H23" i="22" s="1"/>
  <c r="F22" i="22"/>
  <c r="H22" i="22" s="1"/>
  <c r="F21" i="22"/>
  <c r="H21" i="22" s="1"/>
  <c r="F20" i="22"/>
  <c r="H20" i="22" s="1"/>
  <c r="F19" i="22"/>
  <c r="H19" i="22" s="1"/>
  <c r="F18" i="22"/>
  <c r="H18" i="22" s="1"/>
  <c r="F17" i="22"/>
  <c r="H17" i="22" s="1"/>
  <c r="G16" i="22"/>
  <c r="E16" i="22"/>
  <c r="F15" i="22"/>
  <c r="H15" i="22" s="1"/>
  <c r="F14" i="22"/>
  <c r="H14" i="22" s="1"/>
  <c r="F13" i="22"/>
  <c r="H13" i="22" s="1"/>
  <c r="F12" i="22"/>
  <c r="H12" i="22" s="1"/>
  <c r="F11" i="22"/>
  <c r="H11" i="22" s="1"/>
  <c r="F10" i="22"/>
  <c r="H10" i="22" s="1"/>
  <c r="F9" i="22"/>
  <c r="H9" i="22" s="1"/>
  <c r="F8" i="22"/>
  <c r="H8" i="22" s="1"/>
  <c r="F7" i="22"/>
  <c r="H7" i="22" s="1"/>
  <c r="F6" i="22"/>
  <c r="H6" i="22" s="1"/>
  <c r="F148" i="11"/>
  <c r="H16" i="24" l="1"/>
  <c r="H27" i="24"/>
  <c r="H38" i="24"/>
  <c r="H27" i="22"/>
  <c r="H38" i="22"/>
  <c r="H16" i="22"/>
  <c r="F53" i="11"/>
  <c r="F54" i="11"/>
  <c r="F55" i="11"/>
  <c r="F56" i="11"/>
  <c r="F57" i="11"/>
  <c r="F58" i="11"/>
  <c r="F59" i="11"/>
  <c r="F60" i="11"/>
  <c r="F61" i="11"/>
  <c r="F52" i="11"/>
  <c r="F42" i="11"/>
  <c r="F43" i="11"/>
  <c r="F44" i="11"/>
  <c r="F45" i="11"/>
  <c r="F46" i="11"/>
  <c r="F47" i="11"/>
  <c r="F48" i="11"/>
  <c r="F49" i="11"/>
  <c r="F50" i="11"/>
  <c r="F41" i="11"/>
  <c r="F31" i="11"/>
  <c r="F32" i="11"/>
  <c r="F33" i="11"/>
  <c r="F34" i="11"/>
  <c r="F35" i="11"/>
  <c r="F36" i="11"/>
  <c r="F37" i="11"/>
  <c r="F38" i="11"/>
  <c r="F39" i="11"/>
  <c r="F30" i="11"/>
  <c r="F18" i="11"/>
  <c r="F19" i="11"/>
  <c r="F20" i="11"/>
  <c r="F21" i="11"/>
  <c r="F22" i="11"/>
  <c r="F23" i="11"/>
  <c r="F24" i="11"/>
  <c r="F25" i="11"/>
  <c r="F26" i="11"/>
  <c r="F17" i="11"/>
  <c r="F7" i="11"/>
  <c r="F8" i="11"/>
  <c r="F9" i="11"/>
  <c r="F10" i="11"/>
  <c r="F11" i="11"/>
  <c r="F12" i="11"/>
  <c r="F13" i="11"/>
  <c r="F14" i="11"/>
  <c r="F6" i="11"/>
  <c r="H39" i="24" l="1"/>
  <c r="E37" i="10" s="1"/>
  <c r="H39" i="22"/>
  <c r="E13" i="10" s="1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6" i="4"/>
  <c r="A6" i="5"/>
  <c r="A6" i="6"/>
  <c r="A6" i="7"/>
  <c r="A6" i="8"/>
  <c r="A11" i="1"/>
  <c r="G38" i="17"/>
  <c r="F37" i="17"/>
  <c r="H37" i="17" s="1"/>
  <c r="F36" i="17"/>
  <c r="H36" i="17" s="1"/>
  <c r="F35" i="17"/>
  <c r="H35" i="17" s="1"/>
  <c r="F34" i="17"/>
  <c r="H34" i="17" s="1"/>
  <c r="F33" i="17"/>
  <c r="H33" i="17" s="1"/>
  <c r="F32" i="17"/>
  <c r="H32" i="17" s="1"/>
  <c r="F31" i="17"/>
  <c r="H31" i="17" s="1"/>
  <c r="F30" i="17"/>
  <c r="H30" i="17" s="1"/>
  <c r="F29" i="17"/>
  <c r="H29" i="17" s="1"/>
  <c r="F28" i="17"/>
  <c r="H28" i="17" s="1"/>
  <c r="G27" i="17"/>
  <c r="F26" i="17"/>
  <c r="H26" i="17" s="1"/>
  <c r="F25" i="17"/>
  <c r="H25" i="17" s="1"/>
  <c r="F24" i="17"/>
  <c r="H24" i="17" s="1"/>
  <c r="F23" i="17"/>
  <c r="H23" i="17" s="1"/>
  <c r="F22" i="17"/>
  <c r="H22" i="17" s="1"/>
  <c r="F21" i="17"/>
  <c r="H21" i="17" s="1"/>
  <c r="F20" i="17"/>
  <c r="H20" i="17" s="1"/>
  <c r="F19" i="17"/>
  <c r="H19" i="17" s="1"/>
  <c r="F18" i="17"/>
  <c r="H18" i="17" s="1"/>
  <c r="F17" i="17"/>
  <c r="H17" i="17" s="1"/>
  <c r="G16" i="17"/>
  <c r="F16" i="17"/>
  <c r="F15" i="17"/>
  <c r="H15" i="17" s="1"/>
  <c r="F14" i="17"/>
  <c r="H14" i="17" s="1"/>
  <c r="F13" i="17"/>
  <c r="H13" i="17" s="1"/>
  <c r="F12" i="17"/>
  <c r="H12" i="17" s="1"/>
  <c r="F11" i="17"/>
  <c r="H11" i="17" s="1"/>
  <c r="F10" i="17"/>
  <c r="H10" i="17" s="1"/>
  <c r="F9" i="17"/>
  <c r="H9" i="17" s="1"/>
  <c r="F8" i="17"/>
  <c r="H8" i="17" s="1"/>
  <c r="F7" i="17"/>
  <c r="H7" i="17" s="1"/>
  <c r="F6" i="17"/>
  <c r="H6" i="17" s="1"/>
  <c r="G38" i="16"/>
  <c r="F37" i="16"/>
  <c r="H37" i="16" s="1"/>
  <c r="F36" i="16"/>
  <c r="H36" i="16" s="1"/>
  <c r="F35" i="16"/>
  <c r="H35" i="16" s="1"/>
  <c r="F34" i="16"/>
  <c r="H34" i="16" s="1"/>
  <c r="F33" i="16"/>
  <c r="H33" i="16" s="1"/>
  <c r="F32" i="16"/>
  <c r="H32" i="16" s="1"/>
  <c r="F31" i="16"/>
  <c r="H31" i="16" s="1"/>
  <c r="F30" i="16"/>
  <c r="H30" i="16" s="1"/>
  <c r="F29" i="16"/>
  <c r="H29" i="16" s="1"/>
  <c r="F28" i="16"/>
  <c r="H28" i="16" s="1"/>
  <c r="G27" i="16"/>
  <c r="F26" i="16"/>
  <c r="H26" i="16" s="1"/>
  <c r="F25" i="16"/>
  <c r="H25" i="16" s="1"/>
  <c r="F24" i="16"/>
  <c r="H24" i="16" s="1"/>
  <c r="F23" i="16"/>
  <c r="H23" i="16" s="1"/>
  <c r="F22" i="16"/>
  <c r="H22" i="16" s="1"/>
  <c r="F21" i="16"/>
  <c r="H21" i="16" s="1"/>
  <c r="F20" i="16"/>
  <c r="H20" i="16" s="1"/>
  <c r="F19" i="16"/>
  <c r="H19" i="16" s="1"/>
  <c r="F18" i="16"/>
  <c r="H18" i="16" s="1"/>
  <c r="F17" i="16"/>
  <c r="H17" i="16" s="1"/>
  <c r="G16" i="16"/>
  <c r="F16" i="16"/>
  <c r="F15" i="16"/>
  <c r="H15" i="16" s="1"/>
  <c r="F14" i="16"/>
  <c r="H14" i="16" s="1"/>
  <c r="F13" i="16"/>
  <c r="H13" i="16" s="1"/>
  <c r="F12" i="16"/>
  <c r="H12" i="16" s="1"/>
  <c r="F11" i="16"/>
  <c r="H11" i="16" s="1"/>
  <c r="F10" i="16"/>
  <c r="H10" i="16" s="1"/>
  <c r="F9" i="16"/>
  <c r="H9" i="16" s="1"/>
  <c r="F8" i="16"/>
  <c r="H8" i="16" s="1"/>
  <c r="F7" i="16"/>
  <c r="H7" i="16" s="1"/>
  <c r="F6" i="16"/>
  <c r="H6" i="16" s="1"/>
  <c r="G38" i="15"/>
  <c r="F37" i="15"/>
  <c r="H37" i="15" s="1"/>
  <c r="F36" i="15"/>
  <c r="H36" i="15" s="1"/>
  <c r="F35" i="15"/>
  <c r="H35" i="15" s="1"/>
  <c r="F34" i="15"/>
  <c r="H34" i="15" s="1"/>
  <c r="F33" i="15"/>
  <c r="H33" i="15" s="1"/>
  <c r="F32" i="15"/>
  <c r="H32" i="15" s="1"/>
  <c r="F31" i="15"/>
  <c r="H31" i="15" s="1"/>
  <c r="F30" i="15"/>
  <c r="H30" i="15" s="1"/>
  <c r="F29" i="15"/>
  <c r="H29" i="15" s="1"/>
  <c r="F28" i="15"/>
  <c r="H28" i="15" s="1"/>
  <c r="G27" i="15"/>
  <c r="F26" i="15"/>
  <c r="H26" i="15" s="1"/>
  <c r="F25" i="15"/>
  <c r="H25" i="15" s="1"/>
  <c r="F24" i="15"/>
  <c r="H24" i="15" s="1"/>
  <c r="F23" i="15"/>
  <c r="H23" i="15" s="1"/>
  <c r="F22" i="15"/>
  <c r="H22" i="15" s="1"/>
  <c r="F21" i="15"/>
  <c r="H21" i="15" s="1"/>
  <c r="F20" i="15"/>
  <c r="H20" i="15" s="1"/>
  <c r="F19" i="15"/>
  <c r="H19" i="15" s="1"/>
  <c r="F18" i="15"/>
  <c r="H18" i="15" s="1"/>
  <c r="F17" i="15"/>
  <c r="H17" i="15" s="1"/>
  <c r="G16" i="15"/>
  <c r="F16" i="15"/>
  <c r="F15" i="15"/>
  <c r="H15" i="15" s="1"/>
  <c r="F14" i="15"/>
  <c r="H14" i="15" s="1"/>
  <c r="F13" i="15"/>
  <c r="H13" i="15" s="1"/>
  <c r="F12" i="15"/>
  <c r="H12" i="15" s="1"/>
  <c r="F11" i="15"/>
  <c r="H11" i="15" s="1"/>
  <c r="F10" i="15"/>
  <c r="H10" i="15" s="1"/>
  <c r="F9" i="15"/>
  <c r="H9" i="15" s="1"/>
  <c r="F8" i="15"/>
  <c r="H8" i="15" s="1"/>
  <c r="F7" i="15"/>
  <c r="H7" i="15" s="1"/>
  <c r="F6" i="15"/>
  <c r="H6" i="15" s="1"/>
  <c r="G38" i="14"/>
  <c r="F37" i="14"/>
  <c r="H37" i="14" s="1"/>
  <c r="F36" i="14"/>
  <c r="H36" i="14" s="1"/>
  <c r="F35" i="14"/>
  <c r="H35" i="14" s="1"/>
  <c r="F34" i="14"/>
  <c r="H34" i="14" s="1"/>
  <c r="F33" i="14"/>
  <c r="H33" i="14" s="1"/>
  <c r="F32" i="14"/>
  <c r="H32" i="14" s="1"/>
  <c r="F31" i="14"/>
  <c r="H31" i="14" s="1"/>
  <c r="F30" i="14"/>
  <c r="H30" i="14" s="1"/>
  <c r="F29" i="14"/>
  <c r="H29" i="14" s="1"/>
  <c r="F28" i="14"/>
  <c r="H28" i="14" s="1"/>
  <c r="G27" i="14"/>
  <c r="F26" i="14"/>
  <c r="H26" i="14" s="1"/>
  <c r="F25" i="14"/>
  <c r="H25" i="14" s="1"/>
  <c r="F24" i="14"/>
  <c r="H24" i="14" s="1"/>
  <c r="F23" i="14"/>
  <c r="H23" i="14" s="1"/>
  <c r="F22" i="14"/>
  <c r="H22" i="14" s="1"/>
  <c r="F21" i="14"/>
  <c r="H21" i="14" s="1"/>
  <c r="F20" i="14"/>
  <c r="H20" i="14" s="1"/>
  <c r="F19" i="14"/>
  <c r="H19" i="14" s="1"/>
  <c r="F18" i="14"/>
  <c r="H18" i="14" s="1"/>
  <c r="F17" i="14"/>
  <c r="H17" i="14" s="1"/>
  <c r="G16" i="14"/>
  <c r="F16" i="14"/>
  <c r="F15" i="14"/>
  <c r="H15" i="14" s="1"/>
  <c r="F14" i="14"/>
  <c r="H14" i="14" s="1"/>
  <c r="F13" i="14"/>
  <c r="H13" i="14" s="1"/>
  <c r="F12" i="14"/>
  <c r="H12" i="14" s="1"/>
  <c r="F11" i="14"/>
  <c r="H11" i="14" s="1"/>
  <c r="F10" i="14"/>
  <c r="H10" i="14" s="1"/>
  <c r="F9" i="14"/>
  <c r="H9" i="14" s="1"/>
  <c r="F8" i="14"/>
  <c r="H8" i="14" s="1"/>
  <c r="F7" i="14"/>
  <c r="H7" i="14" s="1"/>
  <c r="F6" i="14"/>
  <c r="H6" i="14" s="1"/>
  <c r="G38" i="13"/>
  <c r="F37" i="13"/>
  <c r="H37" i="13" s="1"/>
  <c r="F36" i="13"/>
  <c r="H36" i="13" s="1"/>
  <c r="F35" i="13"/>
  <c r="H35" i="13" s="1"/>
  <c r="F34" i="13"/>
  <c r="H34" i="13" s="1"/>
  <c r="F33" i="13"/>
  <c r="H33" i="13" s="1"/>
  <c r="F32" i="13"/>
  <c r="H32" i="13" s="1"/>
  <c r="F31" i="13"/>
  <c r="H31" i="13" s="1"/>
  <c r="F30" i="13"/>
  <c r="H30" i="13" s="1"/>
  <c r="F29" i="13"/>
  <c r="H29" i="13" s="1"/>
  <c r="F28" i="13"/>
  <c r="H28" i="13" s="1"/>
  <c r="G27" i="13"/>
  <c r="F26" i="13"/>
  <c r="H26" i="13" s="1"/>
  <c r="F25" i="13"/>
  <c r="H25" i="13" s="1"/>
  <c r="F24" i="13"/>
  <c r="H24" i="13" s="1"/>
  <c r="F23" i="13"/>
  <c r="H23" i="13" s="1"/>
  <c r="F22" i="13"/>
  <c r="H22" i="13" s="1"/>
  <c r="F21" i="13"/>
  <c r="H21" i="13" s="1"/>
  <c r="F20" i="13"/>
  <c r="H20" i="13" s="1"/>
  <c r="F19" i="13"/>
  <c r="H19" i="13" s="1"/>
  <c r="F18" i="13"/>
  <c r="H18" i="13" s="1"/>
  <c r="F17" i="13"/>
  <c r="H17" i="13" s="1"/>
  <c r="G16" i="13"/>
  <c r="F14" i="13"/>
  <c r="H14" i="13" s="1"/>
  <c r="F13" i="13"/>
  <c r="H13" i="13" s="1"/>
  <c r="F12" i="13"/>
  <c r="H12" i="13" s="1"/>
  <c r="F11" i="13"/>
  <c r="H11" i="13" s="1"/>
  <c r="F10" i="13"/>
  <c r="H10" i="13" s="1"/>
  <c r="F9" i="13"/>
  <c r="H9" i="13" s="1"/>
  <c r="F8" i="13"/>
  <c r="H8" i="13" s="1"/>
  <c r="F7" i="13"/>
  <c r="H7" i="13" s="1"/>
  <c r="F6" i="13"/>
  <c r="H6" i="13" s="1"/>
  <c r="H16" i="14" l="1"/>
  <c r="H16" i="17"/>
  <c r="H16" i="15"/>
  <c r="H16" i="16"/>
  <c r="H27" i="14"/>
  <c r="H27" i="17"/>
  <c r="H38" i="17"/>
  <c r="H38" i="16"/>
  <c r="H27" i="16"/>
  <c r="H38" i="15"/>
  <c r="H27" i="15"/>
  <c r="H38" i="14"/>
  <c r="H27" i="13"/>
  <c r="H38" i="13"/>
  <c r="H39" i="15" l="1"/>
  <c r="E25" i="10" s="1"/>
  <c r="H39" i="16"/>
  <c r="E29" i="10" s="1"/>
  <c r="H39" i="17"/>
  <c r="E33" i="10" s="1"/>
  <c r="H39" i="14"/>
  <c r="E21" i="10" s="1"/>
  <c r="A8" i="1"/>
  <c r="A9" i="1"/>
  <c r="A10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7" i="1"/>
  <c r="F93" i="11"/>
  <c r="H93" i="11" s="1"/>
  <c r="F92" i="11"/>
  <c r="H92" i="11" s="1"/>
  <c r="H20" i="11"/>
  <c r="H19" i="11"/>
  <c r="H21" i="11"/>
  <c r="G158" i="11"/>
  <c r="F157" i="11"/>
  <c r="H157" i="11" s="1"/>
  <c r="F156" i="11"/>
  <c r="H156" i="11" s="1"/>
  <c r="F155" i="11"/>
  <c r="H155" i="11" s="1"/>
  <c r="F154" i="11"/>
  <c r="H154" i="11" s="1"/>
  <c r="F153" i="11"/>
  <c r="H153" i="11" s="1"/>
  <c r="F152" i="11"/>
  <c r="H152" i="11" s="1"/>
  <c r="F151" i="11"/>
  <c r="H151" i="11" s="1"/>
  <c r="F150" i="11"/>
  <c r="H150" i="11" s="1"/>
  <c r="F149" i="11"/>
  <c r="H149" i="11" s="1"/>
  <c r="H148" i="11"/>
  <c r="F141" i="11"/>
  <c r="H141" i="11" s="1"/>
  <c r="F140" i="11"/>
  <c r="H140" i="11" s="1"/>
  <c r="F139" i="11"/>
  <c r="H139" i="11" s="1"/>
  <c r="F143" i="11"/>
  <c r="H143" i="11" s="1"/>
  <c r="F142" i="11"/>
  <c r="H142" i="11" s="1"/>
  <c r="F138" i="11"/>
  <c r="H138" i="11" s="1"/>
  <c r="F130" i="11"/>
  <c r="H130" i="11" s="1"/>
  <c r="F129" i="11"/>
  <c r="H129" i="11" s="1"/>
  <c r="F128" i="11"/>
  <c r="H128" i="11" s="1"/>
  <c r="F132" i="11"/>
  <c r="H132" i="11" s="1"/>
  <c r="F131" i="11"/>
  <c r="H131" i="11" s="1"/>
  <c r="F127" i="11"/>
  <c r="H127" i="11" s="1"/>
  <c r="F117" i="11"/>
  <c r="H117" i="11" s="1"/>
  <c r="F116" i="11"/>
  <c r="H116" i="11" s="1"/>
  <c r="F115" i="11"/>
  <c r="H115" i="11" s="1"/>
  <c r="F114" i="11"/>
  <c r="H114" i="11" s="1"/>
  <c r="F119" i="11"/>
  <c r="H119" i="11" s="1"/>
  <c r="F118" i="11"/>
  <c r="H118" i="11" s="1"/>
  <c r="F107" i="11"/>
  <c r="H107" i="11" s="1"/>
  <c r="F106" i="11"/>
  <c r="H106" i="11" s="1"/>
  <c r="F105" i="11"/>
  <c r="H105" i="11" s="1"/>
  <c r="F109" i="11"/>
  <c r="H109" i="11" s="1"/>
  <c r="F108" i="11"/>
  <c r="H108" i="11" s="1"/>
  <c r="F104" i="11"/>
  <c r="H104" i="11" s="1"/>
  <c r="F89" i="11"/>
  <c r="H89" i="11" s="1"/>
  <c r="F91" i="11"/>
  <c r="H91" i="11" s="1"/>
  <c r="F90" i="11"/>
  <c r="H90" i="11" s="1"/>
  <c r="F88" i="11"/>
  <c r="H88" i="11" s="1"/>
  <c r="F81" i="11"/>
  <c r="H81" i="11" s="1"/>
  <c r="F80" i="11"/>
  <c r="H80" i="11" s="1"/>
  <c r="F79" i="11"/>
  <c r="H79" i="11" s="1"/>
  <c r="F82" i="11"/>
  <c r="H82" i="11" s="1"/>
  <c r="F78" i="11"/>
  <c r="H78" i="11" s="1"/>
  <c r="F77" i="11"/>
  <c r="H77" i="11" s="1"/>
  <c r="F68" i="11"/>
  <c r="H68" i="11" s="1"/>
  <c r="F67" i="11"/>
  <c r="H67" i="11" s="1"/>
  <c r="F66" i="11"/>
  <c r="H66" i="11" s="1"/>
  <c r="F69" i="11"/>
  <c r="H69" i="11" s="1"/>
  <c r="F65" i="11"/>
  <c r="H65" i="11" s="1"/>
  <c r="F64" i="11"/>
  <c r="H64" i="11" s="1"/>
  <c r="H57" i="11"/>
  <c r="H56" i="11"/>
  <c r="H55" i="11"/>
  <c r="H47" i="11"/>
  <c r="H46" i="11"/>
  <c r="H45" i="11"/>
  <c r="H44" i="11"/>
  <c r="H43" i="11"/>
  <c r="H42" i="11"/>
  <c r="H58" i="11"/>
  <c r="H54" i="11"/>
  <c r="H53" i="11"/>
  <c r="H36" i="11"/>
  <c r="H34" i="11"/>
  <c r="H33" i="11"/>
  <c r="H32" i="11"/>
  <c r="H37" i="11"/>
  <c r="H35" i="11"/>
  <c r="H31" i="11"/>
  <c r="H17" i="11"/>
  <c r="H18" i="11"/>
  <c r="H22" i="11"/>
  <c r="H23" i="11"/>
  <c r="H24" i="11"/>
  <c r="H25" i="11"/>
  <c r="H26" i="11"/>
  <c r="G27" i="11"/>
  <c r="H7" i="11"/>
  <c r="H9" i="11"/>
  <c r="H8" i="11"/>
  <c r="H14" i="11"/>
  <c r="H13" i="11"/>
  <c r="G180" i="11"/>
  <c r="F179" i="11"/>
  <c r="H179" i="11" s="1"/>
  <c r="F178" i="11"/>
  <c r="H178" i="11" s="1"/>
  <c r="F177" i="11"/>
  <c r="H177" i="11" s="1"/>
  <c r="F176" i="11"/>
  <c r="H176" i="11" s="1"/>
  <c r="G175" i="11"/>
  <c r="F174" i="11"/>
  <c r="H174" i="11" s="1"/>
  <c r="F173" i="11"/>
  <c r="H173" i="11" s="1"/>
  <c r="F172" i="11"/>
  <c r="H172" i="11" s="1"/>
  <c r="F171" i="11"/>
  <c r="H171" i="11" s="1"/>
  <c r="G170" i="11"/>
  <c r="F169" i="11"/>
  <c r="H169" i="11" s="1"/>
  <c r="F168" i="11"/>
  <c r="H168" i="11" s="1"/>
  <c r="F167" i="11"/>
  <c r="H167" i="11" s="1"/>
  <c r="F166" i="11"/>
  <c r="H166" i="11" s="1"/>
  <c r="G163" i="11"/>
  <c r="F162" i="11"/>
  <c r="H162" i="11" s="1"/>
  <c r="F161" i="11"/>
  <c r="H161" i="11" s="1"/>
  <c r="F160" i="11"/>
  <c r="H160" i="11" s="1"/>
  <c r="F159" i="11"/>
  <c r="H159" i="11" s="1"/>
  <c r="G147" i="11"/>
  <c r="F146" i="11"/>
  <c r="H146" i="11" s="1"/>
  <c r="F145" i="11"/>
  <c r="H145" i="11" s="1"/>
  <c r="F144" i="11"/>
  <c r="H144" i="11" s="1"/>
  <c r="F137" i="11"/>
  <c r="H137" i="11" s="1"/>
  <c r="G136" i="11"/>
  <c r="F135" i="11"/>
  <c r="H135" i="11" s="1"/>
  <c r="F134" i="11"/>
  <c r="H134" i="11" s="1"/>
  <c r="F133" i="11"/>
  <c r="H133" i="11" s="1"/>
  <c r="F126" i="11"/>
  <c r="H126" i="11" s="1"/>
  <c r="G123" i="11"/>
  <c r="F122" i="11"/>
  <c r="H122" i="11" s="1"/>
  <c r="F121" i="11"/>
  <c r="H121" i="11" s="1"/>
  <c r="F120" i="11"/>
  <c r="H120" i="11" s="1"/>
  <c r="F113" i="11"/>
  <c r="H113" i="11" s="1"/>
  <c r="G112" i="11"/>
  <c r="F111" i="11"/>
  <c r="H111" i="11" s="1"/>
  <c r="F110" i="11"/>
  <c r="H110" i="11" s="1"/>
  <c r="F103" i="11"/>
  <c r="H103" i="11" s="1"/>
  <c r="G102" i="11"/>
  <c r="F101" i="11"/>
  <c r="H101" i="11" s="1"/>
  <c r="F100" i="11"/>
  <c r="H100" i="11" s="1"/>
  <c r="F99" i="11"/>
  <c r="H99" i="11" s="1"/>
  <c r="F98" i="11"/>
  <c r="H98" i="11" s="1"/>
  <c r="G97" i="11"/>
  <c r="F96" i="11"/>
  <c r="H96" i="11" s="1"/>
  <c r="F95" i="11"/>
  <c r="H95" i="11" s="1"/>
  <c r="F94" i="11"/>
  <c r="H94" i="11" s="1"/>
  <c r="F87" i="11"/>
  <c r="H87" i="11" s="1"/>
  <c r="G86" i="11"/>
  <c r="F85" i="11"/>
  <c r="H85" i="11" s="1"/>
  <c r="F84" i="11"/>
  <c r="H84" i="11" s="1"/>
  <c r="F83" i="11"/>
  <c r="H83" i="11" s="1"/>
  <c r="F76" i="11"/>
  <c r="H76" i="11" s="1"/>
  <c r="G73" i="11"/>
  <c r="F72" i="11"/>
  <c r="H72" i="11" s="1"/>
  <c r="F71" i="11"/>
  <c r="H71" i="11" s="1"/>
  <c r="F70" i="11"/>
  <c r="H70" i="11" s="1"/>
  <c r="F63" i="11"/>
  <c r="H63" i="11" s="1"/>
  <c r="G62" i="11"/>
  <c r="H61" i="11"/>
  <c r="H60" i="11"/>
  <c r="H59" i="11"/>
  <c r="H52" i="11"/>
  <c r="G51" i="11"/>
  <c r="H50" i="11"/>
  <c r="H49" i="11"/>
  <c r="H48" i="11"/>
  <c r="H41" i="11"/>
  <c r="G40" i="11"/>
  <c r="H39" i="11"/>
  <c r="H38" i="11"/>
  <c r="H30" i="11"/>
  <c r="G16" i="11"/>
  <c r="H12" i="11"/>
  <c r="H11" i="11"/>
  <c r="H10" i="11"/>
  <c r="H6" i="11"/>
  <c r="H158" i="11" l="1"/>
  <c r="H27" i="11"/>
  <c r="H123" i="11"/>
  <c r="G28" i="11"/>
  <c r="G181" i="11"/>
  <c r="H86" i="11"/>
  <c r="H163" i="11"/>
  <c r="G164" i="11"/>
  <c r="H102" i="11"/>
  <c r="G74" i="11"/>
  <c r="G124" i="11"/>
  <c r="H16" i="11"/>
  <c r="H73" i="11"/>
  <c r="H112" i="11"/>
  <c r="H180" i="11"/>
  <c r="H147" i="11"/>
  <c r="H62" i="11"/>
  <c r="H175" i="11"/>
  <c r="H51" i="11"/>
  <c r="H136" i="11"/>
  <c r="H97" i="11"/>
  <c r="H40" i="11"/>
  <c r="H170" i="11"/>
  <c r="H28" i="11" l="1"/>
  <c r="H164" i="11"/>
  <c r="H124" i="11"/>
  <c r="H181" i="11"/>
  <c r="H74" i="11"/>
  <c r="H182" i="11" l="1"/>
  <c r="H184" i="11" s="1"/>
  <c r="E27" i="10" l="1"/>
  <c r="E39" i="10"/>
  <c r="E40" i="10" s="1"/>
  <c r="E23" i="10"/>
  <c r="E35" i="10"/>
  <c r="E36" i="10" s="1"/>
  <c r="E31" i="10"/>
  <c r="G52" i="8"/>
  <c r="G51" i="8"/>
  <c r="G50" i="8"/>
  <c r="G49" i="8"/>
  <c r="G48" i="8"/>
  <c r="G47" i="8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4" i="4"/>
  <c r="G13" i="4"/>
  <c r="G12" i="4"/>
  <c r="G11" i="4"/>
  <c r="G10" i="4"/>
  <c r="G9" i="4"/>
  <c r="G8" i="4"/>
  <c r="G7" i="4"/>
  <c r="G6" i="4"/>
  <c r="G51" i="1"/>
  <c r="G50" i="1"/>
  <c r="G49" i="1"/>
  <c r="G48" i="1"/>
  <c r="G53" i="8" l="1"/>
  <c r="G53" i="6"/>
  <c r="G53" i="5"/>
  <c r="G53" i="7"/>
  <c r="G6" i="1" l="1"/>
  <c r="G8" i="1"/>
  <c r="G9" i="1"/>
  <c r="G10" i="1"/>
  <c r="G11" i="1"/>
  <c r="G12" i="1"/>
  <c r="G13" i="1"/>
  <c r="G14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52" i="1"/>
  <c r="G7" i="1"/>
  <c r="G16" i="1"/>
  <c r="G15" i="1"/>
  <c r="G53" i="1" l="1"/>
  <c r="G55" i="1" s="1"/>
  <c r="E28" i="10" l="1"/>
  <c r="E19" i="10"/>
  <c r="E15" i="10"/>
  <c r="E16" i="10" s="1"/>
  <c r="E32" i="10"/>
  <c r="E24" i="10"/>
  <c r="E16" i="11"/>
  <c r="F15" i="11"/>
  <c r="H15" i="11" s="1"/>
  <c r="G15" i="4"/>
  <c r="G16" i="4"/>
  <c r="E16" i="13"/>
  <c r="F15" i="13"/>
  <c r="H15" i="13" s="1"/>
  <c r="H16" i="13" l="1"/>
  <c r="H39" i="13" s="1"/>
  <c r="G53" i="4"/>
  <c r="E17" i="10" l="1"/>
  <c r="E20" i="10" s="1"/>
  <c r="E42" i="10" s="1"/>
</calcChain>
</file>

<file path=xl/sharedStrings.xml><?xml version="1.0" encoding="utf-8"?>
<sst xmlns="http://schemas.openxmlformats.org/spreadsheetml/2006/main" count="514" uniqueCount="186">
  <si>
    <t>所在地</t>
    <rPh sb="0" eb="3">
      <t>ショザイチ</t>
    </rPh>
    <phoneticPr fontId="9"/>
  </si>
  <si>
    <t>商号又は名称</t>
    <rPh sb="0" eb="2">
      <t>ショウゴウ</t>
    </rPh>
    <rPh sb="2" eb="3">
      <t>マタ</t>
    </rPh>
    <rPh sb="4" eb="6">
      <t>メイショウ</t>
    </rPh>
    <phoneticPr fontId="9"/>
  </si>
  <si>
    <t>代表者職氏名</t>
    <rPh sb="0" eb="3">
      <t>ダイヒョウシャ</t>
    </rPh>
    <rPh sb="3" eb="4">
      <t>ショク</t>
    </rPh>
    <rPh sb="4" eb="6">
      <t>シメイ</t>
    </rPh>
    <phoneticPr fontId="9"/>
  </si>
  <si>
    <t>　見積額</t>
    <rPh sb="1" eb="3">
      <t>ミツ</t>
    </rPh>
    <rPh sb="3" eb="4">
      <t>ガク</t>
    </rPh>
    <phoneticPr fontId="9"/>
  </si>
  <si>
    <t>項目</t>
    <rPh sb="0" eb="2">
      <t>コウモク</t>
    </rPh>
    <phoneticPr fontId="9"/>
  </si>
  <si>
    <t>備考</t>
    <rPh sb="0" eb="2">
      <t>ビコウ</t>
    </rPh>
    <phoneticPr fontId="9"/>
  </si>
  <si>
    <t>ランニングコスト</t>
    <phoneticPr fontId="9"/>
  </si>
  <si>
    <t>運用保守業務</t>
    <phoneticPr fontId="9"/>
  </si>
  <si>
    <t>必要なサービス利用料（クラウド利用料含む）</t>
    <phoneticPr fontId="9"/>
  </si>
  <si>
    <t>合計（トータルコスト）</t>
    <rPh sb="0" eb="2">
      <t>ゴウケイ</t>
    </rPh>
    <phoneticPr fontId="9"/>
  </si>
  <si>
    <t>担当要員</t>
    <rPh sb="0" eb="2">
      <t>タントウ</t>
    </rPh>
    <rPh sb="2" eb="4">
      <t>ヨウイン</t>
    </rPh>
    <phoneticPr fontId="9"/>
  </si>
  <si>
    <t>単価（税抜）</t>
    <rPh sb="0" eb="2">
      <t>タンカ</t>
    </rPh>
    <rPh sb="3" eb="5">
      <t>ゼイヌキ</t>
    </rPh>
    <phoneticPr fontId="9"/>
  </si>
  <si>
    <t>プロジェクトマネージャー（PM）</t>
  </si>
  <si>
    <t>システムエンジニア（SE）</t>
  </si>
  <si>
    <t>プログラマ（PG）</t>
  </si>
  <si>
    <t>オペレータ（OP）</t>
  </si>
  <si>
    <t>※　担当要員は、見積の実態に合わせ修正又は追加すること。</t>
    <rPh sb="2" eb="4">
      <t>タントウ</t>
    </rPh>
    <rPh sb="4" eb="6">
      <t>ヨウイン</t>
    </rPh>
    <rPh sb="8" eb="10">
      <t>ミツモリ</t>
    </rPh>
    <rPh sb="11" eb="13">
      <t>ジッタイ</t>
    </rPh>
    <rPh sb="14" eb="15">
      <t>ア</t>
    </rPh>
    <rPh sb="17" eb="19">
      <t>シュウセイ</t>
    </rPh>
    <rPh sb="19" eb="20">
      <t>マタ</t>
    </rPh>
    <rPh sb="21" eb="23">
      <t>ツイカ</t>
    </rPh>
    <phoneticPr fontId="9"/>
  </si>
  <si>
    <t>※　行が不足する場合は、適宜追加すること。</t>
    <rPh sb="2" eb="3">
      <t>ギョウ</t>
    </rPh>
    <rPh sb="3" eb="4">
      <t>ツイコウ</t>
    </rPh>
    <rPh sb="4" eb="6">
      <t>フソク</t>
    </rPh>
    <rPh sb="8" eb="10">
      <t>バアイ</t>
    </rPh>
    <rPh sb="12" eb="14">
      <t>テキギ</t>
    </rPh>
    <rPh sb="14" eb="16">
      <t>ツイカ</t>
    </rPh>
    <phoneticPr fontId="9"/>
  </si>
  <si>
    <t>工程/作業項目</t>
    <rPh sb="0" eb="2">
      <t>コウテイ</t>
    </rPh>
    <rPh sb="3" eb="5">
      <t>サギョウ</t>
    </rPh>
    <rPh sb="5" eb="7">
      <t>コウモク</t>
    </rPh>
    <phoneticPr fontId="9"/>
  </si>
  <si>
    <t>システム名</t>
    <rPh sb="4" eb="5">
      <t>メイ</t>
    </rPh>
    <phoneticPr fontId="9"/>
  </si>
  <si>
    <t>作業詳細</t>
    <rPh sb="0" eb="2">
      <t>サギョウ</t>
    </rPh>
    <rPh sb="2" eb="4">
      <t>ショウサイ</t>
    </rPh>
    <phoneticPr fontId="9"/>
  </si>
  <si>
    <t>単価（税抜）</t>
    <rPh sb="0" eb="2">
      <t>タンカ</t>
    </rPh>
    <rPh sb="3" eb="5">
      <t>ゼイヌ</t>
    </rPh>
    <phoneticPr fontId="9"/>
  </si>
  <si>
    <t>数量（人月）</t>
    <rPh sb="0" eb="2">
      <t>スウリョウ</t>
    </rPh>
    <rPh sb="3" eb="5">
      <t>ニンゲツ</t>
    </rPh>
    <phoneticPr fontId="9"/>
  </si>
  <si>
    <t>金額(税抜）</t>
    <rPh sb="0" eb="2">
      <t>キンガク</t>
    </rPh>
    <rPh sb="3" eb="4">
      <t>ゼイ</t>
    </rPh>
    <rPh sb="4" eb="5">
      <t>ヌ</t>
    </rPh>
    <phoneticPr fontId="9"/>
  </si>
  <si>
    <t xml:space="preserve"> 1）要件定義</t>
    <rPh sb="3" eb="5">
      <t>ヨウケン</t>
    </rPh>
    <rPh sb="5" eb="7">
      <t>テイギ</t>
    </rPh>
    <phoneticPr fontId="9"/>
  </si>
  <si>
    <t>（作業詳細小計）</t>
    <rPh sb="5" eb="7">
      <t>ショウケイ</t>
    </rPh>
    <phoneticPr fontId="9"/>
  </si>
  <si>
    <t>②その他</t>
    <rPh sb="3" eb="4">
      <t>タ</t>
    </rPh>
    <phoneticPr fontId="9"/>
  </si>
  <si>
    <t>（作業詳細小計）</t>
    <phoneticPr fontId="9"/>
  </si>
  <si>
    <t>－</t>
    <phoneticPr fontId="9"/>
  </si>
  <si>
    <t>作業工程小計</t>
    <rPh sb="0" eb="2">
      <t>サギョウ</t>
    </rPh>
    <rPh sb="2" eb="4">
      <t>コウテイ</t>
    </rPh>
    <rPh sb="4" eb="6">
      <t>コバカリ</t>
    </rPh>
    <phoneticPr fontId="9"/>
  </si>
  <si>
    <t xml:space="preserve"> 2）基本設計（外部設計）</t>
    <rPh sb="3" eb="5">
      <t>キホン</t>
    </rPh>
    <rPh sb="5" eb="7">
      <t>セッケイ</t>
    </rPh>
    <rPh sb="8" eb="10">
      <t>ガイブ</t>
    </rPh>
    <rPh sb="10" eb="12">
      <t>セッケイ</t>
    </rPh>
    <phoneticPr fontId="9"/>
  </si>
  <si>
    <t>③クラウド設計</t>
    <rPh sb="5" eb="7">
      <t>セッケイ</t>
    </rPh>
    <phoneticPr fontId="9"/>
  </si>
  <si>
    <t>④その他</t>
    <rPh sb="3" eb="4">
      <t>タ</t>
    </rPh>
    <phoneticPr fontId="9"/>
  </si>
  <si>
    <t xml:space="preserve"> 3）詳細設計・構築</t>
    <rPh sb="3" eb="5">
      <t>ショウサイ</t>
    </rPh>
    <rPh sb="5" eb="7">
      <t>セッケイ</t>
    </rPh>
    <rPh sb="8" eb="10">
      <t>コウチク</t>
    </rPh>
    <phoneticPr fontId="9"/>
  </si>
  <si>
    <t>③クラウド環境構築</t>
    <rPh sb="5" eb="7">
      <t>カンキョウ</t>
    </rPh>
    <rPh sb="7" eb="9">
      <t>コウチク</t>
    </rPh>
    <phoneticPr fontId="9"/>
  </si>
  <si>
    <t>⑤その他</t>
    <rPh sb="3" eb="4">
      <t>タ</t>
    </rPh>
    <phoneticPr fontId="9"/>
  </si>
  <si>
    <t xml:space="preserve"> 4）テスト（総合、ユーザー受入）</t>
    <phoneticPr fontId="9"/>
  </si>
  <si>
    <t xml:space="preserve"> 5）プロジェクト管理等</t>
    <rPh sb="9" eb="11">
      <t>カンリ</t>
    </rPh>
    <rPh sb="11" eb="12">
      <t>トウ</t>
    </rPh>
    <phoneticPr fontId="9"/>
  </si>
  <si>
    <t>① プロジェクト管理</t>
    <rPh sb="8" eb="10">
      <t>カンリ</t>
    </rPh>
    <phoneticPr fontId="9"/>
  </si>
  <si>
    <t>②経費（交通費・印刷費等）</t>
    <rPh sb="1" eb="3">
      <t>ケイヒ</t>
    </rPh>
    <rPh sb="4" eb="7">
      <t>コウツウヒ</t>
    </rPh>
    <rPh sb="8" eb="11">
      <t>インサツヒ</t>
    </rPh>
    <rPh sb="11" eb="12">
      <t>トウ</t>
    </rPh>
    <phoneticPr fontId="9"/>
  </si>
  <si>
    <t>③その他</t>
    <rPh sb="3" eb="4">
      <t>タ</t>
    </rPh>
    <phoneticPr fontId="9"/>
  </si>
  <si>
    <t>※　行が不足する場合は、適宜追加すること。ただし、計算が正しく行われるよう注意すること。</t>
    <rPh sb="2" eb="3">
      <t>ギョウ</t>
    </rPh>
    <rPh sb="4" eb="6">
      <t>フソク</t>
    </rPh>
    <rPh sb="8" eb="10">
      <t>バアイ</t>
    </rPh>
    <rPh sb="12" eb="14">
      <t>テキギ</t>
    </rPh>
    <rPh sb="14" eb="16">
      <t>ツイカ</t>
    </rPh>
    <phoneticPr fontId="9"/>
  </si>
  <si>
    <t>※　数量は、小数第１位まで記入すること。</t>
    <rPh sb="2" eb="4">
      <t>スウリョウ</t>
    </rPh>
    <rPh sb="6" eb="8">
      <t>ショウスウ</t>
    </rPh>
    <rPh sb="8" eb="9">
      <t>ダイ</t>
    </rPh>
    <rPh sb="10" eb="11">
      <t>イ</t>
    </rPh>
    <rPh sb="13" eb="15">
      <t>キニュウ</t>
    </rPh>
    <phoneticPr fontId="9"/>
  </si>
  <si>
    <t>【注意事項】
・必要な機器全て記載すること。必要に応じて行を増やしても可能。
・「端末一式」等と記載せず、構成部品全て記載すること。</t>
    <rPh sb="1" eb="5">
      <t>チュウイジコウ</t>
    </rPh>
    <rPh sb="8" eb="10">
      <t>ヒツヨウ</t>
    </rPh>
    <rPh sb="11" eb="13">
      <t>キキ</t>
    </rPh>
    <rPh sb="13" eb="14">
      <t>スベ</t>
    </rPh>
    <rPh sb="15" eb="17">
      <t>キサイ</t>
    </rPh>
    <rPh sb="22" eb="24">
      <t>ヒツヨウ</t>
    </rPh>
    <rPh sb="25" eb="26">
      <t>オウ</t>
    </rPh>
    <rPh sb="28" eb="29">
      <t>ギョウ</t>
    </rPh>
    <rPh sb="30" eb="31">
      <t>フ</t>
    </rPh>
    <rPh sb="35" eb="37">
      <t>カノウ</t>
    </rPh>
    <rPh sb="41" eb="43">
      <t>タンマツ</t>
    </rPh>
    <rPh sb="43" eb="45">
      <t>イッシキ</t>
    </rPh>
    <rPh sb="46" eb="47">
      <t>トウ</t>
    </rPh>
    <rPh sb="48" eb="50">
      <t>キサイ</t>
    </rPh>
    <rPh sb="53" eb="55">
      <t>コウセイ</t>
    </rPh>
    <rPh sb="55" eb="57">
      <t>ブヒン</t>
    </rPh>
    <rPh sb="57" eb="58">
      <t>スベ</t>
    </rPh>
    <rPh sb="59" eb="61">
      <t>キサイ</t>
    </rPh>
    <phoneticPr fontId="1"/>
  </si>
  <si>
    <t>項</t>
    <rPh sb="0" eb="1">
      <t>コウ</t>
    </rPh>
    <phoneticPr fontId="1"/>
  </si>
  <si>
    <t>システム種別</t>
    <rPh sb="4" eb="6">
      <t>シュベツ</t>
    </rPh>
    <phoneticPr fontId="1"/>
  </si>
  <si>
    <t>メーカ名</t>
    <rPh sb="3" eb="4">
      <t>メイ</t>
    </rPh>
    <phoneticPr fontId="1"/>
  </si>
  <si>
    <t>製品名</t>
    <rPh sb="0" eb="2">
      <t>セイヒン</t>
    </rPh>
    <rPh sb="2" eb="3">
      <t>メイ</t>
    </rPh>
    <phoneticPr fontId="1"/>
  </si>
  <si>
    <t>単価（税抜）</t>
    <rPh sb="0" eb="2">
      <t>タンカ</t>
    </rPh>
    <rPh sb="3" eb="5">
      <t>ゼイヌ</t>
    </rPh>
    <phoneticPr fontId="1"/>
  </si>
  <si>
    <t>数量</t>
    <rPh sb="0" eb="2">
      <t>スウリョウ</t>
    </rPh>
    <phoneticPr fontId="1"/>
  </si>
  <si>
    <t>金額（税抜）</t>
    <rPh sb="0" eb="2">
      <t>キンガク</t>
    </rPh>
    <rPh sb="3" eb="5">
      <t>ゼイヌ</t>
    </rPh>
    <phoneticPr fontId="1"/>
  </si>
  <si>
    <t>例</t>
    <rPh sb="0" eb="1">
      <t>レイ</t>
    </rPh>
    <phoneticPr fontId="1"/>
  </si>
  <si>
    <t>システムをプルダウンで選択すること。</t>
    <rPh sb="11" eb="13">
      <t>センタク</t>
    </rPh>
    <phoneticPr fontId="1"/>
  </si>
  <si>
    <t>合計</t>
    <rPh sb="0" eb="2">
      <t>ゴウケイ</t>
    </rPh>
    <phoneticPr fontId="1"/>
  </si>
  <si>
    <t>【注意事項】
・必要なサービス利用料全て記載すること。必要に応じて行を増やしても可能。
・金額は年度払いの金額を記載すること。</t>
    <rPh sb="1" eb="5">
      <t>チュウイジコウ</t>
    </rPh>
    <rPh sb="8" eb="10">
      <t>ヒツヨウ</t>
    </rPh>
    <rPh sb="15" eb="18">
      <t>リヨウリョウ</t>
    </rPh>
    <rPh sb="18" eb="19">
      <t>スベ</t>
    </rPh>
    <rPh sb="20" eb="22">
      <t>キサイ</t>
    </rPh>
    <rPh sb="27" eb="29">
      <t>ヒツヨウ</t>
    </rPh>
    <rPh sb="30" eb="31">
      <t>オウ</t>
    </rPh>
    <rPh sb="33" eb="34">
      <t>ギョウ</t>
    </rPh>
    <rPh sb="35" eb="36">
      <t>フ</t>
    </rPh>
    <rPh sb="40" eb="42">
      <t>カノウ</t>
    </rPh>
    <rPh sb="45" eb="47">
      <t>キンガク</t>
    </rPh>
    <rPh sb="48" eb="50">
      <t>ネンド</t>
    </rPh>
    <rPh sb="50" eb="51">
      <t>ハラ</t>
    </rPh>
    <rPh sb="53" eb="55">
      <t>キンガク</t>
    </rPh>
    <rPh sb="56" eb="58">
      <t>キサイ</t>
    </rPh>
    <phoneticPr fontId="1"/>
  </si>
  <si>
    <t xml:space="preserve"> 1）運用保守</t>
    <rPh sb="3" eb="5">
      <t>ウンヨウ</t>
    </rPh>
    <rPh sb="5" eb="7">
      <t>ホシュ</t>
    </rPh>
    <phoneticPr fontId="9"/>
  </si>
  <si>
    <t>②プロジェクト管理</t>
    <rPh sb="7" eb="9">
      <t>カンリ</t>
    </rPh>
    <phoneticPr fontId="9"/>
  </si>
  <si>
    <t>担当者名</t>
    <rPh sb="0" eb="3">
      <t>タントウシャ</t>
    </rPh>
    <rPh sb="3" eb="4">
      <t>メイ</t>
    </rPh>
    <phoneticPr fontId="9"/>
  </si>
  <si>
    <t>電話番号</t>
    <rPh sb="0" eb="4">
      <t>デンワバンゴウ</t>
    </rPh>
    <phoneticPr fontId="9"/>
  </si>
  <si>
    <t>担当者メールアドレス</t>
    <rPh sb="0" eb="3">
      <t>タントウシャ</t>
    </rPh>
    <phoneticPr fontId="9"/>
  </si>
  <si>
    <t>備考</t>
    <rPh sb="0" eb="2">
      <t>ビコウ</t>
    </rPh>
    <phoneticPr fontId="1"/>
  </si>
  <si>
    <t>※　「担当要員」及び「単価」は、「見積書」の「２　単価表」で定義したものを使用すること。ただし、単価表により難い項目については、直接記入することができる。</t>
    <rPh sb="3" eb="5">
      <t>タントウ</t>
    </rPh>
    <rPh sb="5" eb="7">
      <t>ヨウイン</t>
    </rPh>
    <rPh sb="8" eb="9">
      <t>オヨ</t>
    </rPh>
    <rPh sb="11" eb="13">
      <t>タンカ</t>
    </rPh>
    <rPh sb="17" eb="20">
      <t>ミツモリショ</t>
    </rPh>
    <rPh sb="30" eb="32">
      <t>テイギ</t>
    </rPh>
    <rPh sb="37" eb="39">
      <t>シヨウ</t>
    </rPh>
    <rPh sb="48" eb="50">
      <t>タンカ</t>
    </rPh>
    <rPh sb="50" eb="51">
      <t>オモテ</t>
    </rPh>
    <rPh sb="54" eb="55">
      <t>ガタ</t>
    </rPh>
    <rPh sb="56" eb="58">
      <t>コウモク</t>
    </rPh>
    <rPh sb="64" eb="66">
      <t>チョクセツ</t>
    </rPh>
    <rPh sb="66" eb="68">
      <t>キニュウ</t>
    </rPh>
    <phoneticPr fontId="9"/>
  </si>
  <si>
    <t>２　単価表</t>
    <rPh sb="2" eb="5">
      <t>タンカヒョウ</t>
    </rPh>
    <phoneticPr fontId="9"/>
  </si>
  <si>
    <t>１　見積額</t>
    <rPh sb="2" eb="4">
      <t>ミツ</t>
    </rPh>
    <rPh sb="4" eb="5">
      <t>ガク</t>
    </rPh>
    <phoneticPr fontId="9"/>
  </si>
  <si>
    <t>システム一覧(機器含む）　
初期機器・保守期間のサービス、運用</t>
    <rPh sb="4" eb="6">
      <t>イチラン</t>
    </rPh>
    <rPh sb="7" eb="9">
      <t>キキ</t>
    </rPh>
    <rPh sb="9" eb="10">
      <t>フク</t>
    </rPh>
    <rPh sb="14" eb="18">
      <t>ショキキキ</t>
    </rPh>
    <rPh sb="19" eb="21">
      <t>ホシュ</t>
    </rPh>
    <rPh sb="21" eb="23">
      <t>キカン</t>
    </rPh>
    <rPh sb="29" eb="31">
      <t>ウンヨウ</t>
    </rPh>
    <phoneticPr fontId="1"/>
  </si>
  <si>
    <t>令和１２年度に必要なサービス利用料（クラウド利用料含む）</t>
    <rPh sb="7" eb="9">
      <t>ヒツヨウ</t>
    </rPh>
    <rPh sb="14" eb="17">
      <t>リヨウリョウ</t>
    </rPh>
    <rPh sb="22" eb="24">
      <t>リヨウ</t>
    </rPh>
    <rPh sb="25" eb="26">
      <t>フク</t>
    </rPh>
    <phoneticPr fontId="1"/>
  </si>
  <si>
    <t>令和１３年度に必要なサービス利用料（クラウド利用料含む）</t>
    <rPh sb="7" eb="9">
      <t>ヒツヨウ</t>
    </rPh>
    <rPh sb="14" eb="17">
      <t>リヨウリョウ</t>
    </rPh>
    <rPh sb="22" eb="24">
      <t>リヨウ</t>
    </rPh>
    <rPh sb="25" eb="26">
      <t>フク</t>
    </rPh>
    <phoneticPr fontId="1"/>
  </si>
  <si>
    <t>令和１４年度に必要なサービス利用料（クラウド利用料含む）</t>
    <rPh sb="7" eb="9">
      <t>ヒツヨウ</t>
    </rPh>
    <rPh sb="14" eb="17">
      <t>リヨウリョウ</t>
    </rPh>
    <rPh sb="22" eb="24">
      <t>リヨウ</t>
    </rPh>
    <rPh sb="25" eb="26">
      <t>フク</t>
    </rPh>
    <phoneticPr fontId="1"/>
  </si>
  <si>
    <t>リース率</t>
    <rPh sb="3" eb="4">
      <t>リツ</t>
    </rPh>
    <phoneticPr fontId="9"/>
  </si>
  <si>
    <t>リース料（月）</t>
    <rPh sb="3" eb="4">
      <t>リョウ</t>
    </rPh>
    <rPh sb="5" eb="6">
      <t>ツキ</t>
    </rPh>
    <phoneticPr fontId="9"/>
  </si>
  <si>
    <t>リース料金</t>
    <rPh sb="3" eb="5">
      <t>リョウキン</t>
    </rPh>
    <phoneticPr fontId="1"/>
  </si>
  <si>
    <t>令和１1年度</t>
    <rPh sb="0" eb="2">
      <t>レイワ</t>
    </rPh>
    <rPh sb="4" eb="6">
      <t>ネンド</t>
    </rPh>
    <phoneticPr fontId="9"/>
  </si>
  <si>
    <t>令和１2年度</t>
    <rPh sb="0" eb="2">
      <t>レイワ</t>
    </rPh>
    <rPh sb="4" eb="6">
      <t>ネンド</t>
    </rPh>
    <phoneticPr fontId="9"/>
  </si>
  <si>
    <t>令和１3年度</t>
    <rPh sb="0" eb="2">
      <t>レイワ</t>
    </rPh>
    <rPh sb="4" eb="6">
      <t>ネンド</t>
    </rPh>
    <phoneticPr fontId="9"/>
  </si>
  <si>
    <t>令和１4年度</t>
    <rPh sb="0" eb="2">
      <t>レイワ</t>
    </rPh>
    <rPh sb="4" eb="6">
      <t>ネンド</t>
    </rPh>
    <phoneticPr fontId="9"/>
  </si>
  <si>
    <t>令和１5年度</t>
    <rPh sb="0" eb="2">
      <t>レイワ</t>
    </rPh>
    <rPh sb="4" eb="6">
      <t>ネンド</t>
    </rPh>
    <phoneticPr fontId="9"/>
  </si>
  <si>
    <t>令和１２年度の運用保守業務に係る費用総計</t>
    <rPh sb="0" eb="1">
      <t>レイ</t>
    </rPh>
    <rPh sb="1" eb="2">
      <t>カズ</t>
    </rPh>
    <rPh sb="4" eb="6">
      <t>ネンド</t>
    </rPh>
    <phoneticPr fontId="9"/>
  </si>
  <si>
    <t>令和１３年度の運用保守業務に係る費用総計</t>
    <rPh sb="0" eb="1">
      <t>レイ</t>
    </rPh>
    <rPh sb="1" eb="2">
      <t>カズ</t>
    </rPh>
    <rPh sb="4" eb="6">
      <t>ネンド</t>
    </rPh>
    <phoneticPr fontId="9"/>
  </si>
  <si>
    <t>令和１４年度の運用保守業務に係る費用総計</t>
    <rPh sb="0" eb="1">
      <t>レイ</t>
    </rPh>
    <rPh sb="1" eb="2">
      <t>カズ</t>
    </rPh>
    <rPh sb="4" eb="6">
      <t>ネンド</t>
    </rPh>
    <phoneticPr fontId="9"/>
  </si>
  <si>
    <t>令和１５年度運用保守業務に係る費用総計</t>
    <rPh sb="10" eb="12">
      <t>ギョウム</t>
    </rPh>
    <rPh sb="13" eb="14">
      <t>カカ</t>
    </rPh>
    <rPh sb="15" eb="17">
      <t>ヒヨウ</t>
    </rPh>
    <rPh sb="17" eb="19">
      <t>ソウケイ</t>
    </rPh>
    <phoneticPr fontId="9"/>
  </si>
  <si>
    <t>令和１５年度に必要なサービス利用料（クラウド利用料含む）</t>
    <rPh sb="7" eb="9">
      <t>ヒツヨウ</t>
    </rPh>
    <rPh sb="14" eb="17">
      <t>リヨウリョウ</t>
    </rPh>
    <rPh sb="22" eb="24">
      <t>リヨウ</t>
    </rPh>
    <rPh sb="25" eb="26">
      <t>フク</t>
    </rPh>
    <phoneticPr fontId="1"/>
  </si>
  <si>
    <t>令和１２年度運用保守業務</t>
    <rPh sb="0" eb="2">
      <t>レイワ</t>
    </rPh>
    <rPh sb="4" eb="6">
      <t>ネンド</t>
    </rPh>
    <rPh sb="6" eb="8">
      <t>ウンヨウ</t>
    </rPh>
    <rPh sb="8" eb="10">
      <t>ホシュ</t>
    </rPh>
    <rPh sb="10" eb="12">
      <t>ギョウム</t>
    </rPh>
    <phoneticPr fontId="9"/>
  </si>
  <si>
    <t>令和１３年度運用保守業務</t>
    <rPh sb="0" eb="2">
      <t>レイワ</t>
    </rPh>
    <rPh sb="4" eb="6">
      <t>ネンド</t>
    </rPh>
    <rPh sb="6" eb="8">
      <t>ウンヨウ</t>
    </rPh>
    <rPh sb="8" eb="10">
      <t>ホシュ</t>
    </rPh>
    <rPh sb="10" eb="12">
      <t>ギョウム</t>
    </rPh>
    <phoneticPr fontId="9"/>
  </si>
  <si>
    <t>令和１４年度運用保守業務</t>
    <rPh sb="0" eb="2">
      <t>レイワ</t>
    </rPh>
    <rPh sb="4" eb="6">
      <t>ネンド</t>
    </rPh>
    <rPh sb="6" eb="8">
      <t>ウンヨウ</t>
    </rPh>
    <rPh sb="8" eb="10">
      <t>ホシュ</t>
    </rPh>
    <rPh sb="10" eb="12">
      <t>ギョウム</t>
    </rPh>
    <phoneticPr fontId="9"/>
  </si>
  <si>
    <t>令和１５年度運用保守業務</t>
    <rPh sb="0" eb="2">
      <t>レイワ</t>
    </rPh>
    <rPh sb="4" eb="6">
      <t>ネンド</t>
    </rPh>
    <rPh sb="6" eb="8">
      <t>ウンヨウ</t>
    </rPh>
    <rPh sb="8" eb="10">
      <t>ホシュ</t>
    </rPh>
    <rPh sb="10" eb="12">
      <t>ギョウム</t>
    </rPh>
    <phoneticPr fontId="9"/>
  </si>
  <si>
    <t>リース率</t>
    <rPh sb="3" eb="4">
      <t>リツ</t>
    </rPh>
    <phoneticPr fontId="1"/>
  </si>
  <si>
    <t>リース料（月）</t>
    <rPh sb="3" eb="4">
      <t>リョウ</t>
    </rPh>
    <rPh sb="5" eb="6">
      <t>ツキ</t>
    </rPh>
    <phoneticPr fontId="1"/>
  </si>
  <si>
    <t>リース料金(開発＋ハード/ソフト/クラウド）</t>
    <rPh sb="3" eb="5">
      <t>リョウキン</t>
    </rPh>
    <rPh sb="6" eb="8">
      <t>カイハツ</t>
    </rPh>
    <phoneticPr fontId="1"/>
  </si>
  <si>
    <t>Webフィルタリング</t>
    <phoneticPr fontId="1"/>
  </si>
  <si>
    <t xml:space="preserve">③研修
</t>
    <rPh sb="1" eb="3">
      <t>ケンシュウ</t>
    </rPh>
    <phoneticPr fontId="9"/>
  </si>
  <si>
    <t xml:space="preserve">①各種要求事項の検討
</t>
    <rPh sb="1" eb="3">
      <t>カクシュ</t>
    </rPh>
    <rPh sb="3" eb="5">
      <t>ヨウキュウ</t>
    </rPh>
    <rPh sb="5" eb="7">
      <t>ジコウ</t>
    </rPh>
    <rPh sb="8" eb="10">
      <t>ケントウ</t>
    </rPh>
    <phoneticPr fontId="9"/>
  </si>
  <si>
    <t xml:space="preserve">①機能設計
</t>
    <rPh sb="1" eb="3">
      <t>キノウ</t>
    </rPh>
    <rPh sb="3" eb="5">
      <t>セッケイ</t>
    </rPh>
    <phoneticPr fontId="9"/>
  </si>
  <si>
    <t xml:space="preserve">②非機能設計
</t>
    <rPh sb="1" eb="2">
      <t>ヒ</t>
    </rPh>
    <rPh sb="2" eb="4">
      <t>キノウ</t>
    </rPh>
    <rPh sb="4" eb="6">
      <t>セッケイ</t>
    </rPh>
    <phoneticPr fontId="9"/>
  </si>
  <si>
    <t xml:space="preserve">①詳細設計
</t>
    <rPh sb="1" eb="3">
      <t>ショウサイ</t>
    </rPh>
    <rPh sb="3" eb="5">
      <t>セッケイ</t>
    </rPh>
    <phoneticPr fontId="9"/>
  </si>
  <si>
    <t xml:space="preserve">②開発および構築（単体テスト含む）
</t>
    <rPh sb="1" eb="3">
      <t>カイハツ</t>
    </rPh>
    <rPh sb="6" eb="8">
      <t>コウチク</t>
    </rPh>
    <rPh sb="9" eb="11">
      <t>タンタイ</t>
    </rPh>
    <rPh sb="14" eb="15">
      <t>フク</t>
    </rPh>
    <phoneticPr fontId="9"/>
  </si>
  <si>
    <t xml:space="preserve">④結合テスト
</t>
    <rPh sb="1" eb="3">
      <t>ケツゴウ</t>
    </rPh>
    <phoneticPr fontId="9"/>
  </si>
  <si>
    <t xml:space="preserve">①総合テスト
</t>
    <rPh sb="1" eb="3">
      <t>ソウゴウ</t>
    </rPh>
    <phoneticPr fontId="9"/>
  </si>
  <si>
    <t xml:space="preserve">②運用テスト（受入テスト）
</t>
    <rPh sb="1" eb="3">
      <t>ウンヨウ</t>
    </rPh>
    <rPh sb="7" eb="9">
      <t>ウケイレ</t>
    </rPh>
    <phoneticPr fontId="9"/>
  </si>
  <si>
    <t xml:space="preserve">①運用保守
</t>
    <rPh sb="1" eb="3">
      <t>ウンヨウ</t>
    </rPh>
    <rPh sb="3" eb="5">
      <t>ホシュ</t>
    </rPh>
    <phoneticPr fontId="9"/>
  </si>
  <si>
    <t>令和１0年度</t>
    <rPh sb="0" eb="2">
      <t>レイワ</t>
    </rPh>
    <rPh sb="4" eb="6">
      <t>ネンド</t>
    </rPh>
    <phoneticPr fontId="9"/>
  </si>
  <si>
    <t>令和９年度から令和１０年度８月３１日までのシステム開発業務</t>
    <rPh sb="0" eb="2">
      <t>レイワ</t>
    </rPh>
    <rPh sb="3" eb="5">
      <t>ネンド</t>
    </rPh>
    <rPh sb="7" eb="9">
      <t>レイワ</t>
    </rPh>
    <rPh sb="11" eb="13">
      <t>ネンド</t>
    </rPh>
    <rPh sb="14" eb="15">
      <t>ガツ</t>
    </rPh>
    <rPh sb="17" eb="18">
      <t>ニチ</t>
    </rPh>
    <rPh sb="25" eb="27">
      <t>カイハツ</t>
    </rPh>
    <rPh sb="27" eb="29">
      <t>ギョウム</t>
    </rPh>
    <phoneticPr fontId="1"/>
  </si>
  <si>
    <t>令和１０年度に必要なサービス利用料（クラウド利用料含む）</t>
    <rPh sb="7" eb="9">
      <t>ヒツヨウ</t>
    </rPh>
    <rPh sb="14" eb="17">
      <t>リヨウリョウ</t>
    </rPh>
    <rPh sb="22" eb="24">
      <t>リヨウ</t>
    </rPh>
    <rPh sb="25" eb="26">
      <t>フク</t>
    </rPh>
    <phoneticPr fontId="1"/>
  </si>
  <si>
    <t>令和９年度から令和１０年度８月３１日までのシステム開発業務に係る費用総計</t>
    <rPh sb="27" eb="29">
      <t>ギョウム</t>
    </rPh>
    <rPh sb="30" eb="31">
      <t>カカ</t>
    </rPh>
    <rPh sb="32" eb="34">
      <t>ヒヨウ</t>
    </rPh>
    <rPh sb="34" eb="36">
      <t>ソウケイ</t>
    </rPh>
    <phoneticPr fontId="9"/>
  </si>
  <si>
    <t>令和９年度から令和１０年度８月３１日までに必要なハードウェア・ソフトウェア・クラウド利用料等</t>
    <rPh sb="21" eb="23">
      <t>ヒツヨウ</t>
    </rPh>
    <rPh sb="42" eb="45">
      <t>リヨウリョウ</t>
    </rPh>
    <rPh sb="45" eb="46">
      <t>トウ</t>
    </rPh>
    <phoneticPr fontId="1"/>
  </si>
  <si>
    <t>令和１0年度の運用保守業務に係る費用総計</t>
    <rPh sb="0" eb="1">
      <t>レイ</t>
    </rPh>
    <rPh sb="1" eb="2">
      <t>カズ</t>
    </rPh>
    <rPh sb="4" eb="6">
      <t>ネンド</t>
    </rPh>
    <phoneticPr fontId="9"/>
  </si>
  <si>
    <t>令和10年9月から令和11年3月までの7か月分</t>
    <rPh sb="0" eb="2">
      <t>レイワ</t>
    </rPh>
    <rPh sb="4" eb="5">
      <t>ネン</t>
    </rPh>
    <rPh sb="6" eb="7">
      <t>ツキ</t>
    </rPh>
    <rPh sb="9" eb="11">
      <t>レイワ</t>
    </rPh>
    <rPh sb="13" eb="14">
      <t>ネン</t>
    </rPh>
    <rPh sb="15" eb="16">
      <t>ツキ</t>
    </rPh>
    <rPh sb="21" eb="22">
      <t>ゲツ</t>
    </rPh>
    <rPh sb="22" eb="23">
      <t>ブン</t>
    </rPh>
    <phoneticPr fontId="1"/>
  </si>
  <si>
    <t>令和１０年度に必要な運用料</t>
    <rPh sb="0" eb="2">
      <t>レイワ</t>
    </rPh>
    <rPh sb="4" eb="5">
      <t>ネン</t>
    </rPh>
    <rPh sb="5" eb="6">
      <t>ド</t>
    </rPh>
    <rPh sb="10" eb="12">
      <t>ウンヨウ</t>
    </rPh>
    <phoneticPr fontId="1"/>
  </si>
  <si>
    <t>令和１１年度に必要な運用料</t>
    <rPh sb="0" eb="2">
      <t>レイワ</t>
    </rPh>
    <rPh sb="4" eb="5">
      <t>ネン</t>
    </rPh>
    <rPh sb="5" eb="6">
      <t>ド</t>
    </rPh>
    <rPh sb="10" eb="12">
      <t>ウンヨウ</t>
    </rPh>
    <phoneticPr fontId="1"/>
  </si>
  <si>
    <t>令和１１年度に必要なサービス利用料（クラウド利用料含む）</t>
    <rPh sb="7" eb="9">
      <t>ヒツヨウ</t>
    </rPh>
    <rPh sb="14" eb="17">
      <t>リヨウリョウ</t>
    </rPh>
    <rPh sb="22" eb="24">
      <t>リヨウ</t>
    </rPh>
    <rPh sb="25" eb="26">
      <t>フク</t>
    </rPh>
    <phoneticPr fontId="1"/>
  </si>
  <si>
    <t>令和１6年度</t>
    <rPh sb="0" eb="2">
      <t>レイワ</t>
    </rPh>
    <rPh sb="4" eb="6">
      <t>ネンド</t>
    </rPh>
    <phoneticPr fontId="9"/>
  </si>
  <si>
    <t>令和８年　月　日</t>
    <rPh sb="0" eb="2">
      <t>レイワ</t>
    </rPh>
    <rPh sb="3" eb="4">
      <t>ネン</t>
    </rPh>
    <rPh sb="5" eb="6">
      <t>ツキ</t>
    </rPh>
    <rPh sb="7" eb="8">
      <t>ニチ</t>
    </rPh>
    <phoneticPr fontId="1"/>
  </si>
  <si>
    <t>見積金額（税抜）</t>
    <rPh sb="0" eb="2">
      <t>ミツモリ</t>
    </rPh>
    <rPh sb="2" eb="4">
      <t>キンガク</t>
    </rPh>
    <rPh sb="5" eb="7">
      <t>ゼイヌキ</t>
    </rPh>
    <phoneticPr fontId="9"/>
  </si>
  <si>
    <t>※　金額欄には次シート以降の金額を入れると自動反映されます。単価表については本シートのみ記載すること。</t>
    <rPh sb="2" eb="4">
      <t>キンガク</t>
    </rPh>
    <rPh sb="4" eb="5">
      <t>ラン</t>
    </rPh>
    <rPh sb="7" eb="8">
      <t>ジ</t>
    </rPh>
    <rPh sb="11" eb="13">
      <t>イコウ</t>
    </rPh>
    <rPh sb="14" eb="16">
      <t>キンガク</t>
    </rPh>
    <rPh sb="17" eb="18">
      <t>イ</t>
    </rPh>
    <rPh sb="21" eb="25">
      <t>ジドウハンエイ</t>
    </rPh>
    <rPh sb="30" eb="32">
      <t>タンカ</t>
    </rPh>
    <rPh sb="32" eb="33">
      <t>ヒョウ</t>
    </rPh>
    <rPh sb="38" eb="39">
      <t>ホン</t>
    </rPh>
    <rPh sb="44" eb="46">
      <t>キサイ</t>
    </rPh>
    <phoneticPr fontId="9"/>
  </si>
  <si>
    <t>ネットワーク基盤</t>
    <phoneticPr fontId="1"/>
  </si>
  <si>
    <t>校内LAN回線（有線）</t>
    <phoneticPr fontId="1"/>
  </si>
  <si>
    <t>校内LAN回線（無線）</t>
    <phoneticPr fontId="1"/>
  </si>
  <si>
    <t>LAN工事費用</t>
    <rPh sb="3" eb="5">
      <t>コウジ</t>
    </rPh>
    <rPh sb="5" eb="7">
      <t>ヒヨウ</t>
    </rPh>
    <phoneticPr fontId="1"/>
  </si>
  <si>
    <t>Google Workspace for educatio</t>
    <phoneticPr fontId="1"/>
  </si>
  <si>
    <t>授業支援システム</t>
    <phoneticPr fontId="1"/>
  </si>
  <si>
    <t>デバイス管理システム</t>
    <phoneticPr fontId="1"/>
  </si>
  <si>
    <t>学習系ファイルサーバ</t>
    <phoneticPr fontId="1"/>
  </si>
  <si>
    <t>外部メール</t>
    <rPh sb="0" eb="2">
      <t>ガイブ</t>
    </rPh>
    <phoneticPr fontId="1"/>
  </si>
  <si>
    <t>メールセキュリティシステム</t>
  </si>
  <si>
    <t>フィルタリング管理システム</t>
  </si>
  <si>
    <t>校務支援システム</t>
  </si>
  <si>
    <t>研修システム</t>
  </si>
  <si>
    <t>CMS</t>
  </si>
  <si>
    <t>教職員出勤管理システム</t>
  </si>
  <si>
    <t>グループウェア</t>
  </si>
  <si>
    <t>校務系ファイルサーバ</t>
  </si>
  <si>
    <t>データ可視化／分析システム</t>
  </si>
  <si>
    <t>診療券発行システム</t>
  </si>
  <si>
    <t>高校支援システム</t>
  </si>
  <si>
    <t>資産管理システム</t>
  </si>
  <si>
    <t>ネットワーク管理システム</t>
  </si>
  <si>
    <t>認証基盤</t>
  </si>
  <si>
    <t>Active Directory</t>
  </si>
  <si>
    <t>ID管理システム</t>
  </si>
  <si>
    <t>テレワーク</t>
  </si>
  <si>
    <t>ログ管理</t>
  </si>
  <si>
    <t>バックアップ</t>
  </si>
  <si>
    <t>セグメント間ファイル転送</t>
  </si>
  <si>
    <t>リモートサポート</t>
  </si>
  <si>
    <t>ゲートウェイセキュリティ</t>
  </si>
  <si>
    <t>監視システム</t>
  </si>
  <si>
    <t>不正接続検知</t>
  </si>
  <si>
    <t>Proxy</t>
  </si>
  <si>
    <t>Microsoft更新プログラム管理</t>
  </si>
  <si>
    <t>ウイルス対策ソフト</t>
  </si>
  <si>
    <t>外字管理</t>
  </si>
  <si>
    <t>端末マスタ管理</t>
  </si>
  <si>
    <t>外部DNS</t>
  </si>
  <si>
    <t>運用マニュアル補完システム</t>
  </si>
  <si>
    <t>印刷管理システム</t>
  </si>
  <si>
    <t>文書管理システム</t>
  </si>
  <si>
    <t>クラウド／データセンター等</t>
  </si>
  <si>
    <t>無線LANAP</t>
  </si>
  <si>
    <t>拠点ファイアウォール</t>
  </si>
  <si>
    <t>基幹スイッチ</t>
  </si>
  <si>
    <t>フロアスイッチ</t>
  </si>
  <si>
    <t>基盤機器（サーバ類）</t>
  </si>
  <si>
    <t>教職員用端末</t>
  </si>
  <si>
    <t>電子黒板装置</t>
  </si>
  <si>
    <t>光学式ドライブ</t>
  </si>
  <si>
    <t>サポートデスク</t>
  </si>
  <si>
    <t>運用保守サービス</t>
  </si>
  <si>
    <t>ＩＣＴ支援員サービス</t>
  </si>
  <si>
    <t>基盤機器（サーバ類）</t>
    <phoneticPr fontId="1"/>
  </si>
  <si>
    <t>普通教室用端末</t>
    <phoneticPr fontId="1"/>
  </si>
  <si>
    <t>PC教室用端末</t>
    <phoneticPr fontId="1"/>
  </si>
  <si>
    <t>グループウェア（スマートフォン）</t>
    <phoneticPr fontId="1"/>
  </si>
  <si>
    <t>プリンター（インクジェット）</t>
    <phoneticPr fontId="1"/>
  </si>
  <si>
    <t>プリンター（レーザープリンタ）</t>
    <phoneticPr fontId="1"/>
  </si>
  <si>
    <t>プリンター（複合機）</t>
    <rPh sb="6" eb="9">
      <t>フクゴウキ</t>
    </rPh>
    <phoneticPr fontId="1"/>
  </si>
  <si>
    <t>プリンター（３D）</t>
    <phoneticPr fontId="1"/>
  </si>
  <si>
    <t>充電保管庫（４０台）</t>
    <rPh sb="8" eb="9">
      <t>ダイ</t>
    </rPh>
    <phoneticPr fontId="1"/>
  </si>
  <si>
    <t>充電保管庫（２０台）</t>
    <rPh sb="8" eb="9">
      <t>ダイ</t>
    </rPh>
    <phoneticPr fontId="1"/>
  </si>
  <si>
    <t>充電保管庫（モバイルバッテリー）</t>
    <phoneticPr fontId="1"/>
  </si>
  <si>
    <t>追加提案①（選択シートを修正ください）</t>
    <rPh sb="0" eb="2">
      <t>ツイカ</t>
    </rPh>
    <rPh sb="2" eb="4">
      <t>テイアン</t>
    </rPh>
    <rPh sb="6" eb="8">
      <t>センタク</t>
    </rPh>
    <rPh sb="12" eb="14">
      <t>シュウセイ</t>
    </rPh>
    <phoneticPr fontId="1"/>
  </si>
  <si>
    <t>追加提案②（選択シートを修正ください）</t>
    <rPh sb="0" eb="2">
      <t>ツイカ</t>
    </rPh>
    <rPh sb="2" eb="4">
      <t>テイアン</t>
    </rPh>
    <rPh sb="6" eb="8">
      <t>センタク</t>
    </rPh>
    <rPh sb="12" eb="14">
      <t>シュウセイ</t>
    </rPh>
    <phoneticPr fontId="1"/>
  </si>
  <si>
    <t>追加提案③（選択シートを修正ください）</t>
    <rPh sb="0" eb="2">
      <t>ツイカ</t>
    </rPh>
    <rPh sb="2" eb="4">
      <t>テイアン</t>
    </rPh>
    <rPh sb="6" eb="8">
      <t>センタク</t>
    </rPh>
    <rPh sb="12" eb="14">
      <t>シュウセイ</t>
    </rPh>
    <phoneticPr fontId="1"/>
  </si>
  <si>
    <t>追加提案④（選択シートを修正ください）</t>
    <rPh sb="0" eb="2">
      <t>ツイカ</t>
    </rPh>
    <rPh sb="2" eb="4">
      <t>テイアン</t>
    </rPh>
    <rPh sb="6" eb="8">
      <t>センタク</t>
    </rPh>
    <rPh sb="12" eb="14">
      <t>シュウセイ</t>
    </rPh>
    <phoneticPr fontId="1"/>
  </si>
  <si>
    <t>追加提案⑤（選択シートを修正ください）</t>
    <rPh sb="0" eb="2">
      <t>ツイカ</t>
    </rPh>
    <rPh sb="2" eb="4">
      <t>テイアン</t>
    </rPh>
    <rPh sb="6" eb="8">
      <t>センタク</t>
    </rPh>
    <rPh sb="12" eb="14">
      <t>シュウセイ</t>
    </rPh>
    <phoneticPr fontId="1"/>
  </si>
  <si>
    <t>追加提案⑥（選択シートを修正ください）</t>
    <rPh sb="0" eb="2">
      <t>ツイカ</t>
    </rPh>
    <rPh sb="2" eb="4">
      <t>テイアン</t>
    </rPh>
    <rPh sb="6" eb="8">
      <t>センタク</t>
    </rPh>
    <rPh sb="12" eb="14">
      <t>シュウセイ</t>
    </rPh>
    <phoneticPr fontId="1"/>
  </si>
  <si>
    <t>追加提案⑦（選択シートを修正ください）</t>
    <rPh sb="0" eb="2">
      <t>ツイカ</t>
    </rPh>
    <rPh sb="2" eb="4">
      <t>テイアン</t>
    </rPh>
    <rPh sb="6" eb="8">
      <t>センタク</t>
    </rPh>
    <rPh sb="12" eb="14">
      <t>シュウセイ</t>
    </rPh>
    <phoneticPr fontId="1"/>
  </si>
  <si>
    <t>様式4　　「尼崎市教育ネットワーク・情報システム再構築および運用保守業務委託」見積書</t>
    <rPh sb="0" eb="2">
      <t>ヨウシキ</t>
    </rPh>
    <rPh sb="6" eb="9">
      <t>アマガサキシ</t>
    </rPh>
    <rPh sb="24" eb="27">
      <t>サイコウチク</t>
    </rPh>
    <rPh sb="30" eb="32">
      <t>ウンヨウ</t>
    </rPh>
    <rPh sb="32" eb="34">
      <t>ホシュ</t>
    </rPh>
    <rPh sb="34" eb="36">
      <t>ギョウム</t>
    </rPh>
    <rPh sb="36" eb="38">
      <t>イタク</t>
    </rPh>
    <rPh sb="39" eb="42">
      <t>ミツモリショ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</si>
</sst>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&quot;円&quot;"/>
    <numFmt numFmtId="177" formatCode="#,##0&quot;円&quot;;&quot;△ &quot;#,##0&quot;円&quot;"/>
    <numFmt numFmtId="178" formatCode="#,##0_);[Red]\(#,##0\)"/>
    <numFmt numFmtId="179" formatCode="#,##0.0_);[Red]\(#,##0.0\)"/>
    <numFmt numFmtId="180" formatCode="0.0%"/>
  </numFmts>
  <fonts count="1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2"/>
      <color theme="1"/>
      <name val="Yu Gothic"/>
      <family val="2"/>
      <scheme val="minor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Arial Unicode MS"/>
      <family val="2"/>
      <charset val="128"/>
    </font>
    <font>
      <sz val="6"/>
      <name val="Arial Unicode MS"/>
      <family val="2"/>
      <charset val="128"/>
    </font>
    <font>
      <b/>
      <sz val="12"/>
      <color theme="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sz val="11"/>
      <color theme="1"/>
      <name val="Yu Gothic"/>
      <family val="2"/>
      <scheme val="minor"/>
    </font>
    <font>
      <sz val="14"/>
      <color theme="0"/>
      <name val="ＭＳ Ｐゴシック"/>
      <family val="3"/>
      <charset val="128"/>
    </font>
    <font>
      <sz val="14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0" fontId="8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</cellStyleXfs>
  <cellXfs count="184">
    <xf numFmtId="0" fontId="0" fillId="0" borderId="0" xfId="0"/>
    <xf numFmtId="0" fontId="4" fillId="0" borderId="1" xfId="0" applyFont="1" applyBorder="1" applyAlignment="1">
      <alignment vertical="center" wrapText="1"/>
    </xf>
    <xf numFmtId="0" fontId="5" fillId="0" borderId="0" xfId="0" applyFont="1"/>
    <xf numFmtId="0" fontId="3" fillId="0" borderId="2" xfId="0" applyFont="1" applyBorder="1"/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/>
    <xf numFmtId="0" fontId="3" fillId="0" borderId="2" xfId="0" applyFont="1" applyBorder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left" vertical="top" wrapText="1"/>
    </xf>
    <xf numFmtId="0" fontId="10" fillId="0" borderId="0" xfId="1" applyFont="1">
      <alignment vertical="center"/>
    </xf>
    <xf numFmtId="0" fontId="10" fillId="0" borderId="0" xfId="1" applyFont="1" applyAlignment="1">
      <alignment horizontal="right" vertical="center" shrinkToFit="1"/>
    </xf>
    <xf numFmtId="0" fontId="11" fillId="7" borderId="0" xfId="1" applyFont="1" applyFill="1">
      <alignment vertical="center"/>
    </xf>
    <xf numFmtId="0" fontId="2" fillId="0" borderId="2" xfId="1" applyFont="1" applyBorder="1" applyAlignment="1">
      <alignment horizontal="left" vertical="top" wrapText="1"/>
    </xf>
    <xf numFmtId="0" fontId="3" fillId="0" borderId="0" xfId="1" applyFont="1">
      <alignment vertical="center"/>
    </xf>
    <xf numFmtId="0" fontId="12" fillId="8" borderId="24" xfId="1" applyFont="1" applyFill="1" applyBorder="1" applyAlignment="1">
      <alignment horizontal="center" vertical="center"/>
    </xf>
    <xf numFmtId="0" fontId="12" fillId="8" borderId="25" xfId="1" applyFont="1" applyFill="1" applyBorder="1" applyAlignment="1">
      <alignment horizontal="center" vertical="center"/>
    </xf>
    <xf numFmtId="0" fontId="12" fillId="8" borderId="26" xfId="1" applyFont="1" applyFill="1" applyBorder="1" applyAlignment="1">
      <alignment horizontal="center" vertical="center"/>
    </xf>
    <xf numFmtId="0" fontId="3" fillId="5" borderId="27" xfId="1" applyFont="1" applyFill="1" applyBorder="1">
      <alignment vertical="center"/>
    </xf>
    <xf numFmtId="0" fontId="3" fillId="5" borderId="28" xfId="1" applyFont="1" applyFill="1" applyBorder="1" applyAlignment="1">
      <alignment vertical="center" wrapText="1"/>
    </xf>
    <xf numFmtId="0" fontId="3" fillId="5" borderId="28" xfId="1" applyFont="1" applyFill="1" applyBorder="1">
      <alignment vertical="center"/>
    </xf>
    <xf numFmtId="0" fontId="3" fillId="5" borderId="29" xfId="1" applyFont="1" applyFill="1" applyBorder="1">
      <alignment vertical="center"/>
    </xf>
    <xf numFmtId="0" fontId="3" fillId="5" borderId="30" xfId="1" applyFont="1" applyFill="1" applyBorder="1">
      <alignment vertical="center"/>
    </xf>
    <xf numFmtId="0" fontId="3" fillId="0" borderId="2" xfId="1" applyFont="1" applyBorder="1" applyAlignment="1">
      <alignment horizontal="left" vertical="top" wrapText="1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vertical="center" shrinkToFit="1"/>
    </xf>
    <xf numFmtId="178" fontId="3" fillId="4" borderId="2" xfId="1" applyNumberFormat="1" applyFont="1" applyFill="1" applyBorder="1" applyAlignment="1">
      <alignment horizontal="right" vertical="center"/>
    </xf>
    <xf numFmtId="179" fontId="3" fillId="0" borderId="2" xfId="1" applyNumberFormat="1" applyFont="1" applyBorder="1" applyAlignment="1">
      <alignment horizontal="right" vertical="center"/>
    </xf>
    <xf numFmtId="0" fontId="3" fillId="0" borderId="2" xfId="1" applyFont="1" applyBorder="1" applyAlignment="1">
      <alignment horizontal="left" vertical="center"/>
    </xf>
    <xf numFmtId="0" fontId="3" fillId="0" borderId="9" xfId="1" applyFont="1" applyBorder="1" applyAlignment="1">
      <alignment horizontal="center" vertical="center"/>
    </xf>
    <xf numFmtId="179" fontId="3" fillId="4" borderId="11" xfId="1" applyNumberFormat="1" applyFont="1" applyFill="1" applyBorder="1" applyAlignment="1">
      <alignment horizontal="right" vertical="center"/>
    </xf>
    <xf numFmtId="178" fontId="3" fillId="4" borderId="11" xfId="1" applyNumberFormat="1" applyFont="1" applyFill="1" applyBorder="1" applyAlignment="1">
      <alignment horizontal="right" vertical="center"/>
    </xf>
    <xf numFmtId="0" fontId="3" fillId="0" borderId="32" xfId="1" applyFont="1" applyBorder="1" applyAlignment="1">
      <alignment horizontal="left" vertical="center"/>
    </xf>
    <xf numFmtId="178" fontId="3" fillId="0" borderId="11" xfId="1" applyNumberFormat="1" applyFont="1" applyBorder="1" applyAlignment="1">
      <alignment horizontal="center" vertical="center"/>
    </xf>
    <xf numFmtId="178" fontId="3" fillId="4" borderId="18" xfId="1" applyNumberFormat="1" applyFont="1" applyFill="1" applyBorder="1" applyAlignment="1">
      <alignment horizontal="center" vertical="center"/>
    </xf>
    <xf numFmtId="179" fontId="3" fillId="4" borderId="18" xfId="1" applyNumberFormat="1" applyFont="1" applyFill="1" applyBorder="1">
      <alignment vertical="center"/>
    </xf>
    <xf numFmtId="178" fontId="3" fillId="4" borderId="18" xfId="1" applyNumberFormat="1" applyFont="1" applyFill="1" applyBorder="1" applyAlignment="1">
      <alignment horizontal="right" vertical="center"/>
    </xf>
    <xf numFmtId="0" fontId="3" fillId="7" borderId="33" xfId="1" applyFont="1" applyFill="1" applyBorder="1">
      <alignment vertical="center"/>
    </xf>
    <xf numFmtId="0" fontId="3" fillId="5" borderId="34" xfId="1" applyFont="1" applyFill="1" applyBorder="1">
      <alignment vertical="center"/>
    </xf>
    <xf numFmtId="0" fontId="3" fillId="5" borderId="12" xfId="1" applyFont="1" applyFill="1" applyBorder="1" applyAlignment="1">
      <alignment vertical="center" wrapText="1"/>
    </xf>
    <xf numFmtId="0" fontId="3" fillId="5" borderId="12" xfId="1" applyFont="1" applyFill="1" applyBorder="1">
      <alignment vertical="center"/>
    </xf>
    <xf numFmtId="0" fontId="3" fillId="5" borderId="12" xfId="1" applyFont="1" applyFill="1" applyBorder="1" applyAlignment="1">
      <alignment vertical="center" shrinkToFit="1"/>
    </xf>
    <xf numFmtId="178" fontId="3" fillId="5" borderId="12" xfId="1" applyNumberFormat="1" applyFont="1" applyFill="1" applyBorder="1">
      <alignment vertical="center"/>
    </xf>
    <xf numFmtId="179" fontId="3" fillId="5" borderId="12" xfId="1" applyNumberFormat="1" applyFont="1" applyFill="1" applyBorder="1">
      <alignment vertical="center"/>
    </xf>
    <xf numFmtId="0" fontId="3" fillId="5" borderId="35" xfId="1" applyFont="1" applyFill="1" applyBorder="1">
      <alignment vertical="center"/>
    </xf>
    <xf numFmtId="0" fontId="3" fillId="0" borderId="2" xfId="1" applyFont="1" applyBorder="1" applyAlignment="1">
      <alignment horizontal="center" vertical="center"/>
    </xf>
    <xf numFmtId="178" fontId="3" fillId="0" borderId="2" xfId="1" applyNumberFormat="1" applyFont="1" applyBorder="1" applyAlignment="1">
      <alignment horizontal="center" vertical="center"/>
    </xf>
    <xf numFmtId="179" fontId="3" fillId="4" borderId="2" xfId="1" applyNumberFormat="1" applyFont="1" applyFill="1" applyBorder="1" applyAlignment="1">
      <alignment horizontal="right" vertical="center"/>
    </xf>
    <xf numFmtId="0" fontId="3" fillId="5" borderId="30" xfId="1" applyFont="1" applyFill="1" applyBorder="1" applyAlignment="1">
      <alignment vertical="center" wrapText="1"/>
    </xf>
    <xf numFmtId="178" fontId="3" fillId="4" borderId="11" xfId="1" applyNumberFormat="1" applyFont="1" applyFill="1" applyBorder="1" applyAlignment="1">
      <alignment horizontal="center" vertical="center"/>
    </xf>
    <xf numFmtId="179" fontId="3" fillId="4" borderId="11" xfId="1" applyNumberFormat="1" applyFont="1" applyFill="1" applyBorder="1">
      <alignment vertical="center"/>
    </xf>
    <xf numFmtId="0" fontId="3" fillId="7" borderId="32" xfId="1" applyFont="1" applyFill="1" applyBorder="1">
      <alignment vertical="center"/>
    </xf>
    <xf numFmtId="179" fontId="3" fillId="4" borderId="15" xfId="1" applyNumberFormat="1" applyFont="1" applyFill="1" applyBorder="1" applyAlignment="1">
      <alignment horizontal="right" vertical="center"/>
    </xf>
    <xf numFmtId="178" fontId="3" fillId="0" borderId="8" xfId="1" applyNumberFormat="1" applyFont="1" applyBorder="1" applyAlignment="1">
      <alignment horizontal="center" vertical="center"/>
    </xf>
    <xf numFmtId="0" fontId="3" fillId="0" borderId="36" xfId="1" applyFont="1" applyBorder="1" applyAlignment="1">
      <alignment horizontal="left" vertical="center"/>
    </xf>
    <xf numFmtId="0" fontId="3" fillId="5" borderId="37" xfId="1" applyFont="1" applyFill="1" applyBorder="1">
      <alignment vertical="center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horizontal="center" vertical="center" shrinkToFit="1"/>
    </xf>
    <xf numFmtId="178" fontId="3" fillId="0" borderId="0" xfId="1" applyNumberFormat="1" applyFont="1">
      <alignment vertical="center"/>
    </xf>
    <xf numFmtId="0" fontId="12" fillId="0" borderId="0" xfId="1" applyFont="1">
      <alignment vertical="center"/>
    </xf>
    <xf numFmtId="0" fontId="3" fillId="0" borderId="6" xfId="1" applyFont="1" applyBorder="1" applyAlignment="1">
      <alignment vertical="center" shrinkToFit="1"/>
    </xf>
    <xf numFmtId="0" fontId="6" fillId="0" borderId="0" xfId="1" applyFont="1">
      <alignment vertical="center"/>
    </xf>
    <xf numFmtId="0" fontId="3" fillId="4" borderId="2" xfId="1" applyFont="1" applyFill="1" applyBorder="1" applyAlignment="1">
      <alignment horizontal="center" vertical="center"/>
    </xf>
    <xf numFmtId="0" fontId="3" fillId="5" borderId="7" xfId="1" applyFont="1" applyFill="1" applyBorder="1">
      <alignment vertical="center"/>
    </xf>
    <xf numFmtId="0" fontId="3" fillId="5" borderId="10" xfId="1" applyFont="1" applyFill="1" applyBorder="1">
      <alignment vertical="center"/>
    </xf>
    <xf numFmtId="176" fontId="3" fillId="4" borderId="15" xfId="1" applyNumberFormat="1" applyFont="1" applyFill="1" applyBorder="1" applyAlignment="1">
      <alignment horizontal="right" vertical="center"/>
    </xf>
    <xf numFmtId="176" fontId="3" fillId="4" borderId="2" xfId="1" applyNumberFormat="1" applyFont="1" applyFill="1" applyBorder="1">
      <alignment vertical="center"/>
    </xf>
    <xf numFmtId="176" fontId="3" fillId="4" borderId="15" xfId="1" applyNumberFormat="1" applyFont="1" applyFill="1" applyBorder="1">
      <alignment vertical="center"/>
    </xf>
    <xf numFmtId="0" fontId="3" fillId="0" borderId="19" xfId="1" applyFont="1" applyBorder="1">
      <alignment vertical="center"/>
    </xf>
    <xf numFmtId="176" fontId="3" fillId="4" borderId="14" xfId="1" applyNumberFormat="1" applyFont="1" applyFill="1" applyBorder="1" applyAlignment="1">
      <alignment horizontal="right" vertical="center"/>
    </xf>
    <xf numFmtId="0" fontId="3" fillId="0" borderId="20" xfId="1" applyFont="1" applyBorder="1">
      <alignment vertical="center"/>
    </xf>
    <xf numFmtId="177" fontId="3" fillId="0" borderId="2" xfId="1" applyNumberFormat="1" applyFont="1" applyBorder="1">
      <alignment vertical="center"/>
    </xf>
    <xf numFmtId="0" fontId="3" fillId="0" borderId="15" xfId="1" applyFont="1" applyBorder="1" applyAlignment="1">
      <alignment horizontal="left" vertical="top" wrapText="1"/>
    </xf>
    <xf numFmtId="0" fontId="3" fillId="0" borderId="0" xfId="1" applyFont="1" applyAlignment="1">
      <alignment horizontal="right" vertical="center" indent="1"/>
    </xf>
    <xf numFmtId="0" fontId="3" fillId="5" borderId="2" xfId="1" applyFont="1" applyFill="1" applyBorder="1">
      <alignment vertical="center"/>
    </xf>
    <xf numFmtId="0" fontId="3" fillId="5" borderId="2" xfId="1" applyFont="1" applyFill="1" applyBorder="1" applyAlignment="1">
      <alignment vertical="center" wrapText="1"/>
    </xf>
    <xf numFmtId="0" fontId="3" fillId="5" borderId="2" xfId="1" applyFont="1" applyFill="1" applyBorder="1" applyAlignment="1">
      <alignment horizontal="center" vertical="center" shrinkToFit="1"/>
    </xf>
    <xf numFmtId="178" fontId="3" fillId="5" borderId="2" xfId="1" applyNumberFormat="1" applyFont="1" applyFill="1" applyBorder="1">
      <alignment vertical="center"/>
    </xf>
    <xf numFmtId="0" fontId="3" fillId="7" borderId="2" xfId="1" applyFont="1" applyFill="1" applyBorder="1">
      <alignment vertical="center"/>
    </xf>
    <xf numFmtId="0" fontId="12" fillId="8" borderId="2" xfId="1" applyFont="1" applyFill="1" applyBorder="1" applyAlignment="1">
      <alignment horizontal="center" vertical="center"/>
    </xf>
    <xf numFmtId="0" fontId="3" fillId="5" borderId="15" xfId="1" applyFont="1" applyFill="1" applyBorder="1">
      <alignment vertical="center"/>
    </xf>
    <xf numFmtId="0" fontId="10" fillId="0" borderId="0" xfId="1" applyFont="1" applyAlignment="1">
      <alignment vertical="center" shrinkToFit="1"/>
    </xf>
    <xf numFmtId="0" fontId="11" fillId="7" borderId="0" xfId="1" applyFont="1" applyFill="1" applyAlignment="1">
      <alignment vertical="center" shrinkToFit="1"/>
    </xf>
    <xf numFmtId="0" fontId="12" fillId="8" borderId="2" xfId="1" applyFont="1" applyFill="1" applyBorder="1" applyAlignment="1">
      <alignment horizontal="center" vertical="center" shrinkToFit="1"/>
    </xf>
    <xf numFmtId="0" fontId="3" fillId="5" borderId="2" xfId="1" applyFont="1" applyFill="1" applyBorder="1" applyAlignment="1">
      <alignment vertical="center" shrinkToFit="1"/>
    </xf>
    <xf numFmtId="0" fontId="3" fillId="0" borderId="2" xfId="1" applyFont="1" applyBorder="1" applyAlignment="1">
      <alignment horizontal="left" vertical="top" shrinkToFit="1"/>
    </xf>
    <xf numFmtId="0" fontId="3" fillId="0" borderId="0" xfId="1" applyFont="1" applyAlignment="1">
      <alignment vertical="center" shrinkToFit="1"/>
    </xf>
    <xf numFmtId="0" fontId="12" fillId="8" borderId="2" xfId="1" applyFont="1" applyFill="1" applyBorder="1" applyAlignment="1">
      <alignment horizontal="centerContinuous" vertical="center" shrinkToFit="1"/>
    </xf>
    <xf numFmtId="178" fontId="3" fillId="0" borderId="2" xfId="1" applyNumberFormat="1" applyFont="1" applyBorder="1" applyAlignment="1">
      <alignment horizontal="center" vertical="center" shrinkToFit="1"/>
    </xf>
    <xf numFmtId="0" fontId="12" fillId="8" borderId="24" xfId="1" applyFont="1" applyFill="1" applyBorder="1" applyAlignment="1">
      <alignment horizontal="center" vertical="center" shrinkToFit="1"/>
    </xf>
    <xf numFmtId="0" fontId="3" fillId="5" borderId="28" xfId="1" applyFont="1" applyFill="1" applyBorder="1" applyAlignment="1">
      <alignment vertical="center" shrinkToFit="1"/>
    </xf>
    <xf numFmtId="0" fontId="3" fillId="0" borderId="13" xfId="1" applyFont="1" applyBorder="1" applyAlignment="1">
      <alignment horizontal="left" vertical="top" shrinkToFit="1"/>
    </xf>
    <xf numFmtId="0" fontId="12" fillId="8" borderId="23" xfId="1" applyFont="1" applyFill="1" applyBorder="1" applyAlignment="1">
      <alignment horizontal="centerContinuous" vertical="center" shrinkToFit="1"/>
    </xf>
    <xf numFmtId="178" fontId="3" fillId="0" borderId="11" xfId="1" applyNumberFormat="1" applyFont="1" applyBorder="1" applyAlignment="1">
      <alignment horizontal="center" vertical="center" shrinkToFit="1"/>
    </xf>
    <xf numFmtId="178" fontId="3" fillId="4" borderId="18" xfId="1" applyNumberFormat="1" applyFont="1" applyFill="1" applyBorder="1" applyAlignment="1">
      <alignment horizontal="center" vertical="center" shrinkToFit="1"/>
    </xf>
    <xf numFmtId="178" fontId="3" fillId="4" borderId="11" xfId="1" applyNumberFormat="1" applyFont="1" applyFill="1" applyBorder="1" applyAlignment="1">
      <alignment horizontal="center" vertical="center" shrinkToFit="1"/>
    </xf>
    <xf numFmtId="178" fontId="3" fillId="0" borderId="8" xfId="1" applyNumberFormat="1" applyFont="1" applyBorder="1" applyAlignment="1">
      <alignment horizontal="center" vertical="center" shrinkToFit="1"/>
    </xf>
    <xf numFmtId="178" fontId="3" fillId="4" borderId="41" xfId="1" applyNumberFormat="1" applyFont="1" applyFill="1" applyBorder="1" applyAlignment="1">
      <alignment horizontal="center" vertical="center" shrinkToFit="1"/>
    </xf>
    <xf numFmtId="38" fontId="3" fillId="0" borderId="2" xfId="2" applyFont="1" applyBorder="1" applyAlignment="1"/>
    <xf numFmtId="0" fontId="0" fillId="0" borderId="2" xfId="0" applyBorder="1"/>
    <xf numFmtId="0" fontId="2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14" fillId="0" borderId="0" xfId="0" applyFont="1"/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3" fillId="0" borderId="0" xfId="1" applyFont="1" applyAlignment="1">
      <alignment horizontal="left" vertical="top" shrinkToFit="1"/>
    </xf>
    <xf numFmtId="0" fontId="3" fillId="7" borderId="36" xfId="1" applyFont="1" applyFill="1" applyBorder="1" applyAlignment="1">
      <alignment horizontal="left" vertical="center"/>
    </xf>
    <xf numFmtId="38" fontId="3" fillId="0" borderId="0" xfId="2" applyFont="1" applyAlignment="1">
      <alignment vertical="center" shrinkToFit="1"/>
    </xf>
    <xf numFmtId="0" fontId="3" fillId="0" borderId="0" xfId="1" applyFont="1" applyAlignment="1">
      <alignment horizontal="right" vertical="center" shrinkToFit="1"/>
    </xf>
    <xf numFmtId="180" fontId="3" fillId="0" borderId="0" xfId="3" applyNumberFormat="1" applyFont="1">
      <alignment vertical="center"/>
    </xf>
    <xf numFmtId="0" fontId="3" fillId="0" borderId="0" xfId="1" applyFont="1" applyAlignment="1">
      <alignment horizontal="center" vertical="center"/>
    </xf>
    <xf numFmtId="178" fontId="3" fillId="5" borderId="44" xfId="1" applyNumberFormat="1" applyFont="1" applyFill="1" applyBorder="1">
      <alignment vertical="center"/>
    </xf>
    <xf numFmtId="178" fontId="3" fillId="4" borderId="43" xfId="1" applyNumberFormat="1" applyFont="1" applyFill="1" applyBorder="1" applyAlignment="1">
      <alignment horizontal="right" vertical="center"/>
    </xf>
    <xf numFmtId="0" fontId="3" fillId="7" borderId="26" xfId="1" applyFont="1" applyFill="1" applyBorder="1">
      <alignment vertical="center"/>
    </xf>
    <xf numFmtId="178" fontId="3" fillId="7" borderId="2" xfId="1" applyNumberFormat="1" applyFont="1" applyFill="1" applyBorder="1">
      <alignment vertical="center"/>
    </xf>
    <xf numFmtId="180" fontId="3" fillId="4" borderId="2" xfId="3" applyNumberFormat="1" applyFont="1" applyFill="1" applyBorder="1" applyAlignment="1">
      <alignment horizontal="right" vertical="center"/>
    </xf>
    <xf numFmtId="0" fontId="3" fillId="7" borderId="36" xfId="1" applyFont="1" applyFill="1" applyBorder="1">
      <alignment vertical="center"/>
    </xf>
    <xf numFmtId="0" fontId="2" fillId="0" borderId="15" xfId="1" applyFont="1" applyBorder="1" applyAlignment="1">
      <alignment horizontal="left" vertical="top" wrapText="1"/>
    </xf>
    <xf numFmtId="178" fontId="3" fillId="7" borderId="47" xfId="1" applyNumberFormat="1" applyFont="1" applyFill="1" applyBorder="1">
      <alignment vertical="center"/>
    </xf>
    <xf numFmtId="178" fontId="3" fillId="4" borderId="47" xfId="1" applyNumberFormat="1" applyFont="1" applyFill="1" applyBorder="1" applyAlignment="1">
      <alignment horizontal="right" vertical="center"/>
    </xf>
    <xf numFmtId="0" fontId="3" fillId="7" borderId="48" xfId="1" applyFont="1" applyFill="1" applyBorder="1">
      <alignment vertical="center"/>
    </xf>
    <xf numFmtId="180" fontId="3" fillId="0" borderId="2" xfId="3" applyNumberFormat="1" applyFont="1" applyBorder="1" applyAlignment="1"/>
    <xf numFmtId="0" fontId="3" fillId="7" borderId="2" xfId="1" applyFont="1" applyFill="1" applyBorder="1" applyAlignment="1">
      <alignment horizontal="left" vertical="top" shrinkToFit="1"/>
    </xf>
    <xf numFmtId="0" fontId="2" fillId="0" borderId="9" xfId="1" applyFont="1" applyBorder="1">
      <alignment vertical="center"/>
    </xf>
    <xf numFmtId="0" fontId="7" fillId="0" borderId="2" xfId="1" applyFont="1" applyBorder="1">
      <alignment vertical="center"/>
    </xf>
    <xf numFmtId="0" fontId="7" fillId="0" borderId="2" xfId="1" applyFont="1" applyBorder="1" applyAlignment="1">
      <alignment horizontal="left" vertical="top" wrapText="1"/>
    </xf>
    <xf numFmtId="0" fontId="7" fillId="0" borderId="9" xfId="1" applyFont="1" applyBorder="1">
      <alignment vertical="center"/>
    </xf>
    <xf numFmtId="0" fontId="7" fillId="0" borderId="17" xfId="1" applyFont="1" applyBorder="1">
      <alignment vertical="center"/>
    </xf>
    <xf numFmtId="0" fontId="7" fillId="6" borderId="7" xfId="1" applyFont="1" applyFill="1" applyBorder="1">
      <alignment vertical="center"/>
    </xf>
    <xf numFmtId="0" fontId="7" fillId="0" borderId="7" xfId="1" applyFont="1" applyBorder="1">
      <alignment vertical="center"/>
    </xf>
    <xf numFmtId="0" fontId="7" fillId="6" borderId="10" xfId="1" applyFont="1" applyFill="1" applyBorder="1">
      <alignment vertical="center"/>
    </xf>
    <xf numFmtId="0" fontId="7" fillId="0" borderId="10" xfId="1" applyFont="1" applyBorder="1">
      <alignment vertical="center"/>
    </xf>
    <xf numFmtId="0" fontId="7" fillId="0" borderId="16" xfId="1" applyFont="1" applyBorder="1">
      <alignment vertical="center"/>
    </xf>
    <xf numFmtId="0" fontId="7" fillId="0" borderId="11" xfId="1" applyFont="1" applyBorder="1">
      <alignment vertical="center"/>
    </xf>
    <xf numFmtId="0" fontId="7" fillId="6" borderId="16" xfId="1" applyFont="1" applyFill="1" applyBorder="1">
      <alignment vertical="center"/>
    </xf>
    <xf numFmtId="0" fontId="7" fillId="0" borderId="18" xfId="1" applyFont="1" applyBorder="1">
      <alignment vertical="center"/>
    </xf>
    <xf numFmtId="0" fontId="7" fillId="0" borderId="19" xfId="1" applyFont="1" applyBorder="1">
      <alignment vertical="center"/>
    </xf>
    <xf numFmtId="0" fontId="2" fillId="0" borderId="8" xfId="1" applyFont="1" applyBorder="1">
      <alignment vertical="center"/>
    </xf>
    <xf numFmtId="0" fontId="2" fillId="0" borderId="13" xfId="1" applyFont="1" applyBorder="1">
      <alignment vertical="center"/>
    </xf>
    <xf numFmtId="0" fontId="2" fillId="7" borderId="8" xfId="1" applyFont="1" applyFill="1" applyBorder="1">
      <alignment vertical="center"/>
    </xf>
    <xf numFmtId="0" fontId="2" fillId="7" borderId="13" xfId="1" applyFont="1" applyFill="1" applyBorder="1">
      <alignment vertical="center"/>
    </xf>
    <xf numFmtId="0" fontId="2" fillId="7" borderId="9" xfId="1" applyFont="1" applyFill="1" applyBorder="1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10" fontId="0" fillId="0" borderId="0" xfId="0" applyNumberFormat="1"/>
    <xf numFmtId="10" fontId="3" fillId="0" borderId="0" xfId="1" applyNumberFormat="1" applyFont="1">
      <alignment vertical="center"/>
    </xf>
    <xf numFmtId="0" fontId="3" fillId="4" borderId="2" xfId="1" applyFont="1" applyFill="1" applyBorder="1" applyAlignment="1">
      <alignment horizontal="center" vertical="center"/>
    </xf>
    <xf numFmtId="0" fontId="14" fillId="3" borderId="0" xfId="1" applyFont="1" applyFill="1" applyAlignment="1">
      <alignment vertical="center" wrapText="1"/>
    </xf>
    <xf numFmtId="0" fontId="10" fillId="3" borderId="0" xfId="1" applyFont="1" applyFill="1" applyAlignment="1">
      <alignment vertical="center" wrapText="1"/>
    </xf>
    <xf numFmtId="0" fontId="6" fillId="0" borderId="0" xfId="1" applyFont="1">
      <alignment vertical="center"/>
    </xf>
    <xf numFmtId="0" fontId="15" fillId="7" borderId="0" xfId="1" applyFont="1" applyFill="1">
      <alignment vertical="center"/>
    </xf>
    <xf numFmtId="0" fontId="11" fillId="7" borderId="0" xfId="1" applyFont="1" applyFill="1">
      <alignment vertical="center"/>
    </xf>
    <xf numFmtId="0" fontId="12" fillId="8" borderId="22" xfId="1" applyFont="1" applyFill="1" applyBorder="1" applyAlignment="1">
      <alignment horizontal="center" vertical="center"/>
    </xf>
    <xf numFmtId="0" fontId="12" fillId="8" borderId="23" xfId="1" applyFont="1" applyFill="1" applyBorder="1" applyAlignment="1">
      <alignment horizontal="center" vertical="center"/>
    </xf>
    <xf numFmtId="0" fontId="3" fillId="0" borderId="7" xfId="1" applyFont="1" applyBorder="1" applyAlignment="1">
      <alignment horizontal="left" vertical="top" wrapText="1"/>
    </xf>
    <xf numFmtId="0" fontId="3" fillId="0" borderId="10" xfId="1" applyFont="1" applyBorder="1" applyAlignment="1">
      <alignment horizontal="left" vertical="top" wrapText="1"/>
    </xf>
    <xf numFmtId="0" fontId="3" fillId="0" borderId="16" xfId="1" applyFont="1" applyBorder="1" applyAlignment="1">
      <alignment horizontal="left" vertical="top" wrapText="1"/>
    </xf>
    <xf numFmtId="0" fontId="3" fillId="0" borderId="31" xfId="1" applyFont="1" applyBorder="1" applyAlignment="1">
      <alignment horizontal="left" vertical="top" wrapText="1"/>
    </xf>
    <xf numFmtId="0" fontId="3" fillId="0" borderId="39" xfId="1" applyFont="1" applyBorder="1" applyAlignment="1">
      <alignment horizontal="left" vertical="top" wrapText="1"/>
    </xf>
    <xf numFmtId="0" fontId="3" fillId="0" borderId="40" xfId="1" applyFont="1" applyBorder="1" applyAlignment="1">
      <alignment horizontal="left" vertical="top" wrapText="1"/>
    </xf>
    <xf numFmtId="0" fontId="3" fillId="4" borderId="18" xfId="1" applyFont="1" applyFill="1" applyBorder="1" applyAlignment="1">
      <alignment horizontal="center" vertical="center"/>
    </xf>
    <xf numFmtId="0" fontId="3" fillId="4" borderId="19" xfId="1" applyFont="1" applyFill="1" applyBorder="1" applyAlignment="1">
      <alignment horizontal="center" vertical="center"/>
    </xf>
    <xf numFmtId="0" fontId="3" fillId="4" borderId="6" xfId="1" applyFont="1" applyFill="1" applyBorder="1" applyAlignment="1">
      <alignment horizontal="center" vertical="center"/>
    </xf>
    <xf numFmtId="0" fontId="3" fillId="0" borderId="15" xfId="1" applyFont="1" applyBorder="1" applyAlignment="1">
      <alignment horizontal="left" vertical="top" wrapText="1"/>
    </xf>
    <xf numFmtId="0" fontId="3" fillId="0" borderId="2" xfId="1" applyFont="1" applyBorder="1" applyAlignment="1">
      <alignment horizontal="left" vertical="top" wrapText="1"/>
    </xf>
    <xf numFmtId="0" fontId="3" fillId="0" borderId="8" xfId="1" applyFont="1" applyBorder="1" applyAlignment="1">
      <alignment horizontal="left" vertical="top" wrapText="1"/>
    </xf>
    <xf numFmtId="0" fontId="3" fillId="7" borderId="45" xfId="1" applyFont="1" applyFill="1" applyBorder="1" applyAlignment="1">
      <alignment horizontal="center" vertical="center"/>
    </xf>
    <xf numFmtId="0" fontId="3" fillId="7" borderId="2" xfId="1" applyFont="1" applyFill="1" applyBorder="1" applyAlignment="1">
      <alignment horizontal="center" vertical="center"/>
    </xf>
    <xf numFmtId="0" fontId="3" fillId="7" borderId="46" xfId="1" applyFont="1" applyFill="1" applyBorder="1" applyAlignment="1">
      <alignment horizontal="center" vertical="center"/>
    </xf>
    <xf numFmtId="0" fontId="3" fillId="7" borderId="47" xfId="1" applyFont="1" applyFill="1" applyBorder="1" applyAlignment="1">
      <alignment horizontal="center" vertical="center"/>
    </xf>
    <xf numFmtId="0" fontId="3" fillId="4" borderId="38" xfId="1" applyFont="1" applyFill="1" applyBorder="1" applyAlignment="1">
      <alignment horizontal="center" vertical="center"/>
    </xf>
    <xf numFmtId="0" fontId="3" fillId="4" borderId="21" xfId="1" applyFont="1" applyFill="1" applyBorder="1" applyAlignment="1">
      <alignment horizontal="center" vertical="center"/>
    </xf>
    <xf numFmtId="0" fontId="3" fillId="5" borderId="42" xfId="1" applyFont="1" applyFill="1" applyBorder="1" applyAlignment="1">
      <alignment horizontal="center" vertical="center"/>
    </xf>
    <xf numFmtId="0" fontId="3" fillId="5" borderId="44" xfId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7" borderId="8" xfId="0" applyFont="1" applyFill="1" applyBorder="1" applyAlignment="1">
      <alignment horizontal="center"/>
    </xf>
    <xf numFmtId="0" fontId="3" fillId="7" borderId="13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0" fontId="3" fillId="9" borderId="2" xfId="1" applyFont="1" applyFill="1" applyBorder="1" applyAlignment="1">
      <alignment horizontal="center" vertical="center"/>
    </xf>
    <xf numFmtId="0" fontId="12" fillId="8" borderId="2" xfId="1" applyFont="1" applyFill="1" applyBorder="1" applyAlignment="1">
      <alignment horizontal="center" vertical="center"/>
    </xf>
    <xf numFmtId="0" fontId="3" fillId="5" borderId="2" xfId="1" applyFont="1" applyFill="1" applyBorder="1" applyAlignment="1">
      <alignment horizontal="center" vertical="center"/>
    </xf>
  </cellXfs>
  <cellStyles count="4">
    <cellStyle name="パーセント" xfId="3" builtinId="5"/>
    <cellStyle name="桁区切り" xfId="2" builtinId="6"/>
    <cellStyle name="標準" xfId="0" builtinId="0"/>
    <cellStyle name="標準 2" xfId="1" xr:uid="{03E35FFD-6AAB-459C-A6EB-D2E7715F88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AD889-E7C6-46E7-BA9F-472DEF4E0D6C}">
  <sheetPr>
    <tabColor rgb="FFFFFF00"/>
    <pageSetUpPr fitToPage="1"/>
  </sheetPr>
  <dimension ref="A1:H182"/>
  <sheetViews>
    <sheetView showGridLines="0" tabSelected="1" view="pageBreakPreview" zoomScale="115" zoomScaleNormal="115" zoomScaleSheetLayoutView="115" workbookViewId="0">
      <selection activeCell="D6" sqref="D6"/>
    </sheetView>
  </sheetViews>
  <sheetFormatPr defaultColWidth="2.75" defaultRowHeight="14.25"/>
  <cols>
    <col min="1" max="1" width="2.25" style="13" customWidth="1"/>
    <col min="2" max="2" width="15.75" style="13" customWidth="1"/>
    <col min="3" max="3" width="11.625" style="13" customWidth="1"/>
    <col min="4" max="4" width="37.25" style="13" customWidth="1"/>
    <col min="5" max="5" width="15.25" style="13" customWidth="1"/>
    <col min="6" max="6" width="37.25" style="13" customWidth="1"/>
    <col min="7" max="7" width="2.25" style="13" customWidth="1"/>
    <col min="8" max="16384" width="2.75" style="13"/>
  </cols>
  <sheetData>
    <row r="1" spans="1:7" ht="19.899999999999999" customHeight="1">
      <c r="F1" s="72" t="s">
        <v>110</v>
      </c>
    </row>
    <row r="2" spans="1:7" ht="40.15" customHeight="1">
      <c r="A2" s="147" t="s">
        <v>185</v>
      </c>
      <c r="B2" s="148"/>
      <c r="C2" s="148"/>
      <c r="D2" s="148"/>
      <c r="E2" s="148"/>
      <c r="F2" s="148"/>
      <c r="G2" s="148"/>
    </row>
    <row r="3" spans="1:7" ht="9" customHeight="1">
      <c r="A3" s="58"/>
    </row>
    <row r="4" spans="1:7" ht="18.399999999999999" customHeight="1">
      <c r="A4" s="58"/>
      <c r="E4" s="143" t="s">
        <v>0</v>
      </c>
      <c r="F4" s="59"/>
    </row>
    <row r="5" spans="1:7" ht="20.100000000000001" customHeight="1">
      <c r="A5" s="58"/>
      <c r="E5" s="143" t="s">
        <v>1</v>
      </c>
      <c r="F5" s="59"/>
    </row>
    <row r="6" spans="1:7" ht="20.100000000000001" customHeight="1">
      <c r="A6" s="58"/>
      <c r="E6" s="143" t="s">
        <v>2</v>
      </c>
      <c r="F6" s="59"/>
    </row>
    <row r="7" spans="1:7" ht="20.100000000000001" customHeight="1">
      <c r="A7" s="58"/>
      <c r="E7" s="143" t="s">
        <v>57</v>
      </c>
      <c r="F7" s="59"/>
    </row>
    <row r="8" spans="1:7" ht="20.100000000000001" customHeight="1">
      <c r="A8" s="58"/>
      <c r="E8" s="143" t="s">
        <v>58</v>
      </c>
      <c r="F8" s="59"/>
    </row>
    <row r="9" spans="1:7" ht="20.100000000000001" customHeight="1">
      <c r="A9" s="58"/>
      <c r="E9" s="143" t="s">
        <v>59</v>
      </c>
      <c r="F9" s="59"/>
    </row>
    <row r="10" spans="1:7" ht="4.9000000000000004" customHeight="1">
      <c r="A10" s="149"/>
      <c r="B10" s="149"/>
      <c r="C10" s="149"/>
      <c r="D10" s="149"/>
      <c r="E10" s="149"/>
      <c r="F10" s="149"/>
    </row>
    <row r="11" spans="1:7">
      <c r="A11" s="60" t="s">
        <v>63</v>
      </c>
    </row>
    <row r="12" spans="1:7" ht="20.100000000000001" customHeight="1">
      <c r="B12" s="146" t="s">
        <v>4</v>
      </c>
      <c r="C12" s="146"/>
      <c r="D12" s="146"/>
      <c r="E12" s="61" t="s">
        <v>111</v>
      </c>
      <c r="F12" s="61" t="s">
        <v>5</v>
      </c>
    </row>
    <row r="13" spans="1:7" ht="27" customHeight="1">
      <c r="B13" s="128" t="s">
        <v>6</v>
      </c>
      <c r="C13" s="129" t="s">
        <v>99</v>
      </c>
      <c r="D13" s="124" t="s">
        <v>7</v>
      </c>
      <c r="E13" s="65">
        <f>令和１０年度運用!H39</f>
        <v>0</v>
      </c>
      <c r="F13" s="22"/>
    </row>
    <row r="14" spans="1:7" ht="27" customHeight="1">
      <c r="B14" s="130"/>
      <c r="C14" s="131"/>
      <c r="D14" s="125" t="s">
        <v>8</v>
      </c>
      <c r="E14" s="65">
        <f>'サービス利用料（令和１０年度）'!G53</f>
        <v>0</v>
      </c>
      <c r="F14" s="12"/>
    </row>
    <row r="15" spans="1:7" ht="27" customHeight="1">
      <c r="B15" s="130"/>
      <c r="C15" s="132"/>
      <c r="D15" s="125" t="s">
        <v>87</v>
      </c>
      <c r="E15" s="66">
        <f>【令和１０年度構築】システム開発業務!$H$184*7+構築に必要なハードウェア・ソフトウェア・クラウド!$G$55*7</f>
        <v>0</v>
      </c>
      <c r="F15" s="117" t="s">
        <v>105</v>
      </c>
    </row>
    <row r="16" spans="1:7" ht="19.899999999999999" customHeight="1">
      <c r="B16" s="130"/>
      <c r="C16" s="133"/>
      <c r="D16" s="126"/>
      <c r="E16" s="66">
        <f>SUM(E13:E15)</f>
        <v>0</v>
      </c>
      <c r="F16" s="71"/>
    </row>
    <row r="17" spans="2:6" ht="27" customHeight="1">
      <c r="B17" s="130"/>
      <c r="C17" s="129" t="s">
        <v>71</v>
      </c>
      <c r="D17" s="124" t="s">
        <v>7</v>
      </c>
      <c r="E17" s="64">
        <f>令和１１年度運用!H39</f>
        <v>0</v>
      </c>
      <c r="F17" s="22"/>
    </row>
    <row r="18" spans="2:6" ht="27" customHeight="1">
      <c r="B18" s="130"/>
      <c r="C18" s="131"/>
      <c r="D18" s="125" t="s">
        <v>8</v>
      </c>
      <c r="E18" s="64">
        <f>'サービス利用料（令和１１年度）'!G53</f>
        <v>0</v>
      </c>
      <c r="F18" s="22"/>
    </row>
    <row r="19" spans="2:6" ht="27" customHeight="1">
      <c r="B19" s="130"/>
      <c r="C19" s="132"/>
      <c r="D19" s="125" t="s">
        <v>87</v>
      </c>
      <c r="E19" s="66">
        <f>【令和１０年度構築】システム開発業務!$H$184*12+構築に必要なハードウェア・ソフトウェア・クラウド!$G$55*12</f>
        <v>0</v>
      </c>
      <c r="F19" s="71"/>
    </row>
    <row r="20" spans="2:6" ht="19.899999999999999" customHeight="1">
      <c r="B20" s="130"/>
      <c r="C20" s="133"/>
      <c r="D20" s="126"/>
      <c r="E20" s="66">
        <f>SUM(E17:E19)</f>
        <v>0</v>
      </c>
      <c r="F20" s="71"/>
    </row>
    <row r="21" spans="2:6" ht="27" customHeight="1">
      <c r="B21" s="130"/>
      <c r="C21" s="129" t="s">
        <v>72</v>
      </c>
      <c r="D21" s="124" t="s">
        <v>7</v>
      </c>
      <c r="E21" s="64">
        <f>令和１２年度運用!H39</f>
        <v>0</v>
      </c>
      <c r="F21" s="22"/>
    </row>
    <row r="22" spans="2:6" ht="27" customHeight="1">
      <c r="B22" s="130"/>
      <c r="C22" s="131"/>
      <c r="D22" s="125" t="s">
        <v>8</v>
      </c>
      <c r="E22" s="65">
        <f>'サービス利用料（令和１２年度）'!G53</f>
        <v>0</v>
      </c>
      <c r="F22" s="22"/>
    </row>
    <row r="23" spans="2:6" ht="27" customHeight="1">
      <c r="B23" s="130"/>
      <c r="C23" s="132"/>
      <c r="D23" s="125" t="s">
        <v>70</v>
      </c>
      <c r="E23" s="66">
        <f>【令和１０年度構築】システム開発業務!$H$184*12+構築に必要なハードウェア・ソフトウェア・クラウド!$G$55*12</f>
        <v>0</v>
      </c>
      <c r="F23" s="71"/>
    </row>
    <row r="24" spans="2:6" ht="22.15" customHeight="1">
      <c r="B24" s="130"/>
      <c r="C24" s="133"/>
      <c r="D24" s="126"/>
      <c r="E24" s="66">
        <f>SUM(E21:E23)</f>
        <v>0</v>
      </c>
      <c r="F24" s="71"/>
    </row>
    <row r="25" spans="2:6" ht="27" customHeight="1">
      <c r="B25" s="130"/>
      <c r="C25" s="129" t="s">
        <v>73</v>
      </c>
      <c r="D25" s="124" t="s">
        <v>7</v>
      </c>
      <c r="E25" s="64">
        <f>令和１３年度運用!H39</f>
        <v>0</v>
      </c>
      <c r="F25" s="22"/>
    </row>
    <row r="26" spans="2:6" ht="27" customHeight="1">
      <c r="B26" s="130"/>
      <c r="C26" s="131"/>
      <c r="D26" s="125" t="s">
        <v>8</v>
      </c>
      <c r="E26" s="65">
        <f>'サービス利用料（令和１３年度）'!G53</f>
        <v>0</v>
      </c>
      <c r="F26" s="22"/>
    </row>
    <row r="27" spans="2:6" ht="27" customHeight="1">
      <c r="B27" s="130"/>
      <c r="C27" s="132"/>
      <c r="D27" s="125" t="s">
        <v>70</v>
      </c>
      <c r="E27" s="66">
        <f>【令和１０年度構築】システム開発業務!$H$184*12+構築に必要なハードウェア・ソフトウェア・クラウド!$G$55*12</f>
        <v>0</v>
      </c>
      <c r="F27" s="71"/>
    </row>
    <row r="28" spans="2:6" ht="19.899999999999999" customHeight="1">
      <c r="B28" s="130"/>
      <c r="C28" s="133"/>
      <c r="D28" s="126"/>
      <c r="E28" s="66">
        <f>SUM(E25:E27)</f>
        <v>0</v>
      </c>
      <c r="F28" s="71"/>
    </row>
    <row r="29" spans="2:6" ht="27" customHeight="1">
      <c r="B29" s="130"/>
      <c r="C29" s="129" t="s">
        <v>74</v>
      </c>
      <c r="D29" s="124" t="s">
        <v>7</v>
      </c>
      <c r="E29" s="64">
        <f>'令和１４年度運用 '!H39</f>
        <v>0</v>
      </c>
      <c r="F29" s="22"/>
    </row>
    <row r="30" spans="2:6" ht="27" customHeight="1">
      <c r="B30" s="130"/>
      <c r="C30" s="131"/>
      <c r="D30" s="125" t="s">
        <v>8</v>
      </c>
      <c r="E30" s="65">
        <f>'サービス利用料（令和１４年度）'!G53</f>
        <v>0</v>
      </c>
      <c r="F30" s="22"/>
    </row>
    <row r="31" spans="2:6" ht="27" customHeight="1">
      <c r="B31" s="130"/>
      <c r="C31" s="132"/>
      <c r="D31" s="125" t="s">
        <v>70</v>
      </c>
      <c r="E31" s="66">
        <f>【令和１０年度構築】システム開発業務!$H$184*12+構築に必要なハードウェア・ソフトウェア・クラウド!$G$55*12</f>
        <v>0</v>
      </c>
      <c r="F31" s="71"/>
    </row>
    <row r="32" spans="2:6" ht="19.899999999999999" customHeight="1">
      <c r="B32" s="134"/>
      <c r="C32" s="133"/>
      <c r="D32" s="127"/>
      <c r="E32" s="66">
        <f>SUM(E29:E31)</f>
        <v>0</v>
      </c>
      <c r="F32" s="71"/>
    </row>
    <row r="33" spans="1:6" ht="27" customHeight="1">
      <c r="B33" s="130"/>
      <c r="C33" s="129" t="s">
        <v>75</v>
      </c>
      <c r="D33" s="124" t="s">
        <v>7</v>
      </c>
      <c r="E33" s="64">
        <f>'令和１５年度運用 '!H39</f>
        <v>0</v>
      </c>
      <c r="F33" s="22"/>
    </row>
    <row r="34" spans="1:6" ht="27" customHeight="1">
      <c r="B34" s="130"/>
      <c r="C34" s="131"/>
      <c r="D34" s="125" t="s">
        <v>8</v>
      </c>
      <c r="E34" s="65">
        <f>'サービス利用料（令和１５年度）'!G53</f>
        <v>0</v>
      </c>
      <c r="F34" s="22"/>
    </row>
    <row r="35" spans="1:6" ht="27" customHeight="1">
      <c r="B35" s="130"/>
      <c r="C35" s="132"/>
      <c r="D35" s="125" t="s">
        <v>70</v>
      </c>
      <c r="E35" s="66">
        <f>【令和１０年度構築】システム開発業務!$H$184*12+構築に必要なハードウェア・ソフトウェア・クラウド!$G$55*12</f>
        <v>0</v>
      </c>
      <c r="F35" s="71"/>
    </row>
    <row r="36" spans="1:6" ht="19.899999999999999" customHeight="1">
      <c r="B36" s="134"/>
      <c r="C36" s="133"/>
      <c r="D36" s="127"/>
      <c r="E36" s="65">
        <f>SUM(E33:E35)</f>
        <v>0</v>
      </c>
      <c r="F36" s="71"/>
    </row>
    <row r="37" spans="1:6" ht="27" customHeight="1">
      <c r="B37" s="130"/>
      <c r="C37" s="129" t="s">
        <v>109</v>
      </c>
      <c r="D37" s="124" t="s">
        <v>7</v>
      </c>
      <c r="E37" s="64">
        <f>令和１６年度運用!H39</f>
        <v>0</v>
      </c>
      <c r="F37" s="22"/>
    </row>
    <row r="38" spans="1:6" ht="27" customHeight="1">
      <c r="B38" s="130"/>
      <c r="C38" s="131"/>
      <c r="D38" s="125" t="s">
        <v>8</v>
      </c>
      <c r="E38" s="65">
        <f>'サービス利用料（令和１６年度）'!G53</f>
        <v>0</v>
      </c>
      <c r="F38" s="22"/>
    </row>
    <row r="39" spans="1:6" ht="27" customHeight="1">
      <c r="B39" s="130"/>
      <c r="C39" s="132"/>
      <c r="D39" s="125" t="s">
        <v>70</v>
      </c>
      <c r="E39" s="66">
        <f>【令和１０年度構築】システム開発業務!$H$184*5+構築に必要なハードウェア・ソフトウェア・クラウド!$G$55*5</f>
        <v>0</v>
      </c>
      <c r="F39" s="71"/>
    </row>
    <row r="40" spans="1:6" ht="19.899999999999999" customHeight="1">
      <c r="B40" s="134"/>
      <c r="C40" s="133"/>
      <c r="D40" s="127"/>
      <c r="E40" s="65">
        <f>SUM(E37:E39)</f>
        <v>0</v>
      </c>
      <c r="F40" s="71"/>
    </row>
    <row r="41" spans="1:6" ht="15" thickBot="1"/>
    <row r="42" spans="1:6" ht="30" customHeight="1" thickTop="1" thickBot="1">
      <c r="B42" s="135" t="s">
        <v>9</v>
      </c>
      <c r="C42" s="136"/>
      <c r="D42" s="67"/>
      <c r="E42" s="68">
        <f>E16+E20+E24+E28+E32+E36+E40</f>
        <v>0</v>
      </c>
      <c r="F42" s="69"/>
    </row>
    <row r="43" spans="1:6" ht="19.899999999999999" customHeight="1" thickTop="1">
      <c r="A43" s="60" t="s">
        <v>62</v>
      </c>
    </row>
    <row r="44" spans="1:6" ht="20.100000000000001" customHeight="1">
      <c r="B44" s="146" t="s">
        <v>10</v>
      </c>
      <c r="C44" s="146"/>
      <c r="D44" s="146"/>
      <c r="E44" s="61" t="s">
        <v>11</v>
      </c>
      <c r="F44" s="61" t="s">
        <v>5</v>
      </c>
    </row>
    <row r="45" spans="1:6" ht="20.100000000000001" customHeight="1">
      <c r="B45" s="137" t="s">
        <v>12</v>
      </c>
      <c r="C45" s="138"/>
      <c r="D45" s="123"/>
      <c r="E45" s="70"/>
      <c r="F45" s="23"/>
    </row>
    <row r="46" spans="1:6" ht="19.899999999999999" customHeight="1">
      <c r="B46" s="137" t="s">
        <v>13</v>
      </c>
      <c r="C46" s="138"/>
      <c r="D46" s="123"/>
      <c r="E46" s="70"/>
      <c r="F46" s="23"/>
    </row>
    <row r="47" spans="1:6" ht="19.899999999999999" customHeight="1">
      <c r="B47" s="139" t="s">
        <v>14</v>
      </c>
      <c r="C47" s="140"/>
      <c r="D47" s="141"/>
      <c r="E47" s="70"/>
      <c r="F47" s="23"/>
    </row>
    <row r="48" spans="1:6" ht="19.899999999999999" customHeight="1">
      <c r="B48" s="137" t="s">
        <v>15</v>
      </c>
      <c r="C48" s="138"/>
      <c r="D48" s="123"/>
      <c r="E48" s="70"/>
      <c r="F48" s="23"/>
    </row>
    <row r="49" spans="2:2" ht="15.75" customHeight="1">
      <c r="B49" s="142" t="s">
        <v>112</v>
      </c>
    </row>
    <row r="50" spans="2:2" ht="15.75" customHeight="1">
      <c r="B50" s="142" t="s">
        <v>16</v>
      </c>
    </row>
    <row r="51" spans="2:2" ht="15.75" customHeight="1">
      <c r="B51" s="142" t="s">
        <v>17</v>
      </c>
    </row>
    <row r="52" spans="2:2" ht="15.75" customHeight="1"/>
    <row r="53" spans="2:2" ht="15.75" customHeight="1"/>
    <row r="175" spans="8:8">
      <c r="H175" s="13">
        <v>10000000</v>
      </c>
    </row>
    <row r="181" spans="1:8">
      <c r="A181" s="13" t="s">
        <v>102</v>
      </c>
    </row>
    <row r="182" spans="1:8">
      <c r="H182" s="145">
        <v>1.7999999999999999E-2</v>
      </c>
    </row>
  </sheetData>
  <mergeCells count="4">
    <mergeCell ref="B44:D44"/>
    <mergeCell ref="A2:G2"/>
    <mergeCell ref="A10:F10"/>
    <mergeCell ref="B12:D12"/>
  </mergeCells>
  <phoneticPr fontId="1"/>
  <pageMargins left="0.51181102362204722" right="0.31496062992125984" top="0.15748031496062992" bottom="0.35433070866141736" header="0.31496062992125984" footer="0.31496062992125984"/>
  <pageSetup paperSize="9" scale="7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4A5E3-3A93-46D1-B9B2-31F8729086D1}">
  <sheetPr>
    <outlinePr summaryBelow="0"/>
    <pageSetUpPr fitToPage="1"/>
  </sheetPr>
  <dimension ref="A1:I43"/>
  <sheetViews>
    <sheetView showGridLines="0" zoomScale="85" zoomScaleNormal="85" workbookViewId="0">
      <pane xSplit="4" ySplit="5" topLeftCell="E30" activePane="bottomRight" state="frozen"/>
      <selection activeCell="D18" sqref="D18"/>
      <selection pane="topRight" activeCell="D18" sqref="D18"/>
      <selection pane="bottomLeft" activeCell="D18" sqref="D18"/>
      <selection pane="bottomRight" activeCell="C13" sqref="C13"/>
    </sheetView>
  </sheetViews>
  <sheetFormatPr defaultColWidth="2.75" defaultRowHeight="14.25" outlineLevelRow="1"/>
  <cols>
    <col min="1" max="1" width="3.75" style="13" customWidth="1"/>
    <col min="2" max="2" width="13.75" style="55" customWidth="1"/>
    <col min="3" max="3" width="18.75" style="85" customWidth="1"/>
    <col min="4" max="4" width="27.125" style="13" customWidth="1"/>
    <col min="5" max="5" width="14.75" style="85" customWidth="1"/>
    <col min="6" max="6" width="14.25" style="13" customWidth="1"/>
    <col min="7" max="7" width="12.5" style="13" customWidth="1"/>
    <col min="8" max="8" width="14.25" style="13" customWidth="1"/>
    <col min="9" max="9" width="24.75" style="13" customWidth="1"/>
    <col min="10" max="16384" width="2.75" style="13"/>
  </cols>
  <sheetData>
    <row r="1" spans="1:9" ht="6" customHeight="1">
      <c r="A1" s="9"/>
      <c r="B1" s="9"/>
      <c r="C1" s="80"/>
      <c r="D1" s="9"/>
      <c r="E1" s="80"/>
      <c r="F1" s="9"/>
      <c r="G1" s="9"/>
      <c r="H1" s="9"/>
      <c r="I1" s="10"/>
    </row>
    <row r="2" spans="1:9" ht="17.25">
      <c r="A2" s="150" t="s">
        <v>82</v>
      </c>
      <c r="B2" s="151"/>
      <c r="C2" s="151"/>
      <c r="D2" s="151"/>
      <c r="E2" s="151"/>
      <c r="F2" s="151"/>
      <c r="G2" s="151"/>
      <c r="H2" s="151"/>
      <c r="I2" s="151"/>
    </row>
    <row r="3" spans="1:9">
      <c r="A3" s="11"/>
      <c r="B3" s="11"/>
      <c r="C3" s="81"/>
      <c r="D3" s="11"/>
      <c r="E3" s="81"/>
      <c r="F3" s="11"/>
      <c r="G3" s="11"/>
      <c r="H3" s="11"/>
      <c r="I3" s="11"/>
    </row>
    <row r="4" spans="1:9">
      <c r="A4" s="182" t="s">
        <v>18</v>
      </c>
      <c r="B4" s="182"/>
      <c r="C4" s="82" t="s">
        <v>19</v>
      </c>
      <c r="D4" s="78" t="s">
        <v>20</v>
      </c>
      <c r="E4" s="86" t="s">
        <v>10</v>
      </c>
      <c r="F4" s="78" t="s">
        <v>21</v>
      </c>
      <c r="G4" s="78" t="s">
        <v>22</v>
      </c>
      <c r="H4" s="78" t="s">
        <v>23</v>
      </c>
      <c r="I4" s="78" t="s">
        <v>5</v>
      </c>
    </row>
    <row r="5" spans="1:9" ht="19.899999999999999" customHeight="1">
      <c r="A5" s="73" t="s">
        <v>55</v>
      </c>
      <c r="B5" s="74"/>
      <c r="C5" s="83"/>
      <c r="D5" s="73"/>
      <c r="E5" s="83"/>
      <c r="F5" s="73"/>
      <c r="G5" s="73"/>
      <c r="H5" s="73"/>
      <c r="I5" s="73"/>
    </row>
    <row r="6" spans="1:9" ht="19.899999999999999" customHeight="1" outlineLevel="1">
      <c r="A6" s="62"/>
      <c r="B6" s="164" t="s">
        <v>98</v>
      </c>
      <c r="C6" s="84"/>
      <c r="D6" s="23"/>
      <c r="E6" s="24"/>
      <c r="F6" s="25">
        <f>IF(ISBLANK(E6),0,VLOOKUP(E6,見積書!$B$45:$E$48,4,FALSE))</f>
        <v>0</v>
      </c>
      <c r="G6" s="26">
        <v>0</v>
      </c>
      <c r="H6" s="25">
        <f t="shared" ref="H6:H15" si="0">F6*G6</f>
        <v>0</v>
      </c>
      <c r="I6" s="27"/>
    </row>
    <row r="7" spans="1:9" ht="19.899999999999999" customHeight="1" outlineLevel="1">
      <c r="A7" s="63"/>
      <c r="B7" s="164"/>
      <c r="C7" s="84"/>
      <c r="D7" s="23"/>
      <c r="E7" s="24"/>
      <c r="F7" s="25">
        <f>IF(ISBLANK(E7),0,VLOOKUP(E7,見積書!$B$45:$E$48,4,FALSE))</f>
        <v>0</v>
      </c>
      <c r="G7" s="26">
        <v>0</v>
      </c>
      <c r="H7" s="25">
        <f t="shared" si="0"/>
        <v>0</v>
      </c>
      <c r="I7" s="27"/>
    </row>
    <row r="8" spans="1:9" ht="19.899999999999999" customHeight="1" outlineLevel="1">
      <c r="A8" s="63"/>
      <c r="B8" s="164"/>
      <c r="C8" s="84"/>
      <c r="D8" s="23"/>
      <c r="E8" s="24"/>
      <c r="F8" s="25">
        <f>IF(ISBLANK(E8),0,VLOOKUP(E8,見積書!$B$45:$E$48,4,FALSE))</f>
        <v>0</v>
      </c>
      <c r="G8" s="26">
        <v>0</v>
      </c>
      <c r="H8" s="25">
        <f t="shared" si="0"/>
        <v>0</v>
      </c>
      <c r="I8" s="27"/>
    </row>
    <row r="9" spans="1:9" ht="19.899999999999999" customHeight="1" outlineLevel="1">
      <c r="A9" s="63"/>
      <c r="B9" s="164"/>
      <c r="C9" s="84"/>
      <c r="D9" s="23"/>
      <c r="E9" s="24"/>
      <c r="F9" s="25">
        <f>IF(ISBLANK(E9),0,VLOOKUP(E9,見積書!$B$45:$E$48,4,FALSE))</f>
        <v>0</v>
      </c>
      <c r="G9" s="26">
        <v>0</v>
      </c>
      <c r="H9" s="25">
        <f t="shared" si="0"/>
        <v>0</v>
      </c>
      <c r="I9" s="27"/>
    </row>
    <row r="10" spans="1:9" ht="19.899999999999999" customHeight="1" outlineLevel="1">
      <c r="A10" s="63"/>
      <c r="B10" s="164"/>
      <c r="C10" s="84"/>
      <c r="D10" s="23"/>
      <c r="E10" s="24"/>
      <c r="F10" s="25">
        <f>IF(ISBLANK(E10),0,VLOOKUP(E10,見積書!$B$45:$E$48,4,FALSE))</f>
        <v>0</v>
      </c>
      <c r="G10" s="26">
        <v>0</v>
      </c>
      <c r="H10" s="25">
        <f t="shared" si="0"/>
        <v>0</v>
      </c>
      <c r="I10" s="27"/>
    </row>
    <row r="11" spans="1:9" ht="19.899999999999999" customHeight="1" outlineLevel="1">
      <c r="A11" s="63"/>
      <c r="B11" s="164"/>
      <c r="C11" s="84"/>
      <c r="D11" s="23"/>
      <c r="E11" s="24"/>
      <c r="F11" s="25">
        <f>IF(ISBLANK(E11),0,VLOOKUP(E11,見積書!$B$45:$E$48,4,FALSE))</f>
        <v>0</v>
      </c>
      <c r="G11" s="26">
        <v>0</v>
      </c>
      <c r="H11" s="25">
        <f t="shared" si="0"/>
        <v>0</v>
      </c>
      <c r="I11" s="27"/>
    </row>
    <row r="12" spans="1:9" ht="19.899999999999999" customHeight="1" outlineLevel="1">
      <c r="A12" s="63"/>
      <c r="B12" s="164"/>
      <c r="C12" s="84"/>
      <c r="D12" s="23"/>
      <c r="E12" s="24"/>
      <c r="F12" s="25">
        <f>IF(ISBLANK(E12),0,VLOOKUP(E12,見積書!$B$45:$E$48,4,FALSE))</f>
        <v>0</v>
      </c>
      <c r="G12" s="26">
        <v>0</v>
      </c>
      <c r="H12" s="25">
        <f t="shared" si="0"/>
        <v>0</v>
      </c>
      <c r="I12" s="27"/>
    </row>
    <row r="13" spans="1:9" ht="19.899999999999999" customHeight="1" outlineLevel="1">
      <c r="A13" s="63"/>
      <c r="B13" s="164"/>
      <c r="C13" s="84"/>
      <c r="D13" s="23"/>
      <c r="E13" s="24"/>
      <c r="F13" s="25">
        <f>IF(ISBLANK(E13),0,VLOOKUP(E13,見積書!$B$45:$E$48,4,FALSE))</f>
        <v>0</v>
      </c>
      <c r="G13" s="26">
        <v>0</v>
      </c>
      <c r="H13" s="25">
        <f t="shared" si="0"/>
        <v>0</v>
      </c>
      <c r="I13" s="27"/>
    </row>
    <row r="14" spans="1:9" ht="19.899999999999999" customHeight="1" outlineLevel="1">
      <c r="A14" s="63"/>
      <c r="B14" s="164"/>
      <c r="C14" s="84"/>
      <c r="D14" s="23"/>
      <c r="E14" s="24"/>
      <c r="F14" s="25">
        <f>IF(ISBLANK(E14),0,VLOOKUP(E14,見積書!$B$45:$E$48,4,FALSE))</f>
        <v>0</v>
      </c>
      <c r="G14" s="26">
        <v>0</v>
      </c>
      <c r="H14" s="25">
        <f t="shared" si="0"/>
        <v>0</v>
      </c>
      <c r="I14" s="27"/>
    </row>
    <row r="15" spans="1:9" ht="19.899999999999999" customHeight="1" outlineLevel="1">
      <c r="A15" s="63"/>
      <c r="B15" s="164"/>
      <c r="C15" s="84"/>
      <c r="D15" s="23"/>
      <c r="E15" s="24"/>
      <c r="F15" s="25">
        <f>IF(ISBLANK(E15),0,VLOOKUP(E15,見積書!$B$45:$E$48,4,FALSE))</f>
        <v>0</v>
      </c>
      <c r="G15" s="26">
        <v>0</v>
      </c>
      <c r="H15" s="25">
        <f t="shared" si="0"/>
        <v>0</v>
      </c>
      <c r="I15" s="27"/>
    </row>
    <row r="16" spans="1:9" ht="19.899999999999999" customHeight="1" outlineLevel="1">
      <c r="A16" s="63"/>
      <c r="B16" s="164"/>
      <c r="C16" s="84"/>
      <c r="D16" s="44" t="s">
        <v>25</v>
      </c>
      <c r="E16" s="24"/>
      <c r="F16" s="25">
        <f>IF(ISBLANK(E16),0,VLOOKUP(E16,見積書!$B$45:$E$48,4,FALSE))</f>
        <v>0</v>
      </c>
      <c r="G16" s="46">
        <f>SUM(G6:G12)</f>
        <v>0</v>
      </c>
      <c r="H16" s="25">
        <f>SUM(H6:H15)</f>
        <v>0</v>
      </c>
      <c r="I16" s="27"/>
    </row>
    <row r="17" spans="1:9" ht="19.899999999999999" customHeight="1" outlineLevel="1">
      <c r="A17" s="63"/>
      <c r="B17" s="164" t="s">
        <v>56</v>
      </c>
      <c r="C17" s="84"/>
      <c r="D17" s="23"/>
      <c r="E17" s="24"/>
      <c r="F17" s="25">
        <f>IF(ISBLANK(E17),0,VLOOKUP(E17,見積書!$B$45:$E$48,4,FALSE))</f>
        <v>0</v>
      </c>
      <c r="G17" s="26">
        <v>0</v>
      </c>
      <c r="H17" s="25">
        <f t="shared" ref="H17:H26" si="1">F17*G17</f>
        <v>0</v>
      </c>
      <c r="I17" s="27"/>
    </row>
    <row r="18" spans="1:9" ht="19.899999999999999" customHeight="1" outlineLevel="1">
      <c r="A18" s="63"/>
      <c r="B18" s="164"/>
      <c r="C18" s="84"/>
      <c r="D18" s="23"/>
      <c r="E18" s="24"/>
      <c r="F18" s="25">
        <f>IF(ISBLANK(E18),0,VLOOKUP(E18,見積書!$B$45:$E$48,4,FALSE))</f>
        <v>0</v>
      </c>
      <c r="G18" s="26">
        <v>0</v>
      </c>
      <c r="H18" s="25">
        <f t="shared" si="1"/>
        <v>0</v>
      </c>
      <c r="I18" s="27"/>
    </row>
    <row r="19" spans="1:9" ht="19.899999999999999" customHeight="1" outlineLevel="1">
      <c r="A19" s="63"/>
      <c r="B19" s="164"/>
      <c r="C19" s="84"/>
      <c r="D19" s="23"/>
      <c r="E19" s="24"/>
      <c r="F19" s="25">
        <f>IF(ISBLANK(E19),0,VLOOKUP(E19,見積書!$B$45:$E$48,4,FALSE))</f>
        <v>0</v>
      </c>
      <c r="G19" s="26">
        <v>0</v>
      </c>
      <c r="H19" s="25">
        <f t="shared" si="1"/>
        <v>0</v>
      </c>
      <c r="I19" s="27"/>
    </row>
    <row r="20" spans="1:9" ht="19.899999999999999" customHeight="1" outlineLevel="1">
      <c r="A20" s="63"/>
      <c r="B20" s="164"/>
      <c r="C20" s="84"/>
      <c r="D20" s="23"/>
      <c r="E20" s="24"/>
      <c r="F20" s="25">
        <f>IF(ISBLANK(E20),0,VLOOKUP(E20,見積書!$B$45:$E$48,4,FALSE))</f>
        <v>0</v>
      </c>
      <c r="G20" s="26">
        <v>0</v>
      </c>
      <c r="H20" s="25">
        <f t="shared" si="1"/>
        <v>0</v>
      </c>
      <c r="I20" s="27"/>
    </row>
    <row r="21" spans="1:9" ht="19.899999999999999" customHeight="1" outlineLevel="1">
      <c r="A21" s="63"/>
      <c r="B21" s="164"/>
      <c r="C21" s="84"/>
      <c r="D21" s="23"/>
      <c r="E21" s="24"/>
      <c r="F21" s="25">
        <f>IF(ISBLANK(E21),0,VLOOKUP(E21,見積書!$B$45:$E$48,4,FALSE))</f>
        <v>0</v>
      </c>
      <c r="G21" s="26">
        <v>0</v>
      </c>
      <c r="H21" s="25">
        <f t="shared" si="1"/>
        <v>0</v>
      </c>
      <c r="I21" s="27"/>
    </row>
    <row r="22" spans="1:9" ht="19.899999999999999" customHeight="1" outlineLevel="1">
      <c r="A22" s="63"/>
      <c r="B22" s="164"/>
      <c r="C22" s="84"/>
      <c r="D22" s="23"/>
      <c r="E22" s="24"/>
      <c r="F22" s="25">
        <f>IF(ISBLANK(E22),0,VLOOKUP(E22,見積書!$B$45:$E$48,4,FALSE))</f>
        <v>0</v>
      </c>
      <c r="G22" s="26">
        <v>0</v>
      </c>
      <c r="H22" s="25">
        <f t="shared" si="1"/>
        <v>0</v>
      </c>
      <c r="I22" s="27"/>
    </row>
    <row r="23" spans="1:9" ht="19.899999999999999" customHeight="1" outlineLevel="1">
      <c r="A23" s="63"/>
      <c r="B23" s="164"/>
      <c r="C23" s="84"/>
      <c r="D23" s="23"/>
      <c r="E23" s="24"/>
      <c r="F23" s="25">
        <f>IF(ISBLANK(E23),0,VLOOKUP(E23,見積書!$B$45:$E$48,4,FALSE))</f>
        <v>0</v>
      </c>
      <c r="G23" s="26">
        <v>0</v>
      </c>
      <c r="H23" s="25">
        <f t="shared" si="1"/>
        <v>0</v>
      </c>
      <c r="I23" s="27"/>
    </row>
    <row r="24" spans="1:9" ht="19.899999999999999" customHeight="1" outlineLevel="1">
      <c r="A24" s="63"/>
      <c r="B24" s="164"/>
      <c r="C24" s="84"/>
      <c r="D24" s="23"/>
      <c r="E24" s="24"/>
      <c r="F24" s="25">
        <f>IF(ISBLANK(E24),0,VLOOKUP(E24,見積書!$B$45:$E$48,4,FALSE))</f>
        <v>0</v>
      </c>
      <c r="G24" s="26">
        <v>0</v>
      </c>
      <c r="H24" s="25">
        <f t="shared" si="1"/>
        <v>0</v>
      </c>
      <c r="I24" s="27"/>
    </row>
    <row r="25" spans="1:9" ht="19.899999999999999" customHeight="1" outlineLevel="1">
      <c r="A25" s="63"/>
      <c r="B25" s="164"/>
      <c r="C25" s="84"/>
      <c r="D25" s="23"/>
      <c r="E25" s="24"/>
      <c r="F25" s="25">
        <f>IF(ISBLANK(E25),0,VLOOKUP(E25,見積書!$B$45:$E$48,4,FALSE))</f>
        <v>0</v>
      </c>
      <c r="G25" s="26">
        <v>0</v>
      </c>
      <c r="H25" s="25">
        <f t="shared" si="1"/>
        <v>0</v>
      </c>
      <c r="I25" s="27"/>
    </row>
    <row r="26" spans="1:9" ht="19.899999999999999" customHeight="1" outlineLevel="1">
      <c r="A26" s="63"/>
      <c r="B26" s="164"/>
      <c r="C26" s="84"/>
      <c r="D26" s="23"/>
      <c r="E26" s="24"/>
      <c r="F26" s="25">
        <f>IF(ISBLANK(E26),0,VLOOKUP(E26,見積書!$B$45:$E$48,4,FALSE))</f>
        <v>0</v>
      </c>
      <c r="G26" s="26">
        <v>0</v>
      </c>
      <c r="H26" s="25">
        <f t="shared" si="1"/>
        <v>0</v>
      </c>
      <c r="I26" s="27"/>
    </row>
    <row r="27" spans="1:9" ht="19.899999999999999" customHeight="1" outlineLevel="1">
      <c r="A27" s="63"/>
      <c r="B27" s="164"/>
      <c r="C27" s="84"/>
      <c r="D27" s="44" t="s">
        <v>27</v>
      </c>
      <c r="E27" s="87" t="s">
        <v>28</v>
      </c>
      <c r="F27" s="45" t="s">
        <v>28</v>
      </c>
      <c r="G27" s="46">
        <f>SUM(G17:G26)</f>
        <v>0</v>
      </c>
      <c r="H27" s="25">
        <f>SUM(H17:H26)</f>
        <v>0</v>
      </c>
      <c r="I27" s="27"/>
    </row>
    <row r="28" spans="1:9" ht="25.15" customHeight="1" outlineLevel="1">
      <c r="A28" s="63"/>
      <c r="B28" s="164" t="s">
        <v>40</v>
      </c>
      <c r="C28" s="122"/>
      <c r="D28" s="23"/>
      <c r="E28" s="24"/>
      <c r="F28" s="25">
        <f>IF(ISBLANK(E28),0,VLOOKUP(E28,見積書!$B$45:$E$48,4,FALSE))</f>
        <v>0</v>
      </c>
      <c r="G28" s="26">
        <v>0</v>
      </c>
      <c r="H28" s="25">
        <f t="shared" ref="H28:H37" si="2">F28*G28</f>
        <v>0</v>
      </c>
      <c r="I28" s="27"/>
    </row>
    <row r="29" spans="1:9" ht="25.15" customHeight="1" outlineLevel="1">
      <c r="A29" s="63"/>
      <c r="B29" s="164"/>
      <c r="C29" s="84"/>
      <c r="D29" s="23"/>
      <c r="E29" s="24"/>
      <c r="F29" s="25">
        <f>IF(ISBLANK(E29),0,VLOOKUP(E29,見積書!$B$45:$E$48,4,FALSE))</f>
        <v>0</v>
      </c>
      <c r="G29" s="26">
        <v>0</v>
      </c>
      <c r="H29" s="25">
        <f t="shared" si="2"/>
        <v>0</v>
      </c>
      <c r="I29" s="27"/>
    </row>
    <row r="30" spans="1:9" ht="25.15" customHeight="1" outlineLevel="1">
      <c r="A30" s="63"/>
      <c r="B30" s="164"/>
      <c r="C30" s="84"/>
      <c r="D30" s="23"/>
      <c r="E30" s="24"/>
      <c r="F30" s="25">
        <f>IF(ISBLANK(E30),0,VLOOKUP(E30,見積書!$B$45:$E$48,4,FALSE))</f>
        <v>0</v>
      </c>
      <c r="G30" s="26">
        <v>0</v>
      </c>
      <c r="H30" s="25">
        <f t="shared" si="2"/>
        <v>0</v>
      </c>
      <c r="I30" s="27"/>
    </row>
    <row r="31" spans="1:9" ht="25.15" customHeight="1" outlineLevel="1">
      <c r="A31" s="63"/>
      <c r="B31" s="164"/>
      <c r="C31" s="84"/>
      <c r="D31" s="23"/>
      <c r="E31" s="24"/>
      <c r="F31" s="25">
        <f>IF(ISBLANK(E31),0,VLOOKUP(E31,見積書!$B$45:$E$48,4,FALSE))</f>
        <v>0</v>
      </c>
      <c r="G31" s="26">
        <v>0</v>
      </c>
      <c r="H31" s="25">
        <f t="shared" si="2"/>
        <v>0</v>
      </c>
      <c r="I31" s="27"/>
    </row>
    <row r="32" spans="1:9" ht="25.15" customHeight="1" outlineLevel="1">
      <c r="A32" s="63"/>
      <c r="B32" s="164"/>
      <c r="C32" s="84"/>
      <c r="D32" s="23"/>
      <c r="E32" s="24"/>
      <c r="F32" s="25">
        <f>IF(ISBLANK(E32),0,VLOOKUP(E32,見積書!$B$45:$E$48,4,FALSE))</f>
        <v>0</v>
      </c>
      <c r="G32" s="26">
        <v>0</v>
      </c>
      <c r="H32" s="25">
        <f t="shared" si="2"/>
        <v>0</v>
      </c>
      <c r="I32" s="27"/>
    </row>
    <row r="33" spans="1:9" ht="25.15" customHeight="1" outlineLevel="1">
      <c r="A33" s="63"/>
      <c r="B33" s="164"/>
      <c r="C33" s="84"/>
      <c r="D33" s="23"/>
      <c r="E33" s="24"/>
      <c r="F33" s="25">
        <f>IF(ISBLANK(E33),0,VLOOKUP(E33,見積書!$B$45:$E$48,4,FALSE))</f>
        <v>0</v>
      </c>
      <c r="G33" s="26">
        <v>0</v>
      </c>
      <c r="H33" s="25">
        <f t="shared" si="2"/>
        <v>0</v>
      </c>
      <c r="I33" s="27"/>
    </row>
    <row r="34" spans="1:9" ht="25.15" customHeight="1" outlineLevel="1">
      <c r="A34" s="63"/>
      <c r="B34" s="164"/>
      <c r="C34" s="84"/>
      <c r="D34" s="23"/>
      <c r="E34" s="24"/>
      <c r="F34" s="25">
        <f>IF(ISBLANK(E34),0,VLOOKUP(E34,見積書!$B$45:$E$48,4,FALSE))</f>
        <v>0</v>
      </c>
      <c r="G34" s="26">
        <v>0</v>
      </c>
      <c r="H34" s="25">
        <f t="shared" si="2"/>
        <v>0</v>
      </c>
      <c r="I34" s="27"/>
    </row>
    <row r="35" spans="1:9" ht="25.15" customHeight="1" outlineLevel="1">
      <c r="A35" s="63"/>
      <c r="B35" s="164"/>
      <c r="C35" s="84"/>
      <c r="D35" s="23"/>
      <c r="E35" s="24"/>
      <c r="F35" s="25">
        <f>IF(ISBLANK(E35),0,VLOOKUP(E35,見積書!$B$45:$E$48,4,FALSE))</f>
        <v>0</v>
      </c>
      <c r="G35" s="26">
        <v>0</v>
      </c>
      <c r="H35" s="25">
        <f t="shared" si="2"/>
        <v>0</v>
      </c>
      <c r="I35" s="27"/>
    </row>
    <row r="36" spans="1:9" ht="25.15" customHeight="1" outlineLevel="1">
      <c r="A36" s="63"/>
      <c r="B36" s="164"/>
      <c r="C36" s="84"/>
      <c r="D36" s="23"/>
      <c r="E36" s="24"/>
      <c r="F36" s="25">
        <f>IF(ISBLANK(E36),0,VLOOKUP(E36,見積書!$B$45:$E$48,4,FALSE))</f>
        <v>0</v>
      </c>
      <c r="G36" s="26">
        <v>0</v>
      </c>
      <c r="H36" s="25">
        <f t="shared" si="2"/>
        <v>0</v>
      </c>
      <c r="I36" s="27"/>
    </row>
    <row r="37" spans="1:9" ht="25.15" customHeight="1" outlineLevel="1">
      <c r="A37" s="63"/>
      <c r="B37" s="164"/>
      <c r="C37" s="84"/>
      <c r="D37" s="23"/>
      <c r="E37" s="24"/>
      <c r="F37" s="25">
        <f>IF(ISBLANK(E37),0,VLOOKUP(E37,見積書!$B$45:$E$48,4,FALSE))</f>
        <v>0</v>
      </c>
      <c r="G37" s="26">
        <v>0</v>
      </c>
      <c r="H37" s="25">
        <f t="shared" si="2"/>
        <v>0</v>
      </c>
      <c r="I37" s="27"/>
    </row>
    <row r="38" spans="1:9" ht="25.15" customHeight="1" outlineLevel="1">
      <c r="A38" s="79"/>
      <c r="B38" s="164"/>
      <c r="C38" s="84"/>
      <c r="D38" s="44" t="s">
        <v>27</v>
      </c>
      <c r="E38" s="87" t="s">
        <v>28</v>
      </c>
      <c r="F38" s="45" t="s">
        <v>28</v>
      </c>
      <c r="G38" s="46">
        <f>SUM(G28:G37)</f>
        <v>0</v>
      </c>
      <c r="H38" s="25">
        <f>SUM(H28:H37)</f>
        <v>0</v>
      </c>
      <c r="I38" s="27"/>
    </row>
    <row r="39" spans="1:9" ht="22.15" customHeight="1">
      <c r="A39" s="183" t="s">
        <v>77</v>
      </c>
      <c r="B39" s="183"/>
      <c r="C39" s="183"/>
      <c r="D39" s="183"/>
      <c r="E39" s="75"/>
      <c r="F39" s="76"/>
      <c r="G39" s="76"/>
      <c r="H39" s="25">
        <f>SUM(H16,H27,H38)</f>
        <v>0</v>
      </c>
      <c r="I39" s="77"/>
    </row>
    <row r="40" spans="1:9" ht="15.75" customHeight="1">
      <c r="A40" s="13" t="s">
        <v>41</v>
      </c>
      <c r="E40" s="56"/>
      <c r="F40" s="57"/>
      <c r="G40" s="57"/>
      <c r="H40" s="57"/>
    </row>
    <row r="41" spans="1:9" ht="15.75" customHeight="1">
      <c r="A41" s="13" t="s">
        <v>61</v>
      </c>
      <c r="E41" s="56"/>
      <c r="F41" s="57"/>
      <c r="G41" s="57"/>
      <c r="H41" s="57"/>
    </row>
    <row r="42" spans="1:9" ht="15.75" customHeight="1">
      <c r="A42" s="13" t="s">
        <v>42</v>
      </c>
      <c r="E42" s="56"/>
      <c r="F42" s="57"/>
      <c r="G42" s="57"/>
      <c r="H42" s="57"/>
    </row>
    <row r="43" spans="1:9" ht="15.75" customHeight="1">
      <c r="E43" s="56"/>
      <c r="F43" s="57"/>
      <c r="G43" s="57"/>
      <c r="H43" s="57"/>
    </row>
  </sheetData>
  <mergeCells count="6">
    <mergeCell ref="A39:D39"/>
    <mergeCell ref="A2:I2"/>
    <mergeCell ref="A4:B4"/>
    <mergeCell ref="B6:B16"/>
    <mergeCell ref="B17:B27"/>
    <mergeCell ref="B28:B38"/>
  </mergeCells>
  <phoneticPr fontId="1"/>
  <dataValidations count="1">
    <dataValidation type="list" allowBlank="1" showInputMessage="1" showErrorMessage="1" sqref="E39" xr:uid="{78B902BA-2096-48D6-9F7E-7FD4691C9FF4}">
      <formula1>#REF!+#REF!</formula1>
    </dataValidation>
  </dataValidations>
  <pageMargins left="0.51181102362204722" right="0.31496062992125984" top="0.35433070866141736" bottom="0.35433070866141736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warning" allowBlank="1" showInputMessage="1" showErrorMessage="1" xr:uid="{32BA90D8-49B7-4AFC-98E7-F068FF1BFC33}">
          <x14:formula1>
            <xm:f>見積書!$B$45:$B$48</xm:f>
          </x14:formula1>
          <xm:sqref>E6:E26 E28:E37</xm:sqref>
        </x14:dataValidation>
        <x14:dataValidation type="list" allowBlank="1" showInputMessage="1" showErrorMessage="1" xr:uid="{267303A6-3F49-4EEC-9211-4EFD2AB30926}">
          <x14:formula1>
            <xm:f>選択用シート!$B$2:$B$76</xm:f>
          </x14:formula1>
          <xm:sqref>C6:C27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3DAB9-B9A5-400F-B826-22AF1C1FED9C}">
  <sheetPr>
    <pageSetUpPr fitToPage="1"/>
  </sheetPr>
  <dimension ref="A1:H53"/>
  <sheetViews>
    <sheetView view="pageBreakPreview" topLeftCell="A18" zoomScale="60" zoomScaleNormal="100" workbookViewId="0">
      <selection activeCell="D29" sqref="D29"/>
    </sheetView>
  </sheetViews>
  <sheetFormatPr defaultRowHeight="18.75"/>
  <cols>
    <col min="1" max="1" width="6.25" customWidth="1"/>
    <col min="2" max="2" width="28.125" customWidth="1"/>
    <col min="3" max="3" width="21.375" customWidth="1"/>
    <col min="4" max="4" width="19.5" customWidth="1"/>
    <col min="5" max="5" width="12.25" bestFit="1" customWidth="1"/>
    <col min="6" max="6" width="11.125" customWidth="1"/>
    <col min="7" max="7" width="10.75" customWidth="1"/>
    <col min="8" max="8" width="28.25" customWidth="1"/>
  </cols>
  <sheetData>
    <row r="1" spans="1:8" ht="24" customHeight="1">
      <c r="B1" s="7" t="s">
        <v>66</v>
      </c>
    </row>
    <row r="2" spans="1:8" ht="10.15" customHeight="1">
      <c r="A2" s="101"/>
      <c r="B2" s="7"/>
    </row>
    <row r="3" spans="1:8" ht="57.6" customHeight="1">
      <c r="B3" s="7"/>
      <c r="D3" s="175" t="s">
        <v>54</v>
      </c>
      <c r="E3" s="176"/>
      <c r="F3" s="176"/>
      <c r="G3" s="177"/>
    </row>
    <row r="4" spans="1:8" ht="9" customHeight="1">
      <c r="B4" s="7"/>
    </row>
    <row r="5" spans="1:8">
      <c r="A5" s="4" t="s">
        <v>44</v>
      </c>
      <c r="B5" s="5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60</v>
      </c>
    </row>
    <row r="6" spans="1:8" ht="43.15" customHeight="1">
      <c r="A6" s="104">
        <f>ROW()-5</f>
        <v>1</v>
      </c>
      <c r="B6" s="8" t="s">
        <v>52</v>
      </c>
      <c r="C6" s="104"/>
      <c r="D6" s="104"/>
      <c r="E6" s="97"/>
      <c r="F6" s="3"/>
      <c r="G6" s="97">
        <f>F6*E6</f>
        <v>0</v>
      </c>
      <c r="H6" s="100"/>
    </row>
    <row r="7" spans="1:8">
      <c r="A7" s="104">
        <f t="shared" ref="A7:A52" si="0">ROW()-5</f>
        <v>2</v>
      </c>
      <c r="B7" s="3"/>
      <c r="C7" s="104"/>
      <c r="D7" s="104"/>
      <c r="E7" s="97"/>
      <c r="F7" s="3"/>
      <c r="G7" s="97">
        <f>F7*E7</f>
        <v>0</v>
      </c>
      <c r="H7" s="100"/>
    </row>
    <row r="8" spans="1:8">
      <c r="A8" s="104">
        <f t="shared" si="0"/>
        <v>3</v>
      </c>
      <c r="B8" s="3"/>
      <c r="C8" s="104"/>
      <c r="D8" s="104"/>
      <c r="E8" s="97"/>
      <c r="F8" s="3"/>
      <c r="G8" s="97">
        <f t="shared" ref="G8:G52" si="1">F8*E8</f>
        <v>0</v>
      </c>
      <c r="H8" s="100"/>
    </row>
    <row r="9" spans="1:8">
      <c r="A9" s="104">
        <f t="shared" si="0"/>
        <v>4</v>
      </c>
      <c r="B9" s="3"/>
      <c r="C9" s="104"/>
      <c r="D9" s="104"/>
      <c r="E9" s="97"/>
      <c r="F9" s="3"/>
      <c r="G9" s="97">
        <f t="shared" si="1"/>
        <v>0</v>
      </c>
      <c r="H9" s="100"/>
    </row>
    <row r="10" spans="1:8">
      <c r="A10" s="104">
        <f t="shared" si="0"/>
        <v>5</v>
      </c>
      <c r="B10" s="3"/>
      <c r="C10" s="104"/>
      <c r="D10" s="104"/>
      <c r="E10" s="97"/>
      <c r="F10" s="3"/>
      <c r="G10" s="97">
        <f t="shared" si="1"/>
        <v>0</v>
      </c>
      <c r="H10" s="100"/>
    </row>
    <row r="11" spans="1:8">
      <c r="A11" s="104">
        <f t="shared" si="0"/>
        <v>6</v>
      </c>
      <c r="B11" s="3"/>
      <c r="C11" s="104"/>
      <c r="D11" s="104"/>
      <c r="E11" s="97"/>
      <c r="F11" s="3"/>
      <c r="G11" s="97">
        <f t="shared" si="1"/>
        <v>0</v>
      </c>
      <c r="H11" s="100"/>
    </row>
    <row r="12" spans="1:8">
      <c r="A12" s="104">
        <f t="shared" si="0"/>
        <v>7</v>
      </c>
      <c r="B12" s="3"/>
      <c r="C12" s="104"/>
      <c r="D12" s="104"/>
      <c r="E12" s="97"/>
      <c r="F12" s="3"/>
      <c r="G12" s="97">
        <f t="shared" si="1"/>
        <v>0</v>
      </c>
      <c r="H12" s="100"/>
    </row>
    <row r="13" spans="1:8">
      <c r="A13" s="104">
        <f t="shared" si="0"/>
        <v>8</v>
      </c>
      <c r="B13" s="3"/>
      <c r="C13" s="104"/>
      <c r="D13" s="104"/>
      <c r="E13" s="97"/>
      <c r="F13" s="3"/>
      <c r="G13" s="97">
        <f t="shared" si="1"/>
        <v>0</v>
      </c>
      <c r="H13" s="100"/>
    </row>
    <row r="14" spans="1:8">
      <c r="A14" s="104">
        <f t="shared" si="0"/>
        <v>9</v>
      </c>
      <c r="B14" s="3"/>
      <c r="C14" s="104"/>
      <c r="D14" s="104"/>
      <c r="E14" s="97"/>
      <c r="F14" s="3"/>
      <c r="G14" s="97">
        <f t="shared" si="1"/>
        <v>0</v>
      </c>
      <c r="H14" s="100"/>
    </row>
    <row r="15" spans="1:8">
      <c r="A15" s="104">
        <f t="shared" si="0"/>
        <v>10</v>
      </c>
      <c r="B15" s="3"/>
      <c r="C15" s="104"/>
      <c r="D15" s="104"/>
      <c r="E15" s="97"/>
      <c r="F15" s="3"/>
      <c r="G15" s="97">
        <f t="shared" si="1"/>
        <v>0</v>
      </c>
      <c r="H15" s="100"/>
    </row>
    <row r="16" spans="1:8">
      <c r="A16" s="104">
        <f t="shared" si="0"/>
        <v>11</v>
      </c>
      <c r="B16" s="3"/>
      <c r="C16" s="104"/>
      <c r="D16" s="104"/>
      <c r="E16" s="97"/>
      <c r="F16" s="3"/>
      <c r="G16" s="97">
        <f t="shared" si="1"/>
        <v>0</v>
      </c>
      <c r="H16" s="100"/>
    </row>
    <row r="17" spans="1:8">
      <c r="A17" s="104">
        <f t="shared" si="0"/>
        <v>12</v>
      </c>
      <c r="B17" s="3"/>
      <c r="C17" s="104"/>
      <c r="D17" s="104"/>
      <c r="E17" s="97"/>
      <c r="F17" s="3"/>
      <c r="G17" s="97">
        <f t="shared" si="1"/>
        <v>0</v>
      </c>
      <c r="H17" s="100"/>
    </row>
    <row r="18" spans="1:8">
      <c r="A18" s="104">
        <f t="shared" si="0"/>
        <v>13</v>
      </c>
      <c r="B18" s="3"/>
      <c r="C18" s="104"/>
      <c r="D18" s="104"/>
      <c r="E18" s="97"/>
      <c r="F18" s="3"/>
      <c r="G18" s="97">
        <f t="shared" si="1"/>
        <v>0</v>
      </c>
      <c r="H18" s="100"/>
    </row>
    <row r="19" spans="1:8">
      <c r="A19" s="104">
        <f t="shared" si="0"/>
        <v>14</v>
      </c>
      <c r="B19" s="3"/>
      <c r="C19" s="104"/>
      <c r="D19" s="104"/>
      <c r="E19" s="97"/>
      <c r="F19" s="3"/>
      <c r="G19" s="97">
        <f t="shared" si="1"/>
        <v>0</v>
      </c>
      <c r="H19" s="100"/>
    </row>
    <row r="20" spans="1:8">
      <c r="A20" s="104">
        <f t="shared" si="0"/>
        <v>15</v>
      </c>
      <c r="B20" s="3"/>
      <c r="C20" s="104"/>
      <c r="D20" s="104"/>
      <c r="E20" s="97"/>
      <c r="F20" s="3"/>
      <c r="G20" s="97">
        <f t="shared" si="1"/>
        <v>0</v>
      </c>
      <c r="H20" s="100"/>
    </row>
    <row r="21" spans="1:8">
      <c r="A21" s="104">
        <f t="shared" si="0"/>
        <v>16</v>
      </c>
      <c r="B21" s="3"/>
      <c r="C21" s="104"/>
      <c r="D21" s="104"/>
      <c r="E21" s="97"/>
      <c r="F21" s="3"/>
      <c r="G21" s="97">
        <f t="shared" si="1"/>
        <v>0</v>
      </c>
      <c r="H21" s="100"/>
    </row>
    <row r="22" spans="1:8">
      <c r="A22" s="104">
        <f t="shared" si="0"/>
        <v>17</v>
      </c>
      <c r="B22" s="3"/>
      <c r="C22" s="104"/>
      <c r="D22" s="104"/>
      <c r="E22" s="97"/>
      <c r="F22" s="3"/>
      <c r="G22" s="97">
        <f t="shared" si="1"/>
        <v>0</v>
      </c>
      <c r="H22" s="100"/>
    </row>
    <row r="23" spans="1:8">
      <c r="A23" s="104">
        <f t="shared" si="0"/>
        <v>18</v>
      </c>
      <c r="B23" s="3"/>
      <c r="C23" s="104"/>
      <c r="D23" s="104"/>
      <c r="E23" s="97"/>
      <c r="F23" s="3"/>
      <c r="G23" s="97">
        <f t="shared" si="1"/>
        <v>0</v>
      </c>
      <c r="H23" s="100"/>
    </row>
    <row r="24" spans="1:8">
      <c r="A24" s="104">
        <f t="shared" si="0"/>
        <v>19</v>
      </c>
      <c r="B24" s="3"/>
      <c r="C24" s="104"/>
      <c r="D24" s="104"/>
      <c r="E24" s="97"/>
      <c r="F24" s="3"/>
      <c r="G24" s="97">
        <f t="shared" si="1"/>
        <v>0</v>
      </c>
      <c r="H24" s="100"/>
    </row>
    <row r="25" spans="1:8">
      <c r="A25" s="104">
        <f t="shared" si="0"/>
        <v>20</v>
      </c>
      <c r="B25" s="3"/>
      <c r="C25" s="104"/>
      <c r="D25" s="104"/>
      <c r="E25" s="97"/>
      <c r="F25" s="3"/>
      <c r="G25" s="97">
        <f t="shared" si="1"/>
        <v>0</v>
      </c>
      <c r="H25" s="100"/>
    </row>
    <row r="26" spans="1:8">
      <c r="A26" s="104">
        <f t="shared" si="0"/>
        <v>21</v>
      </c>
      <c r="B26" s="3"/>
      <c r="C26" s="104"/>
      <c r="D26" s="104"/>
      <c r="E26" s="97"/>
      <c r="F26" s="3"/>
      <c r="G26" s="97">
        <f t="shared" si="1"/>
        <v>0</v>
      </c>
      <c r="H26" s="100"/>
    </row>
    <row r="27" spans="1:8">
      <c r="A27" s="104">
        <f t="shared" si="0"/>
        <v>22</v>
      </c>
      <c r="B27" s="3"/>
      <c r="C27" s="104"/>
      <c r="D27" s="104"/>
      <c r="E27" s="97"/>
      <c r="F27" s="3"/>
      <c r="G27" s="97">
        <f t="shared" si="1"/>
        <v>0</v>
      </c>
      <c r="H27" s="100"/>
    </row>
    <row r="28" spans="1:8">
      <c r="A28" s="104">
        <f t="shared" si="0"/>
        <v>23</v>
      </c>
      <c r="B28" s="3"/>
      <c r="C28" s="104"/>
      <c r="D28" s="104"/>
      <c r="E28" s="97"/>
      <c r="F28" s="3"/>
      <c r="G28" s="97">
        <f t="shared" si="1"/>
        <v>0</v>
      </c>
      <c r="H28" s="100"/>
    </row>
    <row r="29" spans="1:8">
      <c r="A29" s="104">
        <f t="shared" si="0"/>
        <v>24</v>
      </c>
      <c r="B29" s="3"/>
      <c r="C29" s="104"/>
      <c r="D29" s="104"/>
      <c r="E29" s="97"/>
      <c r="F29" s="3"/>
      <c r="G29" s="97">
        <f t="shared" si="1"/>
        <v>0</v>
      </c>
      <c r="H29" s="100"/>
    </row>
    <row r="30" spans="1:8">
      <c r="A30" s="104">
        <f t="shared" si="0"/>
        <v>25</v>
      </c>
      <c r="B30" s="3"/>
      <c r="C30" s="104"/>
      <c r="D30" s="104"/>
      <c r="E30" s="97"/>
      <c r="F30" s="3"/>
      <c r="G30" s="97">
        <f t="shared" si="1"/>
        <v>0</v>
      </c>
      <c r="H30" s="100"/>
    </row>
    <row r="31" spans="1:8">
      <c r="A31" s="104">
        <f t="shared" si="0"/>
        <v>26</v>
      </c>
      <c r="B31" s="3"/>
      <c r="C31" s="104"/>
      <c r="D31" s="104"/>
      <c r="E31" s="97"/>
      <c r="F31" s="3"/>
      <c r="G31" s="97">
        <f t="shared" si="1"/>
        <v>0</v>
      </c>
      <c r="H31" s="100"/>
    </row>
    <row r="32" spans="1:8">
      <c r="A32" s="104">
        <f t="shared" si="0"/>
        <v>27</v>
      </c>
      <c r="B32" s="3"/>
      <c r="C32" s="104"/>
      <c r="D32" s="104"/>
      <c r="E32" s="97"/>
      <c r="F32" s="3"/>
      <c r="G32" s="97">
        <f t="shared" si="1"/>
        <v>0</v>
      </c>
      <c r="H32" s="100"/>
    </row>
    <row r="33" spans="1:8">
      <c r="A33" s="104">
        <f t="shared" si="0"/>
        <v>28</v>
      </c>
      <c r="B33" s="3"/>
      <c r="C33" s="104"/>
      <c r="D33" s="104"/>
      <c r="E33" s="97"/>
      <c r="F33" s="3"/>
      <c r="G33" s="97">
        <f t="shared" si="1"/>
        <v>0</v>
      </c>
      <c r="H33" s="100"/>
    </row>
    <row r="34" spans="1:8">
      <c r="A34" s="104">
        <f t="shared" si="0"/>
        <v>29</v>
      </c>
      <c r="B34" s="3"/>
      <c r="C34" s="104"/>
      <c r="D34" s="104"/>
      <c r="E34" s="97"/>
      <c r="F34" s="3"/>
      <c r="G34" s="97">
        <f t="shared" si="1"/>
        <v>0</v>
      </c>
      <c r="H34" s="100"/>
    </row>
    <row r="35" spans="1:8">
      <c r="A35" s="104">
        <f t="shared" si="0"/>
        <v>30</v>
      </c>
      <c r="B35" s="3"/>
      <c r="C35" s="104"/>
      <c r="D35" s="104"/>
      <c r="E35" s="97"/>
      <c r="F35" s="3"/>
      <c r="G35" s="97">
        <f t="shared" si="1"/>
        <v>0</v>
      </c>
      <c r="H35" s="100"/>
    </row>
    <row r="36" spans="1:8">
      <c r="A36" s="104">
        <f t="shared" si="0"/>
        <v>31</v>
      </c>
      <c r="B36" s="3"/>
      <c r="C36" s="104"/>
      <c r="D36" s="104"/>
      <c r="E36" s="97"/>
      <c r="F36" s="3"/>
      <c r="G36" s="97">
        <f t="shared" si="1"/>
        <v>0</v>
      </c>
      <c r="H36" s="100"/>
    </row>
    <row r="37" spans="1:8">
      <c r="A37" s="104">
        <f t="shared" si="0"/>
        <v>32</v>
      </c>
      <c r="B37" s="3"/>
      <c r="C37" s="104"/>
      <c r="D37" s="104"/>
      <c r="E37" s="97"/>
      <c r="F37" s="3"/>
      <c r="G37" s="97">
        <f t="shared" si="1"/>
        <v>0</v>
      </c>
      <c r="H37" s="100"/>
    </row>
    <row r="38" spans="1:8">
      <c r="A38" s="104">
        <f t="shared" si="0"/>
        <v>33</v>
      </c>
      <c r="B38" s="3"/>
      <c r="C38" s="104"/>
      <c r="D38" s="104"/>
      <c r="E38" s="97"/>
      <c r="F38" s="3"/>
      <c r="G38" s="97">
        <f t="shared" si="1"/>
        <v>0</v>
      </c>
      <c r="H38" s="100"/>
    </row>
    <row r="39" spans="1:8">
      <c r="A39" s="104">
        <f t="shared" si="0"/>
        <v>34</v>
      </c>
      <c r="B39" s="3"/>
      <c r="C39" s="104"/>
      <c r="D39" s="104"/>
      <c r="E39" s="97"/>
      <c r="F39" s="3"/>
      <c r="G39" s="97">
        <f t="shared" si="1"/>
        <v>0</v>
      </c>
      <c r="H39" s="100"/>
    </row>
    <row r="40" spans="1:8">
      <c r="A40" s="104">
        <f t="shared" si="0"/>
        <v>35</v>
      </c>
      <c r="B40" s="3"/>
      <c r="C40" s="104"/>
      <c r="D40" s="104"/>
      <c r="E40" s="97"/>
      <c r="F40" s="3"/>
      <c r="G40" s="97">
        <f t="shared" si="1"/>
        <v>0</v>
      </c>
      <c r="H40" s="100"/>
    </row>
    <row r="41" spans="1:8">
      <c r="A41" s="104">
        <f t="shared" si="0"/>
        <v>36</v>
      </c>
      <c r="B41" s="3"/>
      <c r="C41" s="104"/>
      <c r="D41" s="104"/>
      <c r="E41" s="97"/>
      <c r="F41" s="3"/>
      <c r="G41" s="97">
        <f t="shared" si="1"/>
        <v>0</v>
      </c>
      <c r="H41" s="100"/>
    </row>
    <row r="42" spans="1:8">
      <c r="A42" s="104">
        <f t="shared" si="0"/>
        <v>37</v>
      </c>
      <c r="B42" s="3"/>
      <c r="C42" s="104"/>
      <c r="D42" s="104"/>
      <c r="E42" s="97"/>
      <c r="F42" s="3"/>
      <c r="G42" s="97">
        <f t="shared" si="1"/>
        <v>0</v>
      </c>
      <c r="H42" s="100"/>
    </row>
    <row r="43" spans="1:8">
      <c r="A43" s="104">
        <f t="shared" si="0"/>
        <v>38</v>
      </c>
      <c r="B43" s="3"/>
      <c r="C43" s="104"/>
      <c r="D43" s="104"/>
      <c r="E43" s="97"/>
      <c r="F43" s="3"/>
      <c r="G43" s="97">
        <f t="shared" si="1"/>
        <v>0</v>
      </c>
      <c r="H43" s="100"/>
    </row>
    <row r="44" spans="1:8">
      <c r="A44" s="104">
        <f t="shared" si="0"/>
        <v>39</v>
      </c>
      <c r="B44" s="3"/>
      <c r="C44" s="104"/>
      <c r="D44" s="104"/>
      <c r="E44" s="97"/>
      <c r="F44" s="3"/>
      <c r="G44" s="97">
        <f t="shared" si="1"/>
        <v>0</v>
      </c>
      <c r="H44" s="100"/>
    </row>
    <row r="45" spans="1:8">
      <c r="A45" s="104">
        <f t="shared" si="0"/>
        <v>40</v>
      </c>
      <c r="B45" s="3"/>
      <c r="C45" s="104"/>
      <c r="D45" s="104"/>
      <c r="E45" s="97"/>
      <c r="F45" s="3"/>
      <c r="G45" s="97">
        <f t="shared" si="1"/>
        <v>0</v>
      </c>
      <c r="H45" s="100"/>
    </row>
    <row r="46" spans="1:8">
      <c r="A46" s="104">
        <f t="shared" si="0"/>
        <v>41</v>
      </c>
      <c r="B46" s="3"/>
      <c r="C46" s="104"/>
      <c r="D46" s="104"/>
      <c r="E46" s="97"/>
      <c r="F46" s="3"/>
      <c r="G46" s="97">
        <f t="shared" si="1"/>
        <v>0</v>
      </c>
      <c r="H46" s="100"/>
    </row>
    <row r="47" spans="1:8">
      <c r="A47" s="104">
        <f t="shared" si="0"/>
        <v>42</v>
      </c>
      <c r="B47" s="3"/>
      <c r="C47" s="104"/>
      <c r="D47" s="104"/>
      <c r="E47" s="97"/>
      <c r="F47" s="3"/>
      <c r="G47" s="97">
        <f t="shared" si="1"/>
        <v>0</v>
      </c>
      <c r="H47" s="100"/>
    </row>
    <row r="48" spans="1:8">
      <c r="A48" s="104">
        <f t="shared" si="0"/>
        <v>43</v>
      </c>
      <c r="B48" s="3"/>
      <c r="C48" s="104"/>
      <c r="D48" s="104"/>
      <c r="E48" s="97"/>
      <c r="F48" s="3"/>
      <c r="G48" s="97">
        <f t="shared" si="1"/>
        <v>0</v>
      </c>
      <c r="H48" s="100"/>
    </row>
    <row r="49" spans="1:8">
      <c r="A49" s="104">
        <f t="shared" si="0"/>
        <v>44</v>
      </c>
      <c r="B49" s="3"/>
      <c r="C49" s="104"/>
      <c r="D49" s="104"/>
      <c r="E49" s="97"/>
      <c r="F49" s="3"/>
      <c r="G49" s="97">
        <f t="shared" si="1"/>
        <v>0</v>
      </c>
      <c r="H49" s="100"/>
    </row>
    <row r="50" spans="1:8">
      <c r="A50" s="104">
        <f t="shared" si="0"/>
        <v>45</v>
      </c>
      <c r="B50" s="3"/>
      <c r="C50" s="104"/>
      <c r="D50" s="104"/>
      <c r="E50" s="97"/>
      <c r="F50" s="3"/>
      <c r="G50" s="97">
        <f t="shared" si="1"/>
        <v>0</v>
      </c>
      <c r="H50" s="100"/>
    </row>
    <row r="51" spans="1:8">
      <c r="A51" s="104">
        <f t="shared" si="0"/>
        <v>46</v>
      </c>
      <c r="B51" s="3"/>
      <c r="C51" s="104"/>
      <c r="D51" s="104"/>
      <c r="E51" s="97"/>
      <c r="F51" s="3"/>
      <c r="G51" s="97">
        <f t="shared" si="1"/>
        <v>0</v>
      </c>
      <c r="H51" s="100"/>
    </row>
    <row r="52" spans="1:8">
      <c r="A52" s="104">
        <f t="shared" si="0"/>
        <v>47</v>
      </c>
      <c r="B52" s="3"/>
      <c r="C52" s="104"/>
      <c r="D52" s="104"/>
      <c r="E52" s="97"/>
      <c r="F52" s="3"/>
      <c r="G52" s="97">
        <f t="shared" si="1"/>
        <v>0</v>
      </c>
      <c r="H52" s="100"/>
    </row>
    <row r="53" spans="1:8">
      <c r="A53" s="174" t="s">
        <v>53</v>
      </c>
      <c r="B53" s="174"/>
      <c r="C53" s="174"/>
      <c r="D53" s="174"/>
      <c r="E53" s="174"/>
      <c r="F53" s="174"/>
      <c r="G53" s="97">
        <f>SUM(G6:G52)</f>
        <v>0</v>
      </c>
      <c r="H53" s="100"/>
    </row>
  </sheetData>
  <mergeCells count="2">
    <mergeCell ref="D3:G3"/>
    <mergeCell ref="A53:F53"/>
  </mergeCells>
  <phoneticPr fontId="1"/>
  <pageMargins left="0.51181102362204722" right="0.31496062992125984" top="0.35433070866141736" bottom="0.35433070866141736" header="0.31496062992125984" footer="0.31496062992125984"/>
  <pageSetup paperSize="9" scale="63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E1869CB-3FDB-4599-B127-6CBF1592B7D4}">
          <x14:formula1>
            <xm:f>選択用シート!$B$2:$B$76</xm:f>
          </x14:formula1>
          <xm:sqref>B7:B52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0C88D-F315-4909-9C55-5484C4EE73E0}">
  <sheetPr>
    <outlinePr summaryBelow="0"/>
    <pageSetUpPr fitToPage="1"/>
  </sheetPr>
  <dimension ref="A1:I43"/>
  <sheetViews>
    <sheetView showGridLines="0" zoomScale="85" zoomScaleNormal="85" workbookViewId="0">
      <pane xSplit="4" ySplit="5" topLeftCell="E28" activePane="bottomRight" state="frozen"/>
      <selection activeCell="D18" sqref="D18"/>
      <selection pane="topRight" activeCell="D18" sqref="D18"/>
      <selection pane="bottomLeft" activeCell="D18" sqref="D18"/>
      <selection pane="bottomRight" activeCell="D19" sqref="D19"/>
    </sheetView>
  </sheetViews>
  <sheetFormatPr defaultColWidth="2.75" defaultRowHeight="14.25" outlineLevelRow="1"/>
  <cols>
    <col min="1" max="1" width="3.75" style="13" customWidth="1"/>
    <col min="2" max="2" width="13.75" style="55" customWidth="1"/>
    <col min="3" max="3" width="18.75" style="85" customWidth="1"/>
    <col min="4" max="4" width="27.125" style="13" customWidth="1"/>
    <col min="5" max="5" width="14.75" style="85" customWidth="1"/>
    <col min="6" max="6" width="14.25" style="13" customWidth="1"/>
    <col min="7" max="7" width="12.5" style="13" customWidth="1"/>
    <col min="8" max="8" width="14.25" style="13" customWidth="1"/>
    <col min="9" max="9" width="24.75" style="13" customWidth="1"/>
    <col min="10" max="16384" width="2.75" style="13"/>
  </cols>
  <sheetData>
    <row r="1" spans="1:9" ht="6" customHeight="1">
      <c r="A1" s="9"/>
      <c r="B1" s="9"/>
      <c r="C1" s="80"/>
      <c r="D1" s="9"/>
      <c r="E1" s="80"/>
      <c r="F1" s="9"/>
      <c r="G1" s="9"/>
      <c r="H1" s="9"/>
      <c r="I1" s="10"/>
    </row>
    <row r="2" spans="1:9" ht="17.25">
      <c r="A2" s="150" t="s">
        <v>83</v>
      </c>
      <c r="B2" s="151"/>
      <c r="C2" s="151"/>
      <c r="D2" s="151"/>
      <c r="E2" s="151"/>
      <c r="F2" s="151"/>
      <c r="G2" s="151"/>
      <c r="H2" s="151"/>
      <c r="I2" s="151"/>
    </row>
    <row r="3" spans="1:9">
      <c r="A3" s="11"/>
      <c r="B3" s="11"/>
      <c r="C3" s="81"/>
      <c r="D3" s="11"/>
      <c r="E3" s="81"/>
      <c r="F3" s="11"/>
      <c r="G3" s="11"/>
      <c r="H3" s="11"/>
      <c r="I3" s="11"/>
    </row>
    <row r="4" spans="1:9">
      <c r="A4" s="182" t="s">
        <v>18</v>
      </c>
      <c r="B4" s="182"/>
      <c r="C4" s="82" t="s">
        <v>19</v>
      </c>
      <c r="D4" s="78" t="s">
        <v>20</v>
      </c>
      <c r="E4" s="86" t="s">
        <v>10</v>
      </c>
      <c r="F4" s="78" t="s">
        <v>21</v>
      </c>
      <c r="G4" s="78" t="s">
        <v>22</v>
      </c>
      <c r="H4" s="78" t="s">
        <v>23</v>
      </c>
      <c r="I4" s="78" t="s">
        <v>5</v>
      </c>
    </row>
    <row r="5" spans="1:9" ht="19.899999999999999" customHeight="1">
      <c r="A5" s="73" t="s">
        <v>55</v>
      </c>
      <c r="B5" s="74"/>
      <c r="C5" s="83"/>
      <c r="D5" s="73"/>
      <c r="E5" s="83"/>
      <c r="F5" s="73"/>
      <c r="G5" s="73"/>
      <c r="H5" s="73"/>
      <c r="I5" s="73"/>
    </row>
    <row r="6" spans="1:9" ht="19.899999999999999" customHeight="1" outlineLevel="1">
      <c r="A6" s="62"/>
      <c r="B6" s="164" t="s">
        <v>98</v>
      </c>
      <c r="C6" s="84"/>
      <c r="D6" s="23"/>
      <c r="E6" s="24"/>
      <c r="F6" s="25">
        <f>IF(ISBLANK(E6),0,VLOOKUP(E6,見積書!$B$45:$E$48,4,FALSE))</f>
        <v>0</v>
      </c>
      <c r="G6" s="26">
        <v>0</v>
      </c>
      <c r="H6" s="25">
        <f t="shared" ref="H6:H15" si="0">F6*G6</f>
        <v>0</v>
      </c>
      <c r="I6" s="27"/>
    </row>
    <row r="7" spans="1:9" ht="19.899999999999999" customHeight="1" outlineLevel="1">
      <c r="A7" s="63"/>
      <c r="B7" s="164"/>
      <c r="C7" s="84"/>
      <c r="D7" s="23"/>
      <c r="E7" s="24"/>
      <c r="F7" s="25">
        <f>IF(ISBLANK(E7),0,VLOOKUP(E7,見積書!$B$45:$E$48,4,FALSE))</f>
        <v>0</v>
      </c>
      <c r="G7" s="26">
        <v>0</v>
      </c>
      <c r="H7" s="25">
        <f t="shared" si="0"/>
        <v>0</v>
      </c>
      <c r="I7" s="27"/>
    </row>
    <row r="8" spans="1:9" ht="19.899999999999999" customHeight="1" outlineLevel="1">
      <c r="A8" s="63"/>
      <c r="B8" s="164"/>
      <c r="C8" s="84"/>
      <c r="D8" s="23"/>
      <c r="E8" s="24"/>
      <c r="F8" s="25">
        <f>IF(ISBLANK(E8),0,VLOOKUP(E8,見積書!$B$45:$E$48,4,FALSE))</f>
        <v>0</v>
      </c>
      <c r="G8" s="26">
        <v>0</v>
      </c>
      <c r="H8" s="25">
        <f t="shared" si="0"/>
        <v>0</v>
      </c>
      <c r="I8" s="27"/>
    </row>
    <row r="9" spans="1:9" ht="19.899999999999999" customHeight="1" outlineLevel="1">
      <c r="A9" s="63"/>
      <c r="B9" s="164"/>
      <c r="C9" s="84"/>
      <c r="D9" s="23"/>
      <c r="E9" s="24"/>
      <c r="F9" s="25">
        <f>IF(ISBLANK(E9),0,VLOOKUP(E9,見積書!$B$45:$E$48,4,FALSE))</f>
        <v>0</v>
      </c>
      <c r="G9" s="26">
        <v>0</v>
      </c>
      <c r="H9" s="25">
        <f t="shared" si="0"/>
        <v>0</v>
      </c>
      <c r="I9" s="27"/>
    </row>
    <row r="10" spans="1:9" ht="19.899999999999999" customHeight="1" outlineLevel="1">
      <c r="A10" s="63"/>
      <c r="B10" s="164"/>
      <c r="C10" s="84"/>
      <c r="D10" s="23"/>
      <c r="E10" s="24"/>
      <c r="F10" s="25">
        <f>IF(ISBLANK(E10),0,VLOOKUP(E10,見積書!$B$45:$E$48,4,FALSE))</f>
        <v>0</v>
      </c>
      <c r="G10" s="26">
        <v>0</v>
      </c>
      <c r="H10" s="25">
        <f t="shared" si="0"/>
        <v>0</v>
      </c>
      <c r="I10" s="27"/>
    </row>
    <row r="11" spans="1:9" ht="19.899999999999999" customHeight="1" outlineLevel="1">
      <c r="A11" s="63"/>
      <c r="B11" s="164"/>
      <c r="C11" s="84"/>
      <c r="D11" s="23"/>
      <c r="E11" s="24"/>
      <c r="F11" s="25">
        <f>IF(ISBLANK(E11),0,VLOOKUP(E11,見積書!$B$45:$E$48,4,FALSE))</f>
        <v>0</v>
      </c>
      <c r="G11" s="26">
        <v>0</v>
      </c>
      <c r="H11" s="25">
        <f t="shared" si="0"/>
        <v>0</v>
      </c>
      <c r="I11" s="27"/>
    </row>
    <row r="12" spans="1:9" ht="19.899999999999999" customHeight="1" outlineLevel="1">
      <c r="A12" s="63"/>
      <c r="B12" s="164"/>
      <c r="C12" s="84"/>
      <c r="D12" s="23"/>
      <c r="E12" s="24"/>
      <c r="F12" s="25">
        <f>IF(ISBLANK(E12),0,VLOOKUP(E12,見積書!$B$45:$E$48,4,FALSE))</f>
        <v>0</v>
      </c>
      <c r="G12" s="26">
        <v>0</v>
      </c>
      <c r="H12" s="25">
        <f t="shared" si="0"/>
        <v>0</v>
      </c>
      <c r="I12" s="27"/>
    </row>
    <row r="13" spans="1:9" ht="19.899999999999999" customHeight="1" outlineLevel="1">
      <c r="A13" s="63"/>
      <c r="B13" s="164"/>
      <c r="C13" s="84"/>
      <c r="D13" s="23"/>
      <c r="E13" s="24"/>
      <c r="F13" s="25">
        <f>IF(ISBLANK(E13),0,VLOOKUP(E13,見積書!$B$45:$E$48,4,FALSE))</f>
        <v>0</v>
      </c>
      <c r="G13" s="26">
        <v>0</v>
      </c>
      <c r="H13" s="25">
        <f t="shared" si="0"/>
        <v>0</v>
      </c>
      <c r="I13" s="27"/>
    </row>
    <row r="14" spans="1:9" ht="19.899999999999999" customHeight="1" outlineLevel="1">
      <c r="A14" s="63"/>
      <c r="B14" s="164"/>
      <c r="C14" s="84"/>
      <c r="D14" s="23"/>
      <c r="E14" s="24"/>
      <c r="F14" s="25">
        <f>IF(ISBLANK(E14),0,VLOOKUP(E14,見積書!$B$45:$E$48,4,FALSE))</f>
        <v>0</v>
      </c>
      <c r="G14" s="26">
        <v>0</v>
      </c>
      <c r="H14" s="25">
        <f t="shared" si="0"/>
        <v>0</v>
      </c>
      <c r="I14" s="27"/>
    </row>
    <row r="15" spans="1:9" ht="19.899999999999999" customHeight="1" outlineLevel="1">
      <c r="A15" s="63"/>
      <c r="B15" s="164"/>
      <c r="C15" s="84"/>
      <c r="D15" s="23"/>
      <c r="E15" s="24"/>
      <c r="F15" s="25">
        <f>IF(ISBLANK(E15),0,VLOOKUP(E15,見積書!$B$45:$E$48,4,FALSE))</f>
        <v>0</v>
      </c>
      <c r="G15" s="26">
        <v>0</v>
      </c>
      <c r="H15" s="25">
        <f t="shared" si="0"/>
        <v>0</v>
      </c>
      <c r="I15" s="27"/>
    </row>
    <row r="16" spans="1:9" ht="19.899999999999999" customHeight="1" outlineLevel="1">
      <c r="A16" s="63"/>
      <c r="B16" s="164"/>
      <c r="C16" s="84"/>
      <c r="D16" s="44" t="s">
        <v>25</v>
      </c>
      <c r="E16" s="24"/>
      <c r="F16" s="25">
        <f>IF(ISBLANK(E16),0,VLOOKUP(E16,見積書!$B$45:$E$48,4,FALSE))</f>
        <v>0</v>
      </c>
      <c r="G16" s="46">
        <f>SUM(G6:G12)</f>
        <v>0</v>
      </c>
      <c r="H16" s="25">
        <f>SUM(H6:H15)</f>
        <v>0</v>
      </c>
      <c r="I16" s="27"/>
    </row>
    <row r="17" spans="1:9" ht="19.899999999999999" customHeight="1" outlineLevel="1">
      <c r="A17" s="63"/>
      <c r="B17" s="164" t="s">
        <v>56</v>
      </c>
      <c r="C17" s="84"/>
      <c r="D17" s="23"/>
      <c r="E17" s="24"/>
      <c r="F17" s="25">
        <f>IF(ISBLANK(E17),0,VLOOKUP(E17,見積書!$B$45:$E$48,4,FALSE))</f>
        <v>0</v>
      </c>
      <c r="G17" s="26">
        <v>0</v>
      </c>
      <c r="H17" s="25">
        <f t="shared" ref="H17:H26" si="1">F17*G17</f>
        <v>0</v>
      </c>
      <c r="I17" s="27"/>
    </row>
    <row r="18" spans="1:9" ht="19.899999999999999" customHeight="1" outlineLevel="1">
      <c r="A18" s="63"/>
      <c r="B18" s="164"/>
      <c r="C18" s="84"/>
      <c r="D18" s="23"/>
      <c r="E18" s="24"/>
      <c r="F18" s="25">
        <f>IF(ISBLANK(E18),0,VLOOKUP(E18,見積書!$B$45:$E$48,4,FALSE))</f>
        <v>0</v>
      </c>
      <c r="G18" s="26">
        <v>0</v>
      </c>
      <c r="H18" s="25">
        <f t="shared" si="1"/>
        <v>0</v>
      </c>
      <c r="I18" s="27"/>
    </row>
    <row r="19" spans="1:9" ht="19.899999999999999" customHeight="1" outlineLevel="1">
      <c r="A19" s="63"/>
      <c r="B19" s="164"/>
      <c r="C19" s="84"/>
      <c r="D19" s="23"/>
      <c r="E19" s="24"/>
      <c r="F19" s="25">
        <f>IF(ISBLANK(E19),0,VLOOKUP(E19,見積書!$B$45:$E$48,4,FALSE))</f>
        <v>0</v>
      </c>
      <c r="G19" s="26">
        <v>0</v>
      </c>
      <c r="H19" s="25">
        <f t="shared" si="1"/>
        <v>0</v>
      </c>
      <c r="I19" s="27"/>
    </row>
    <row r="20" spans="1:9" ht="19.899999999999999" customHeight="1" outlineLevel="1">
      <c r="A20" s="63"/>
      <c r="B20" s="164"/>
      <c r="C20" s="84"/>
      <c r="D20" s="23"/>
      <c r="E20" s="24"/>
      <c r="F20" s="25">
        <f>IF(ISBLANK(E20),0,VLOOKUP(E20,見積書!$B$45:$E$48,4,FALSE))</f>
        <v>0</v>
      </c>
      <c r="G20" s="26">
        <v>0</v>
      </c>
      <c r="H20" s="25">
        <f t="shared" si="1"/>
        <v>0</v>
      </c>
      <c r="I20" s="27"/>
    </row>
    <row r="21" spans="1:9" ht="19.899999999999999" customHeight="1" outlineLevel="1">
      <c r="A21" s="63"/>
      <c r="B21" s="164"/>
      <c r="C21" s="84"/>
      <c r="D21" s="23"/>
      <c r="E21" s="24"/>
      <c r="F21" s="25">
        <f>IF(ISBLANK(E21),0,VLOOKUP(E21,見積書!$B$45:$E$48,4,FALSE))</f>
        <v>0</v>
      </c>
      <c r="G21" s="26">
        <v>0</v>
      </c>
      <c r="H21" s="25">
        <f t="shared" si="1"/>
        <v>0</v>
      </c>
      <c r="I21" s="27"/>
    </row>
    <row r="22" spans="1:9" ht="19.899999999999999" customHeight="1" outlineLevel="1">
      <c r="A22" s="63"/>
      <c r="B22" s="164"/>
      <c r="C22" s="84"/>
      <c r="D22" s="23"/>
      <c r="E22" s="24"/>
      <c r="F22" s="25">
        <f>IF(ISBLANK(E22),0,VLOOKUP(E22,見積書!$B$45:$E$48,4,FALSE))</f>
        <v>0</v>
      </c>
      <c r="G22" s="26">
        <v>0</v>
      </c>
      <c r="H22" s="25">
        <f t="shared" si="1"/>
        <v>0</v>
      </c>
      <c r="I22" s="27"/>
    </row>
    <row r="23" spans="1:9" ht="19.899999999999999" customHeight="1" outlineLevel="1">
      <c r="A23" s="63"/>
      <c r="B23" s="164"/>
      <c r="C23" s="84"/>
      <c r="D23" s="23"/>
      <c r="E23" s="24"/>
      <c r="F23" s="25">
        <f>IF(ISBLANK(E23),0,VLOOKUP(E23,見積書!$B$45:$E$48,4,FALSE))</f>
        <v>0</v>
      </c>
      <c r="G23" s="26">
        <v>0</v>
      </c>
      <c r="H23" s="25">
        <f t="shared" si="1"/>
        <v>0</v>
      </c>
      <c r="I23" s="27"/>
    </row>
    <row r="24" spans="1:9" ht="19.899999999999999" customHeight="1" outlineLevel="1">
      <c r="A24" s="63"/>
      <c r="B24" s="164"/>
      <c r="C24" s="84"/>
      <c r="D24" s="23"/>
      <c r="E24" s="24"/>
      <c r="F24" s="25">
        <f>IF(ISBLANK(E24),0,VLOOKUP(E24,見積書!$B$45:$E$48,4,FALSE))</f>
        <v>0</v>
      </c>
      <c r="G24" s="26">
        <v>0</v>
      </c>
      <c r="H24" s="25">
        <f t="shared" si="1"/>
        <v>0</v>
      </c>
      <c r="I24" s="27"/>
    </row>
    <row r="25" spans="1:9" ht="19.899999999999999" customHeight="1" outlineLevel="1">
      <c r="A25" s="63"/>
      <c r="B25" s="164"/>
      <c r="C25" s="84"/>
      <c r="D25" s="23"/>
      <c r="E25" s="24"/>
      <c r="F25" s="25">
        <f>IF(ISBLANK(E25),0,VLOOKUP(E25,見積書!$B$45:$E$48,4,FALSE))</f>
        <v>0</v>
      </c>
      <c r="G25" s="26">
        <v>0</v>
      </c>
      <c r="H25" s="25">
        <f t="shared" si="1"/>
        <v>0</v>
      </c>
      <c r="I25" s="27"/>
    </row>
    <row r="26" spans="1:9" ht="19.899999999999999" customHeight="1" outlineLevel="1">
      <c r="A26" s="63"/>
      <c r="B26" s="164"/>
      <c r="C26" s="84"/>
      <c r="D26" s="23"/>
      <c r="E26" s="24"/>
      <c r="F26" s="25">
        <f>IF(ISBLANK(E26),0,VLOOKUP(E26,見積書!$B$45:$E$48,4,FALSE))</f>
        <v>0</v>
      </c>
      <c r="G26" s="26">
        <v>0</v>
      </c>
      <c r="H26" s="25">
        <f t="shared" si="1"/>
        <v>0</v>
      </c>
      <c r="I26" s="27"/>
    </row>
    <row r="27" spans="1:9" ht="19.899999999999999" customHeight="1" outlineLevel="1">
      <c r="A27" s="63"/>
      <c r="B27" s="164"/>
      <c r="C27" s="84"/>
      <c r="D27" s="44" t="s">
        <v>27</v>
      </c>
      <c r="E27" s="87" t="s">
        <v>28</v>
      </c>
      <c r="F27" s="45" t="s">
        <v>28</v>
      </c>
      <c r="G27" s="46">
        <f>SUM(G17:G26)</f>
        <v>0</v>
      </c>
      <c r="H27" s="25">
        <f>SUM(H17:H26)</f>
        <v>0</v>
      </c>
      <c r="I27" s="27"/>
    </row>
    <row r="28" spans="1:9" ht="25.15" customHeight="1" outlineLevel="1">
      <c r="A28" s="63"/>
      <c r="B28" s="164" t="s">
        <v>40</v>
      </c>
      <c r="C28" s="122"/>
      <c r="D28" s="23"/>
      <c r="E28" s="24"/>
      <c r="F28" s="25">
        <f>IF(ISBLANK(E28),0,VLOOKUP(E28,見積書!$B$45:$E$48,4,FALSE))</f>
        <v>0</v>
      </c>
      <c r="G28" s="26">
        <v>0</v>
      </c>
      <c r="H28" s="25">
        <f t="shared" ref="H28:H37" si="2">F28*G28</f>
        <v>0</v>
      </c>
      <c r="I28" s="27"/>
    </row>
    <row r="29" spans="1:9" ht="25.15" customHeight="1" outlineLevel="1">
      <c r="A29" s="63"/>
      <c r="B29" s="164"/>
      <c r="C29" s="84"/>
      <c r="D29" s="23"/>
      <c r="E29" s="24"/>
      <c r="F29" s="25">
        <f>IF(ISBLANK(E29),0,VLOOKUP(E29,見積書!$B$45:$E$48,4,FALSE))</f>
        <v>0</v>
      </c>
      <c r="G29" s="26">
        <v>0</v>
      </c>
      <c r="H29" s="25">
        <f t="shared" si="2"/>
        <v>0</v>
      </c>
      <c r="I29" s="27"/>
    </row>
    <row r="30" spans="1:9" ht="25.15" customHeight="1" outlineLevel="1">
      <c r="A30" s="63"/>
      <c r="B30" s="164"/>
      <c r="C30" s="84"/>
      <c r="D30" s="23"/>
      <c r="E30" s="24"/>
      <c r="F30" s="25">
        <f>IF(ISBLANK(E30),0,VLOOKUP(E30,見積書!$B$45:$E$48,4,FALSE))</f>
        <v>0</v>
      </c>
      <c r="G30" s="26">
        <v>0</v>
      </c>
      <c r="H30" s="25">
        <f t="shared" si="2"/>
        <v>0</v>
      </c>
      <c r="I30" s="27"/>
    </row>
    <row r="31" spans="1:9" ht="25.15" customHeight="1" outlineLevel="1">
      <c r="A31" s="63"/>
      <c r="B31" s="164"/>
      <c r="C31" s="84"/>
      <c r="D31" s="23"/>
      <c r="E31" s="24"/>
      <c r="F31" s="25">
        <f>IF(ISBLANK(E31),0,VLOOKUP(E31,見積書!$B$45:$E$48,4,FALSE))</f>
        <v>0</v>
      </c>
      <c r="G31" s="26">
        <v>0</v>
      </c>
      <c r="H31" s="25">
        <f t="shared" si="2"/>
        <v>0</v>
      </c>
      <c r="I31" s="27"/>
    </row>
    <row r="32" spans="1:9" ht="25.15" customHeight="1" outlineLevel="1">
      <c r="A32" s="63"/>
      <c r="B32" s="164"/>
      <c r="C32" s="84"/>
      <c r="D32" s="23"/>
      <c r="E32" s="24"/>
      <c r="F32" s="25">
        <f>IF(ISBLANK(E32),0,VLOOKUP(E32,見積書!$B$45:$E$48,4,FALSE))</f>
        <v>0</v>
      </c>
      <c r="G32" s="26">
        <v>0</v>
      </c>
      <c r="H32" s="25">
        <f t="shared" si="2"/>
        <v>0</v>
      </c>
      <c r="I32" s="27"/>
    </row>
    <row r="33" spans="1:9" ht="25.15" customHeight="1" outlineLevel="1">
      <c r="A33" s="63"/>
      <c r="B33" s="164"/>
      <c r="C33" s="84"/>
      <c r="D33" s="23"/>
      <c r="E33" s="24"/>
      <c r="F33" s="25">
        <f>IF(ISBLANK(E33),0,VLOOKUP(E33,見積書!$B$45:$E$48,4,FALSE))</f>
        <v>0</v>
      </c>
      <c r="G33" s="26">
        <v>0</v>
      </c>
      <c r="H33" s="25">
        <f t="shared" si="2"/>
        <v>0</v>
      </c>
      <c r="I33" s="27"/>
    </row>
    <row r="34" spans="1:9" ht="25.15" customHeight="1" outlineLevel="1">
      <c r="A34" s="63"/>
      <c r="B34" s="164"/>
      <c r="C34" s="84"/>
      <c r="D34" s="23"/>
      <c r="E34" s="24"/>
      <c r="F34" s="25">
        <f>IF(ISBLANK(E34),0,VLOOKUP(E34,見積書!$B$45:$E$48,4,FALSE))</f>
        <v>0</v>
      </c>
      <c r="G34" s="26">
        <v>0</v>
      </c>
      <c r="H34" s="25">
        <f t="shared" si="2"/>
        <v>0</v>
      </c>
      <c r="I34" s="27"/>
    </row>
    <row r="35" spans="1:9" ht="25.15" customHeight="1" outlineLevel="1">
      <c r="A35" s="63"/>
      <c r="B35" s="164"/>
      <c r="C35" s="84"/>
      <c r="D35" s="23"/>
      <c r="E35" s="24"/>
      <c r="F35" s="25">
        <f>IF(ISBLANK(E35),0,VLOOKUP(E35,見積書!$B$45:$E$48,4,FALSE))</f>
        <v>0</v>
      </c>
      <c r="G35" s="26">
        <v>0</v>
      </c>
      <c r="H35" s="25">
        <f t="shared" si="2"/>
        <v>0</v>
      </c>
      <c r="I35" s="27"/>
    </row>
    <row r="36" spans="1:9" ht="25.15" customHeight="1" outlineLevel="1">
      <c r="A36" s="63"/>
      <c r="B36" s="164"/>
      <c r="C36" s="84"/>
      <c r="D36" s="23"/>
      <c r="E36" s="24"/>
      <c r="F36" s="25">
        <f>IF(ISBLANK(E36),0,VLOOKUP(E36,見積書!$B$45:$E$48,4,FALSE))</f>
        <v>0</v>
      </c>
      <c r="G36" s="26">
        <v>0</v>
      </c>
      <c r="H36" s="25">
        <f t="shared" si="2"/>
        <v>0</v>
      </c>
      <c r="I36" s="27"/>
    </row>
    <row r="37" spans="1:9" ht="25.15" customHeight="1" outlineLevel="1">
      <c r="A37" s="63"/>
      <c r="B37" s="164"/>
      <c r="C37" s="84"/>
      <c r="D37" s="23"/>
      <c r="E37" s="24"/>
      <c r="F37" s="25">
        <f>IF(ISBLANK(E37),0,VLOOKUP(E37,見積書!$B$45:$E$48,4,FALSE))</f>
        <v>0</v>
      </c>
      <c r="G37" s="26">
        <v>0</v>
      </c>
      <c r="H37" s="25">
        <f t="shared" si="2"/>
        <v>0</v>
      </c>
      <c r="I37" s="27"/>
    </row>
    <row r="38" spans="1:9" ht="25.15" customHeight="1" outlineLevel="1">
      <c r="A38" s="79"/>
      <c r="B38" s="164"/>
      <c r="C38" s="84"/>
      <c r="D38" s="44" t="s">
        <v>27</v>
      </c>
      <c r="E38" s="87" t="s">
        <v>28</v>
      </c>
      <c r="F38" s="45" t="s">
        <v>28</v>
      </c>
      <c r="G38" s="46">
        <f>SUM(G28:G37)</f>
        <v>0</v>
      </c>
      <c r="H38" s="25">
        <f>SUM(H28:H37)</f>
        <v>0</v>
      </c>
      <c r="I38" s="27"/>
    </row>
    <row r="39" spans="1:9" ht="22.15" customHeight="1">
      <c r="A39" s="183" t="s">
        <v>78</v>
      </c>
      <c r="B39" s="183"/>
      <c r="C39" s="183"/>
      <c r="D39" s="183"/>
      <c r="E39" s="75"/>
      <c r="F39" s="76"/>
      <c r="G39" s="76"/>
      <c r="H39" s="25">
        <f>SUM(H16,H27,H38)</f>
        <v>0</v>
      </c>
      <c r="I39" s="77"/>
    </row>
    <row r="40" spans="1:9" ht="15.75" customHeight="1">
      <c r="A40" s="13" t="s">
        <v>41</v>
      </c>
      <c r="E40" s="56"/>
      <c r="F40" s="57"/>
      <c r="G40" s="57"/>
      <c r="H40" s="57"/>
    </row>
    <row r="41" spans="1:9" ht="15.75" customHeight="1">
      <c r="A41" s="13" t="s">
        <v>61</v>
      </c>
      <c r="E41" s="56"/>
      <c r="F41" s="57"/>
      <c r="G41" s="57"/>
      <c r="H41" s="57"/>
    </row>
    <row r="42" spans="1:9" ht="15.75" customHeight="1">
      <c r="A42" s="13" t="s">
        <v>42</v>
      </c>
      <c r="E42" s="56"/>
      <c r="F42" s="57"/>
      <c r="G42" s="57"/>
      <c r="H42" s="57"/>
    </row>
    <row r="43" spans="1:9" ht="15.75" customHeight="1">
      <c r="E43" s="56"/>
      <c r="F43" s="57"/>
      <c r="G43" s="57"/>
      <c r="H43" s="57"/>
    </row>
  </sheetData>
  <mergeCells count="6">
    <mergeCell ref="A39:D39"/>
    <mergeCell ref="A2:I2"/>
    <mergeCell ref="A4:B4"/>
    <mergeCell ref="B6:B16"/>
    <mergeCell ref="B17:B27"/>
    <mergeCell ref="B28:B38"/>
  </mergeCells>
  <phoneticPr fontId="1"/>
  <dataValidations count="1">
    <dataValidation type="list" allowBlank="1" showInputMessage="1" showErrorMessage="1" sqref="E39" xr:uid="{71F6D329-7605-4DB2-9B5D-065630FF5142}">
      <formula1>#REF!+#REF!</formula1>
    </dataValidation>
  </dataValidations>
  <pageMargins left="0.51181102362204722" right="0.31496062992125984" top="0.35433070866141736" bottom="0.35433070866141736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warning" allowBlank="1" showInputMessage="1" showErrorMessage="1" xr:uid="{0869DEF8-0C1B-4289-821B-2D21382F046B}">
          <x14:formula1>
            <xm:f>見積書!$B$45:$B$48</xm:f>
          </x14:formula1>
          <xm:sqref>E6:E26 E28:E37</xm:sqref>
        </x14:dataValidation>
        <x14:dataValidation type="list" allowBlank="1" showInputMessage="1" showErrorMessage="1" xr:uid="{21625640-8FB3-4AAD-90AE-F247F4E7F336}">
          <x14:formula1>
            <xm:f>選択用シート!$B$2:$B$76</xm:f>
          </x14:formula1>
          <xm:sqref>C6:C27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5C67D-E6EF-4E00-86CD-04959B3433FC}">
  <sheetPr>
    <pageSetUpPr fitToPage="1"/>
  </sheetPr>
  <dimension ref="A1:H53"/>
  <sheetViews>
    <sheetView view="pageBreakPreview" topLeftCell="A24" zoomScale="60" zoomScaleNormal="100" workbookViewId="0">
      <selection activeCell="C29" sqref="C29"/>
    </sheetView>
  </sheetViews>
  <sheetFormatPr defaultRowHeight="18.75"/>
  <cols>
    <col min="1" max="1" width="6.25" customWidth="1"/>
    <col min="2" max="2" width="28.125" customWidth="1"/>
    <col min="3" max="3" width="21.375" customWidth="1"/>
    <col min="4" max="4" width="19.5" customWidth="1"/>
    <col min="5" max="5" width="12.25" bestFit="1" customWidth="1"/>
    <col min="6" max="6" width="11.125" customWidth="1"/>
    <col min="7" max="7" width="10.75" customWidth="1"/>
    <col min="8" max="8" width="28.25" customWidth="1"/>
  </cols>
  <sheetData>
    <row r="1" spans="1:8" ht="24" customHeight="1">
      <c r="B1" s="7" t="s">
        <v>67</v>
      </c>
    </row>
    <row r="2" spans="1:8" ht="36.4" customHeight="1">
      <c r="A2" s="101"/>
      <c r="B2" s="7"/>
    </row>
    <row r="3" spans="1:8" ht="58.15" customHeight="1">
      <c r="B3" s="7"/>
      <c r="D3" s="175" t="s">
        <v>54</v>
      </c>
      <c r="E3" s="176"/>
      <c r="F3" s="176"/>
      <c r="G3" s="177"/>
    </row>
    <row r="4" spans="1:8" ht="9" customHeight="1">
      <c r="B4" s="7"/>
    </row>
    <row r="5" spans="1:8">
      <c r="A5" s="4" t="s">
        <v>44</v>
      </c>
      <c r="B5" s="5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60</v>
      </c>
    </row>
    <row r="6" spans="1:8" ht="43.15" customHeight="1">
      <c r="A6" s="104">
        <f>ROW()-5</f>
        <v>1</v>
      </c>
      <c r="B6" s="8" t="s">
        <v>52</v>
      </c>
      <c r="C6" s="104"/>
      <c r="D6" s="104"/>
      <c r="E6" s="97"/>
      <c r="F6" s="3"/>
      <c r="G6" s="97">
        <f>F6*E6</f>
        <v>0</v>
      </c>
      <c r="H6" s="100"/>
    </row>
    <row r="7" spans="1:8">
      <c r="A7" s="104">
        <f t="shared" ref="A7:A52" si="0">ROW()-5</f>
        <v>2</v>
      </c>
      <c r="B7" s="3"/>
      <c r="C7" s="104"/>
      <c r="D7" s="104"/>
      <c r="E7" s="97"/>
      <c r="F7" s="3"/>
      <c r="G7" s="97">
        <f>F7*E7</f>
        <v>0</v>
      </c>
      <c r="H7" s="100"/>
    </row>
    <row r="8" spans="1:8">
      <c r="A8" s="104">
        <f t="shared" si="0"/>
        <v>3</v>
      </c>
      <c r="B8" s="3"/>
      <c r="C8" s="104"/>
      <c r="D8" s="104"/>
      <c r="E8" s="97"/>
      <c r="F8" s="3"/>
      <c r="G8" s="97">
        <f t="shared" ref="G8:G52" si="1">F8*E8</f>
        <v>0</v>
      </c>
      <c r="H8" s="100"/>
    </row>
    <row r="9" spans="1:8">
      <c r="A9" s="104">
        <f t="shared" si="0"/>
        <v>4</v>
      </c>
      <c r="B9" s="3"/>
      <c r="C9" s="104"/>
      <c r="D9" s="104"/>
      <c r="E9" s="97"/>
      <c r="F9" s="3"/>
      <c r="G9" s="97">
        <f t="shared" si="1"/>
        <v>0</v>
      </c>
      <c r="H9" s="100"/>
    </row>
    <row r="10" spans="1:8">
      <c r="A10" s="104">
        <f t="shared" si="0"/>
        <v>5</v>
      </c>
      <c r="B10" s="3"/>
      <c r="C10" s="104"/>
      <c r="D10" s="104"/>
      <c r="E10" s="97"/>
      <c r="F10" s="3"/>
      <c r="G10" s="97">
        <f t="shared" si="1"/>
        <v>0</v>
      </c>
      <c r="H10" s="100"/>
    </row>
    <row r="11" spans="1:8">
      <c r="A11" s="104">
        <f t="shared" si="0"/>
        <v>6</v>
      </c>
      <c r="B11" s="3"/>
      <c r="C11" s="104"/>
      <c r="D11" s="104"/>
      <c r="E11" s="97"/>
      <c r="F11" s="3"/>
      <c r="G11" s="97">
        <f t="shared" si="1"/>
        <v>0</v>
      </c>
      <c r="H11" s="100"/>
    </row>
    <row r="12" spans="1:8">
      <c r="A12" s="104">
        <f t="shared" si="0"/>
        <v>7</v>
      </c>
      <c r="B12" s="3"/>
      <c r="C12" s="104"/>
      <c r="D12" s="104"/>
      <c r="E12" s="97"/>
      <c r="F12" s="3"/>
      <c r="G12" s="97">
        <f t="shared" si="1"/>
        <v>0</v>
      </c>
      <c r="H12" s="100"/>
    </row>
    <row r="13" spans="1:8">
      <c r="A13" s="104">
        <f t="shared" si="0"/>
        <v>8</v>
      </c>
      <c r="B13" s="3"/>
      <c r="C13" s="104"/>
      <c r="D13" s="104"/>
      <c r="E13" s="97"/>
      <c r="F13" s="3"/>
      <c r="G13" s="97">
        <f t="shared" si="1"/>
        <v>0</v>
      </c>
      <c r="H13" s="100"/>
    </row>
    <row r="14" spans="1:8">
      <c r="A14" s="104">
        <f t="shared" si="0"/>
        <v>9</v>
      </c>
      <c r="B14" s="3"/>
      <c r="C14" s="104"/>
      <c r="D14" s="104"/>
      <c r="E14" s="97"/>
      <c r="F14" s="3"/>
      <c r="G14" s="97">
        <f t="shared" si="1"/>
        <v>0</v>
      </c>
      <c r="H14" s="100"/>
    </row>
    <row r="15" spans="1:8">
      <c r="A15" s="104">
        <f t="shared" si="0"/>
        <v>10</v>
      </c>
      <c r="B15" s="3"/>
      <c r="C15" s="104"/>
      <c r="D15" s="104"/>
      <c r="E15" s="97"/>
      <c r="F15" s="3"/>
      <c r="G15" s="97">
        <f t="shared" si="1"/>
        <v>0</v>
      </c>
      <c r="H15" s="100"/>
    </row>
    <row r="16" spans="1:8">
      <c r="A16" s="104">
        <f t="shared" si="0"/>
        <v>11</v>
      </c>
      <c r="B16" s="3"/>
      <c r="C16" s="104"/>
      <c r="D16" s="104"/>
      <c r="E16" s="97"/>
      <c r="F16" s="3"/>
      <c r="G16" s="97">
        <f t="shared" si="1"/>
        <v>0</v>
      </c>
      <c r="H16" s="100"/>
    </row>
    <row r="17" spans="1:8">
      <c r="A17" s="104">
        <f t="shared" si="0"/>
        <v>12</v>
      </c>
      <c r="B17" s="3"/>
      <c r="C17" s="104"/>
      <c r="D17" s="104"/>
      <c r="E17" s="97"/>
      <c r="F17" s="3"/>
      <c r="G17" s="97">
        <f t="shared" si="1"/>
        <v>0</v>
      </c>
      <c r="H17" s="100"/>
    </row>
    <row r="18" spans="1:8">
      <c r="A18" s="104">
        <f t="shared" si="0"/>
        <v>13</v>
      </c>
      <c r="B18" s="3"/>
      <c r="C18" s="104"/>
      <c r="D18" s="104"/>
      <c r="E18" s="97"/>
      <c r="F18" s="3"/>
      <c r="G18" s="97">
        <f t="shared" si="1"/>
        <v>0</v>
      </c>
      <c r="H18" s="100"/>
    </row>
    <row r="19" spans="1:8">
      <c r="A19" s="104">
        <f t="shared" si="0"/>
        <v>14</v>
      </c>
      <c r="B19" s="3"/>
      <c r="C19" s="104"/>
      <c r="D19" s="104"/>
      <c r="E19" s="97"/>
      <c r="F19" s="3"/>
      <c r="G19" s="97">
        <f t="shared" si="1"/>
        <v>0</v>
      </c>
      <c r="H19" s="100"/>
    </row>
    <row r="20" spans="1:8">
      <c r="A20" s="104">
        <f t="shared" si="0"/>
        <v>15</v>
      </c>
      <c r="B20" s="3"/>
      <c r="C20" s="104"/>
      <c r="D20" s="104"/>
      <c r="E20" s="97"/>
      <c r="F20" s="3"/>
      <c r="G20" s="97">
        <f t="shared" si="1"/>
        <v>0</v>
      </c>
      <c r="H20" s="100"/>
    </row>
    <row r="21" spans="1:8">
      <c r="A21" s="104">
        <f t="shared" si="0"/>
        <v>16</v>
      </c>
      <c r="B21" s="3"/>
      <c r="C21" s="104"/>
      <c r="D21" s="104"/>
      <c r="E21" s="97"/>
      <c r="F21" s="3"/>
      <c r="G21" s="97">
        <f t="shared" si="1"/>
        <v>0</v>
      </c>
      <c r="H21" s="100"/>
    </row>
    <row r="22" spans="1:8">
      <c r="A22" s="104">
        <f t="shared" si="0"/>
        <v>17</v>
      </c>
      <c r="B22" s="3"/>
      <c r="C22" s="104"/>
      <c r="D22" s="104"/>
      <c r="E22" s="97"/>
      <c r="F22" s="3"/>
      <c r="G22" s="97">
        <f t="shared" si="1"/>
        <v>0</v>
      </c>
      <c r="H22" s="100"/>
    </row>
    <row r="23" spans="1:8">
      <c r="A23" s="104">
        <f t="shared" si="0"/>
        <v>18</v>
      </c>
      <c r="B23" s="3"/>
      <c r="C23" s="104"/>
      <c r="D23" s="104"/>
      <c r="E23" s="97"/>
      <c r="F23" s="3"/>
      <c r="G23" s="97">
        <f t="shared" si="1"/>
        <v>0</v>
      </c>
      <c r="H23" s="100"/>
    </row>
    <row r="24" spans="1:8">
      <c r="A24" s="104">
        <f t="shared" si="0"/>
        <v>19</v>
      </c>
      <c r="B24" s="3"/>
      <c r="C24" s="104"/>
      <c r="D24" s="104"/>
      <c r="E24" s="97"/>
      <c r="F24" s="3"/>
      <c r="G24" s="97">
        <f t="shared" si="1"/>
        <v>0</v>
      </c>
      <c r="H24" s="100"/>
    </row>
    <row r="25" spans="1:8">
      <c r="A25" s="104">
        <f t="shared" si="0"/>
        <v>20</v>
      </c>
      <c r="B25" s="3"/>
      <c r="C25" s="104"/>
      <c r="D25" s="104"/>
      <c r="E25" s="97"/>
      <c r="F25" s="3"/>
      <c r="G25" s="97">
        <f t="shared" si="1"/>
        <v>0</v>
      </c>
      <c r="H25" s="100"/>
    </row>
    <row r="26" spans="1:8">
      <c r="A26" s="104">
        <f t="shared" si="0"/>
        <v>21</v>
      </c>
      <c r="B26" s="3"/>
      <c r="C26" s="104"/>
      <c r="D26" s="104"/>
      <c r="E26" s="97"/>
      <c r="F26" s="3"/>
      <c r="G26" s="97">
        <f t="shared" si="1"/>
        <v>0</v>
      </c>
      <c r="H26" s="100"/>
    </row>
    <row r="27" spans="1:8">
      <c r="A27" s="104">
        <f t="shared" si="0"/>
        <v>22</v>
      </c>
      <c r="B27" s="3"/>
      <c r="C27" s="104"/>
      <c r="D27" s="104"/>
      <c r="E27" s="97"/>
      <c r="F27" s="3"/>
      <c r="G27" s="97">
        <f t="shared" si="1"/>
        <v>0</v>
      </c>
      <c r="H27" s="100"/>
    </row>
    <row r="28" spans="1:8">
      <c r="A28" s="104">
        <f t="shared" si="0"/>
        <v>23</v>
      </c>
      <c r="B28" s="3"/>
      <c r="C28" s="104"/>
      <c r="D28" s="104"/>
      <c r="E28" s="97"/>
      <c r="F28" s="3"/>
      <c r="G28" s="97">
        <f t="shared" si="1"/>
        <v>0</v>
      </c>
      <c r="H28" s="100"/>
    </row>
    <row r="29" spans="1:8">
      <c r="A29" s="104">
        <f t="shared" si="0"/>
        <v>24</v>
      </c>
      <c r="B29" s="3"/>
      <c r="C29" s="104"/>
      <c r="D29" s="104"/>
      <c r="E29" s="97"/>
      <c r="F29" s="3"/>
      <c r="G29" s="97">
        <f t="shared" si="1"/>
        <v>0</v>
      </c>
      <c r="H29" s="100"/>
    </row>
    <row r="30" spans="1:8">
      <c r="A30" s="104">
        <f t="shared" si="0"/>
        <v>25</v>
      </c>
      <c r="B30" s="3"/>
      <c r="C30" s="104"/>
      <c r="D30" s="104"/>
      <c r="E30" s="97"/>
      <c r="F30" s="3"/>
      <c r="G30" s="97">
        <f t="shared" si="1"/>
        <v>0</v>
      </c>
      <c r="H30" s="100"/>
    </row>
    <row r="31" spans="1:8">
      <c r="A31" s="104">
        <f t="shared" si="0"/>
        <v>26</v>
      </c>
      <c r="B31" s="3"/>
      <c r="C31" s="104"/>
      <c r="D31" s="104"/>
      <c r="E31" s="97"/>
      <c r="F31" s="3"/>
      <c r="G31" s="97">
        <f t="shared" si="1"/>
        <v>0</v>
      </c>
      <c r="H31" s="100"/>
    </row>
    <row r="32" spans="1:8">
      <c r="A32" s="104">
        <f t="shared" si="0"/>
        <v>27</v>
      </c>
      <c r="B32" s="3"/>
      <c r="C32" s="104"/>
      <c r="D32" s="104"/>
      <c r="E32" s="97"/>
      <c r="F32" s="3"/>
      <c r="G32" s="97">
        <f t="shared" si="1"/>
        <v>0</v>
      </c>
      <c r="H32" s="100"/>
    </row>
    <row r="33" spans="1:8">
      <c r="A33" s="104">
        <f t="shared" si="0"/>
        <v>28</v>
      </c>
      <c r="B33" s="3"/>
      <c r="C33" s="104"/>
      <c r="D33" s="104"/>
      <c r="E33" s="97"/>
      <c r="F33" s="3"/>
      <c r="G33" s="97">
        <f t="shared" si="1"/>
        <v>0</v>
      </c>
      <c r="H33" s="100"/>
    </row>
    <row r="34" spans="1:8">
      <c r="A34" s="104">
        <f t="shared" si="0"/>
        <v>29</v>
      </c>
      <c r="B34" s="3"/>
      <c r="C34" s="104"/>
      <c r="D34" s="104"/>
      <c r="E34" s="97"/>
      <c r="F34" s="3"/>
      <c r="G34" s="97">
        <f t="shared" si="1"/>
        <v>0</v>
      </c>
      <c r="H34" s="100"/>
    </row>
    <row r="35" spans="1:8">
      <c r="A35" s="104">
        <f t="shared" si="0"/>
        <v>30</v>
      </c>
      <c r="B35" s="3"/>
      <c r="C35" s="104"/>
      <c r="D35" s="104"/>
      <c r="E35" s="97"/>
      <c r="F35" s="3"/>
      <c r="G35" s="97">
        <f t="shared" si="1"/>
        <v>0</v>
      </c>
      <c r="H35" s="100"/>
    </row>
    <row r="36" spans="1:8">
      <c r="A36" s="104">
        <f t="shared" si="0"/>
        <v>31</v>
      </c>
      <c r="B36" s="3"/>
      <c r="C36" s="104"/>
      <c r="D36" s="104"/>
      <c r="E36" s="97"/>
      <c r="F36" s="3"/>
      <c r="G36" s="97">
        <f t="shared" si="1"/>
        <v>0</v>
      </c>
      <c r="H36" s="100"/>
    </row>
    <row r="37" spans="1:8">
      <c r="A37" s="104">
        <f t="shared" si="0"/>
        <v>32</v>
      </c>
      <c r="B37" s="3"/>
      <c r="C37" s="104"/>
      <c r="D37" s="104"/>
      <c r="E37" s="97"/>
      <c r="F37" s="3"/>
      <c r="G37" s="97">
        <f t="shared" si="1"/>
        <v>0</v>
      </c>
      <c r="H37" s="100"/>
    </row>
    <row r="38" spans="1:8">
      <c r="A38" s="104">
        <f t="shared" si="0"/>
        <v>33</v>
      </c>
      <c r="B38" s="3"/>
      <c r="C38" s="104"/>
      <c r="D38" s="104"/>
      <c r="E38" s="97"/>
      <c r="F38" s="3"/>
      <c r="G38" s="97">
        <f t="shared" si="1"/>
        <v>0</v>
      </c>
      <c r="H38" s="100"/>
    </row>
    <row r="39" spans="1:8">
      <c r="A39" s="104">
        <f t="shared" si="0"/>
        <v>34</v>
      </c>
      <c r="B39" s="3"/>
      <c r="C39" s="104"/>
      <c r="D39" s="104"/>
      <c r="E39" s="97"/>
      <c r="F39" s="3"/>
      <c r="G39" s="97">
        <f t="shared" si="1"/>
        <v>0</v>
      </c>
      <c r="H39" s="100"/>
    </row>
    <row r="40" spans="1:8">
      <c r="A40" s="104">
        <f t="shared" si="0"/>
        <v>35</v>
      </c>
      <c r="B40" s="3"/>
      <c r="C40" s="104"/>
      <c r="D40" s="104"/>
      <c r="E40" s="97"/>
      <c r="F40" s="3"/>
      <c r="G40" s="97">
        <f t="shared" si="1"/>
        <v>0</v>
      </c>
      <c r="H40" s="100"/>
    </row>
    <row r="41" spans="1:8">
      <c r="A41" s="104">
        <f t="shared" si="0"/>
        <v>36</v>
      </c>
      <c r="B41" s="3"/>
      <c r="C41" s="104"/>
      <c r="D41" s="104"/>
      <c r="E41" s="97"/>
      <c r="F41" s="3"/>
      <c r="G41" s="97">
        <f t="shared" si="1"/>
        <v>0</v>
      </c>
      <c r="H41" s="100"/>
    </row>
    <row r="42" spans="1:8">
      <c r="A42" s="104">
        <f t="shared" si="0"/>
        <v>37</v>
      </c>
      <c r="B42" s="3"/>
      <c r="C42" s="104"/>
      <c r="D42" s="104"/>
      <c r="E42" s="97"/>
      <c r="F42" s="3"/>
      <c r="G42" s="97">
        <f t="shared" si="1"/>
        <v>0</v>
      </c>
      <c r="H42" s="100"/>
    </row>
    <row r="43" spans="1:8">
      <c r="A43" s="104">
        <f t="shared" si="0"/>
        <v>38</v>
      </c>
      <c r="B43" s="3"/>
      <c r="C43" s="104"/>
      <c r="D43" s="104"/>
      <c r="E43" s="97"/>
      <c r="F43" s="3"/>
      <c r="G43" s="97">
        <f t="shared" si="1"/>
        <v>0</v>
      </c>
      <c r="H43" s="100"/>
    </row>
    <row r="44" spans="1:8">
      <c r="A44" s="104">
        <f t="shared" si="0"/>
        <v>39</v>
      </c>
      <c r="B44" s="3"/>
      <c r="C44" s="104"/>
      <c r="D44" s="104"/>
      <c r="E44" s="97"/>
      <c r="F44" s="3"/>
      <c r="G44" s="97">
        <f t="shared" si="1"/>
        <v>0</v>
      </c>
      <c r="H44" s="100"/>
    </row>
    <row r="45" spans="1:8">
      <c r="A45" s="104">
        <f t="shared" si="0"/>
        <v>40</v>
      </c>
      <c r="B45" s="3"/>
      <c r="C45" s="104"/>
      <c r="D45" s="104"/>
      <c r="E45" s="97"/>
      <c r="F45" s="3"/>
      <c r="G45" s="97">
        <f t="shared" si="1"/>
        <v>0</v>
      </c>
      <c r="H45" s="100"/>
    </row>
    <row r="46" spans="1:8">
      <c r="A46" s="104">
        <f t="shared" si="0"/>
        <v>41</v>
      </c>
      <c r="B46" s="3"/>
      <c r="C46" s="104"/>
      <c r="D46" s="104"/>
      <c r="E46" s="97"/>
      <c r="F46" s="3"/>
      <c r="G46" s="97">
        <f t="shared" si="1"/>
        <v>0</v>
      </c>
      <c r="H46" s="100"/>
    </row>
    <row r="47" spans="1:8">
      <c r="A47" s="104">
        <f t="shared" si="0"/>
        <v>42</v>
      </c>
      <c r="B47" s="3"/>
      <c r="C47" s="104"/>
      <c r="D47" s="104"/>
      <c r="E47" s="97"/>
      <c r="F47" s="3"/>
      <c r="G47" s="97">
        <f t="shared" si="1"/>
        <v>0</v>
      </c>
      <c r="H47" s="100"/>
    </row>
    <row r="48" spans="1:8">
      <c r="A48" s="104">
        <f t="shared" si="0"/>
        <v>43</v>
      </c>
      <c r="B48" s="3"/>
      <c r="C48" s="104"/>
      <c r="D48" s="104"/>
      <c r="E48" s="97"/>
      <c r="F48" s="3"/>
      <c r="G48" s="97">
        <f t="shared" si="1"/>
        <v>0</v>
      </c>
      <c r="H48" s="100"/>
    </row>
    <row r="49" spans="1:8">
      <c r="A49" s="104">
        <f t="shared" si="0"/>
        <v>44</v>
      </c>
      <c r="B49" s="3"/>
      <c r="C49" s="104"/>
      <c r="D49" s="104"/>
      <c r="E49" s="97"/>
      <c r="F49" s="3"/>
      <c r="G49" s="97">
        <f t="shared" si="1"/>
        <v>0</v>
      </c>
      <c r="H49" s="100"/>
    </row>
    <row r="50" spans="1:8">
      <c r="A50" s="104">
        <f t="shared" si="0"/>
        <v>45</v>
      </c>
      <c r="B50" s="3"/>
      <c r="C50" s="104"/>
      <c r="D50" s="104"/>
      <c r="E50" s="97"/>
      <c r="F50" s="3"/>
      <c r="G50" s="97">
        <f t="shared" si="1"/>
        <v>0</v>
      </c>
      <c r="H50" s="100"/>
    </row>
    <row r="51" spans="1:8">
      <c r="A51" s="104">
        <f t="shared" si="0"/>
        <v>46</v>
      </c>
      <c r="B51" s="3"/>
      <c r="C51" s="104"/>
      <c r="D51" s="104"/>
      <c r="E51" s="97"/>
      <c r="F51" s="3"/>
      <c r="G51" s="97">
        <f t="shared" si="1"/>
        <v>0</v>
      </c>
      <c r="H51" s="100"/>
    </row>
    <row r="52" spans="1:8">
      <c r="A52" s="104">
        <f t="shared" si="0"/>
        <v>47</v>
      </c>
      <c r="B52" s="3"/>
      <c r="C52" s="104"/>
      <c r="D52" s="104"/>
      <c r="E52" s="97"/>
      <c r="F52" s="3"/>
      <c r="G52" s="97">
        <f t="shared" si="1"/>
        <v>0</v>
      </c>
      <c r="H52" s="100"/>
    </row>
    <row r="53" spans="1:8">
      <c r="A53" s="174" t="s">
        <v>53</v>
      </c>
      <c r="B53" s="174"/>
      <c r="C53" s="174"/>
      <c r="D53" s="174"/>
      <c r="E53" s="174"/>
      <c r="F53" s="174"/>
      <c r="G53" s="97">
        <f>SUM(G6:G52)</f>
        <v>0</v>
      </c>
      <c r="H53" s="100"/>
    </row>
  </sheetData>
  <mergeCells count="2">
    <mergeCell ref="D3:G3"/>
    <mergeCell ref="A53:F53"/>
  </mergeCells>
  <phoneticPr fontId="1"/>
  <pageMargins left="0.51181102362204722" right="0.31496062992125984" top="0.35433070866141736" bottom="0.35433070866141736" header="0.31496062992125984" footer="0.31496062992125984"/>
  <pageSetup paperSize="9" scale="63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5385AE0-C49B-4C8D-AD30-96F0F84DA9CC}">
          <x14:formula1>
            <xm:f>選択用シート!$B$2:$B$76</xm:f>
          </x14:formula1>
          <xm:sqref>B7:B52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67DFD-9E5A-431A-8FFA-548FB3D7B707}">
  <sheetPr>
    <outlinePr summaryBelow="0"/>
    <pageSetUpPr fitToPage="1"/>
  </sheetPr>
  <dimension ref="A1:I43"/>
  <sheetViews>
    <sheetView showGridLines="0" zoomScale="85" zoomScaleNormal="85" workbookViewId="0">
      <pane xSplit="4" ySplit="5" topLeftCell="E28" activePane="bottomRight" state="frozen"/>
      <selection activeCell="D18" sqref="D18"/>
      <selection pane="topRight" activeCell="D18" sqref="D18"/>
      <selection pane="bottomLeft" activeCell="D18" sqref="D18"/>
      <selection pane="bottomRight" activeCell="B17" sqref="B17:B27"/>
    </sheetView>
  </sheetViews>
  <sheetFormatPr defaultColWidth="2.75" defaultRowHeight="14.25" outlineLevelRow="1"/>
  <cols>
    <col min="1" max="1" width="3.75" style="13" customWidth="1"/>
    <col min="2" max="2" width="13.75" style="55" customWidth="1"/>
    <col min="3" max="3" width="18.75" style="85" customWidth="1"/>
    <col min="4" max="4" width="27.125" style="13" customWidth="1"/>
    <col min="5" max="5" width="14.75" style="85" customWidth="1"/>
    <col min="6" max="6" width="14.25" style="13" customWidth="1"/>
    <col min="7" max="7" width="12.5" style="13" customWidth="1"/>
    <col min="8" max="8" width="14.25" style="13" customWidth="1"/>
    <col min="9" max="9" width="24.75" style="13" customWidth="1"/>
    <col min="10" max="16384" width="2.75" style="13"/>
  </cols>
  <sheetData>
    <row r="1" spans="1:9" ht="6" customHeight="1">
      <c r="A1" s="9"/>
      <c r="B1" s="9"/>
      <c r="C1" s="80"/>
      <c r="D1" s="9"/>
      <c r="E1" s="80"/>
      <c r="F1" s="9"/>
      <c r="G1" s="9"/>
      <c r="H1" s="9"/>
      <c r="I1" s="10"/>
    </row>
    <row r="2" spans="1:9" ht="17.25">
      <c r="A2" s="150" t="s">
        <v>84</v>
      </c>
      <c r="B2" s="151"/>
      <c r="C2" s="151"/>
      <c r="D2" s="151"/>
      <c r="E2" s="151"/>
      <c r="F2" s="151"/>
      <c r="G2" s="151"/>
      <c r="H2" s="151"/>
      <c r="I2" s="151"/>
    </row>
    <row r="3" spans="1:9">
      <c r="A3" s="11"/>
      <c r="B3" s="11"/>
      <c r="C3" s="81"/>
      <c r="D3" s="11"/>
      <c r="E3" s="81"/>
      <c r="F3" s="11"/>
      <c r="G3" s="11"/>
      <c r="H3" s="11"/>
      <c r="I3" s="11"/>
    </row>
    <row r="4" spans="1:9">
      <c r="A4" s="182" t="s">
        <v>18</v>
      </c>
      <c r="B4" s="182"/>
      <c r="C4" s="82" t="s">
        <v>19</v>
      </c>
      <c r="D4" s="78" t="s">
        <v>20</v>
      </c>
      <c r="E4" s="86" t="s">
        <v>10</v>
      </c>
      <c r="F4" s="78" t="s">
        <v>21</v>
      </c>
      <c r="G4" s="78" t="s">
        <v>22</v>
      </c>
      <c r="H4" s="78" t="s">
        <v>23</v>
      </c>
      <c r="I4" s="78" t="s">
        <v>5</v>
      </c>
    </row>
    <row r="5" spans="1:9" ht="19.899999999999999" customHeight="1">
      <c r="A5" s="73" t="s">
        <v>55</v>
      </c>
      <c r="B5" s="74"/>
      <c r="C5" s="83"/>
      <c r="D5" s="73"/>
      <c r="E5" s="83"/>
      <c r="F5" s="73"/>
      <c r="G5" s="73"/>
      <c r="H5" s="73"/>
      <c r="I5" s="73"/>
    </row>
    <row r="6" spans="1:9" ht="19.899999999999999" customHeight="1" outlineLevel="1">
      <c r="A6" s="62"/>
      <c r="B6" s="164" t="s">
        <v>98</v>
      </c>
      <c r="C6" s="84"/>
      <c r="D6" s="23"/>
      <c r="E6" s="24"/>
      <c r="F6" s="25">
        <f>IF(ISBLANK(E6),0,VLOOKUP(E6,見積書!$B$45:$E$48,4,FALSE))</f>
        <v>0</v>
      </c>
      <c r="G6" s="26">
        <v>0</v>
      </c>
      <c r="H6" s="25">
        <f t="shared" ref="H6:H15" si="0">F6*G6</f>
        <v>0</v>
      </c>
      <c r="I6" s="27"/>
    </row>
    <row r="7" spans="1:9" ht="19.899999999999999" customHeight="1" outlineLevel="1">
      <c r="A7" s="63"/>
      <c r="B7" s="164"/>
      <c r="C7" s="84"/>
      <c r="D7" s="23"/>
      <c r="E7" s="24"/>
      <c r="F7" s="25">
        <f>IF(ISBLANK(E7),0,VLOOKUP(E7,見積書!$B$45:$E$48,4,FALSE))</f>
        <v>0</v>
      </c>
      <c r="G7" s="26">
        <v>0</v>
      </c>
      <c r="H7" s="25">
        <f t="shared" si="0"/>
        <v>0</v>
      </c>
      <c r="I7" s="27"/>
    </row>
    <row r="8" spans="1:9" ht="19.899999999999999" customHeight="1" outlineLevel="1">
      <c r="A8" s="63"/>
      <c r="B8" s="164"/>
      <c r="C8" s="84"/>
      <c r="D8" s="23"/>
      <c r="E8" s="24"/>
      <c r="F8" s="25">
        <f>IF(ISBLANK(E8),0,VLOOKUP(E8,見積書!$B$45:$E$48,4,FALSE))</f>
        <v>0</v>
      </c>
      <c r="G8" s="26">
        <v>0</v>
      </c>
      <c r="H8" s="25">
        <f t="shared" si="0"/>
        <v>0</v>
      </c>
      <c r="I8" s="27"/>
    </row>
    <row r="9" spans="1:9" ht="19.899999999999999" customHeight="1" outlineLevel="1">
      <c r="A9" s="63"/>
      <c r="B9" s="164"/>
      <c r="C9" s="84"/>
      <c r="D9" s="23"/>
      <c r="E9" s="24"/>
      <c r="F9" s="25">
        <f>IF(ISBLANK(E9),0,VLOOKUP(E9,見積書!$B$45:$E$48,4,FALSE))</f>
        <v>0</v>
      </c>
      <c r="G9" s="26">
        <v>0</v>
      </c>
      <c r="H9" s="25">
        <f t="shared" si="0"/>
        <v>0</v>
      </c>
      <c r="I9" s="27"/>
    </row>
    <row r="10" spans="1:9" ht="19.899999999999999" customHeight="1" outlineLevel="1">
      <c r="A10" s="63"/>
      <c r="B10" s="164"/>
      <c r="C10" s="84"/>
      <c r="D10" s="23"/>
      <c r="E10" s="24"/>
      <c r="F10" s="25">
        <f>IF(ISBLANK(E10),0,VLOOKUP(E10,見積書!$B$45:$E$48,4,FALSE))</f>
        <v>0</v>
      </c>
      <c r="G10" s="26">
        <v>0</v>
      </c>
      <c r="H10" s="25">
        <f t="shared" si="0"/>
        <v>0</v>
      </c>
      <c r="I10" s="27"/>
    </row>
    <row r="11" spans="1:9" ht="19.899999999999999" customHeight="1" outlineLevel="1">
      <c r="A11" s="63"/>
      <c r="B11" s="164"/>
      <c r="C11" s="84"/>
      <c r="D11" s="23"/>
      <c r="E11" s="24"/>
      <c r="F11" s="25">
        <f>IF(ISBLANK(E11),0,VLOOKUP(E11,見積書!$B$45:$E$48,4,FALSE))</f>
        <v>0</v>
      </c>
      <c r="G11" s="26">
        <v>0</v>
      </c>
      <c r="H11" s="25">
        <f t="shared" si="0"/>
        <v>0</v>
      </c>
      <c r="I11" s="27"/>
    </row>
    <row r="12" spans="1:9" ht="19.899999999999999" customHeight="1" outlineLevel="1">
      <c r="A12" s="63"/>
      <c r="B12" s="164"/>
      <c r="C12" s="84"/>
      <c r="D12" s="23"/>
      <c r="E12" s="24"/>
      <c r="F12" s="25">
        <f>IF(ISBLANK(E12),0,VLOOKUP(E12,見積書!$B$45:$E$48,4,FALSE))</f>
        <v>0</v>
      </c>
      <c r="G12" s="26">
        <v>0</v>
      </c>
      <c r="H12" s="25">
        <f t="shared" si="0"/>
        <v>0</v>
      </c>
      <c r="I12" s="27"/>
    </row>
    <row r="13" spans="1:9" ht="19.899999999999999" customHeight="1" outlineLevel="1">
      <c r="A13" s="63"/>
      <c r="B13" s="164"/>
      <c r="C13" s="84"/>
      <c r="D13" s="23"/>
      <c r="E13" s="24"/>
      <c r="F13" s="25">
        <f>IF(ISBLANK(E13),0,VLOOKUP(E13,見積書!$B$45:$E$48,4,FALSE))</f>
        <v>0</v>
      </c>
      <c r="G13" s="26">
        <v>0</v>
      </c>
      <c r="H13" s="25">
        <f t="shared" si="0"/>
        <v>0</v>
      </c>
      <c r="I13" s="27"/>
    </row>
    <row r="14" spans="1:9" ht="19.899999999999999" customHeight="1" outlineLevel="1">
      <c r="A14" s="63"/>
      <c r="B14" s="164"/>
      <c r="C14" s="84"/>
      <c r="D14" s="23"/>
      <c r="E14" s="24"/>
      <c r="F14" s="25">
        <f>IF(ISBLANK(E14),0,VLOOKUP(E14,見積書!$B$45:$E$48,4,FALSE))</f>
        <v>0</v>
      </c>
      <c r="G14" s="26">
        <v>0</v>
      </c>
      <c r="H14" s="25">
        <f t="shared" si="0"/>
        <v>0</v>
      </c>
      <c r="I14" s="27"/>
    </row>
    <row r="15" spans="1:9" ht="19.899999999999999" customHeight="1" outlineLevel="1">
      <c r="A15" s="63"/>
      <c r="B15" s="164"/>
      <c r="C15" s="84"/>
      <c r="D15" s="23"/>
      <c r="E15" s="24"/>
      <c r="F15" s="25">
        <f>IF(ISBLANK(E15),0,VLOOKUP(E15,見積書!$B$45:$E$48,4,FALSE))</f>
        <v>0</v>
      </c>
      <c r="G15" s="26">
        <v>0</v>
      </c>
      <c r="H15" s="25">
        <f t="shared" si="0"/>
        <v>0</v>
      </c>
      <c r="I15" s="27"/>
    </row>
    <row r="16" spans="1:9" ht="19.899999999999999" customHeight="1" outlineLevel="1">
      <c r="A16" s="63"/>
      <c r="B16" s="164"/>
      <c r="C16" s="84"/>
      <c r="D16" s="44" t="s">
        <v>25</v>
      </c>
      <c r="E16" s="24"/>
      <c r="F16" s="25">
        <f>IF(ISBLANK(E16),0,VLOOKUP(E16,見積書!$B$45:$E$48,4,FALSE))</f>
        <v>0</v>
      </c>
      <c r="G16" s="46">
        <f>SUM(G6:G12)</f>
        <v>0</v>
      </c>
      <c r="H16" s="25">
        <f>SUM(H6:H15)</f>
        <v>0</v>
      </c>
      <c r="I16" s="27"/>
    </row>
    <row r="17" spans="1:9" ht="19.899999999999999" customHeight="1" outlineLevel="1">
      <c r="A17" s="63"/>
      <c r="B17" s="164" t="s">
        <v>56</v>
      </c>
      <c r="C17" s="84"/>
      <c r="D17" s="23"/>
      <c r="E17" s="24"/>
      <c r="F17" s="25">
        <f>IF(ISBLANK(E17),0,VLOOKUP(E17,見積書!$B$45:$E$48,4,FALSE))</f>
        <v>0</v>
      </c>
      <c r="G17" s="26">
        <v>0</v>
      </c>
      <c r="H17" s="25">
        <f t="shared" ref="H17:H26" si="1">F17*G17</f>
        <v>0</v>
      </c>
      <c r="I17" s="27"/>
    </row>
    <row r="18" spans="1:9" ht="19.899999999999999" customHeight="1" outlineLevel="1">
      <c r="A18" s="63"/>
      <c r="B18" s="164"/>
      <c r="C18" s="84"/>
      <c r="D18" s="23"/>
      <c r="E18" s="24"/>
      <c r="F18" s="25">
        <f>IF(ISBLANK(E18),0,VLOOKUP(E18,見積書!$B$45:$E$48,4,FALSE))</f>
        <v>0</v>
      </c>
      <c r="G18" s="26">
        <v>0</v>
      </c>
      <c r="H18" s="25">
        <f t="shared" si="1"/>
        <v>0</v>
      </c>
      <c r="I18" s="27"/>
    </row>
    <row r="19" spans="1:9" ht="19.899999999999999" customHeight="1" outlineLevel="1">
      <c r="A19" s="63"/>
      <c r="B19" s="164"/>
      <c r="C19" s="84"/>
      <c r="D19" s="23"/>
      <c r="E19" s="24"/>
      <c r="F19" s="25">
        <f>IF(ISBLANK(E19),0,VLOOKUP(E19,見積書!$B$45:$E$48,4,FALSE))</f>
        <v>0</v>
      </c>
      <c r="G19" s="26">
        <v>0</v>
      </c>
      <c r="H19" s="25">
        <f t="shared" si="1"/>
        <v>0</v>
      </c>
      <c r="I19" s="27"/>
    </row>
    <row r="20" spans="1:9" ht="19.899999999999999" customHeight="1" outlineLevel="1">
      <c r="A20" s="63"/>
      <c r="B20" s="164"/>
      <c r="C20" s="84"/>
      <c r="D20" s="23"/>
      <c r="E20" s="24"/>
      <c r="F20" s="25">
        <f>IF(ISBLANK(E20),0,VLOOKUP(E20,見積書!$B$45:$E$48,4,FALSE))</f>
        <v>0</v>
      </c>
      <c r="G20" s="26">
        <v>0</v>
      </c>
      <c r="H20" s="25">
        <f t="shared" si="1"/>
        <v>0</v>
      </c>
      <c r="I20" s="27"/>
    </row>
    <row r="21" spans="1:9" ht="19.899999999999999" customHeight="1" outlineLevel="1">
      <c r="A21" s="63"/>
      <c r="B21" s="164"/>
      <c r="C21" s="84"/>
      <c r="D21" s="23"/>
      <c r="E21" s="24"/>
      <c r="F21" s="25">
        <f>IF(ISBLANK(E21),0,VLOOKUP(E21,見積書!$B$45:$E$48,4,FALSE))</f>
        <v>0</v>
      </c>
      <c r="G21" s="26">
        <v>0</v>
      </c>
      <c r="H21" s="25">
        <f t="shared" si="1"/>
        <v>0</v>
      </c>
      <c r="I21" s="27"/>
    </row>
    <row r="22" spans="1:9" ht="19.899999999999999" customHeight="1" outlineLevel="1">
      <c r="A22" s="63"/>
      <c r="B22" s="164"/>
      <c r="C22" s="84"/>
      <c r="D22" s="23"/>
      <c r="E22" s="24"/>
      <c r="F22" s="25">
        <f>IF(ISBLANK(E22),0,VLOOKUP(E22,見積書!$B$45:$E$48,4,FALSE))</f>
        <v>0</v>
      </c>
      <c r="G22" s="26">
        <v>0</v>
      </c>
      <c r="H22" s="25">
        <f t="shared" si="1"/>
        <v>0</v>
      </c>
      <c r="I22" s="27"/>
    </row>
    <row r="23" spans="1:9" ht="19.899999999999999" customHeight="1" outlineLevel="1">
      <c r="A23" s="63"/>
      <c r="B23" s="164"/>
      <c r="C23" s="84"/>
      <c r="D23" s="23"/>
      <c r="E23" s="24"/>
      <c r="F23" s="25">
        <f>IF(ISBLANK(E23),0,VLOOKUP(E23,見積書!$B$45:$E$48,4,FALSE))</f>
        <v>0</v>
      </c>
      <c r="G23" s="26">
        <v>0</v>
      </c>
      <c r="H23" s="25">
        <f t="shared" si="1"/>
        <v>0</v>
      </c>
      <c r="I23" s="27"/>
    </row>
    <row r="24" spans="1:9" ht="19.899999999999999" customHeight="1" outlineLevel="1">
      <c r="A24" s="63"/>
      <c r="B24" s="164"/>
      <c r="C24" s="84"/>
      <c r="D24" s="23"/>
      <c r="E24" s="24"/>
      <c r="F24" s="25">
        <f>IF(ISBLANK(E24),0,VLOOKUP(E24,見積書!$B$45:$E$48,4,FALSE))</f>
        <v>0</v>
      </c>
      <c r="G24" s="26">
        <v>0</v>
      </c>
      <c r="H24" s="25">
        <f t="shared" si="1"/>
        <v>0</v>
      </c>
      <c r="I24" s="27"/>
    </row>
    <row r="25" spans="1:9" ht="19.899999999999999" customHeight="1" outlineLevel="1">
      <c r="A25" s="63"/>
      <c r="B25" s="164"/>
      <c r="C25" s="84"/>
      <c r="D25" s="23"/>
      <c r="E25" s="24"/>
      <c r="F25" s="25">
        <f>IF(ISBLANK(E25),0,VLOOKUP(E25,見積書!$B$45:$E$48,4,FALSE))</f>
        <v>0</v>
      </c>
      <c r="G25" s="26">
        <v>0</v>
      </c>
      <c r="H25" s="25">
        <f t="shared" si="1"/>
        <v>0</v>
      </c>
      <c r="I25" s="27"/>
    </row>
    <row r="26" spans="1:9" ht="19.899999999999999" customHeight="1" outlineLevel="1">
      <c r="A26" s="63"/>
      <c r="B26" s="164"/>
      <c r="C26" s="84"/>
      <c r="D26" s="23"/>
      <c r="E26" s="24"/>
      <c r="F26" s="25">
        <f>IF(ISBLANK(E26),0,VLOOKUP(E26,見積書!$B$45:$E$48,4,FALSE))</f>
        <v>0</v>
      </c>
      <c r="G26" s="26">
        <v>0</v>
      </c>
      <c r="H26" s="25">
        <f t="shared" si="1"/>
        <v>0</v>
      </c>
      <c r="I26" s="27"/>
    </row>
    <row r="27" spans="1:9" ht="19.899999999999999" customHeight="1" outlineLevel="1">
      <c r="A27" s="63"/>
      <c r="B27" s="164"/>
      <c r="C27" s="84"/>
      <c r="D27" s="44" t="s">
        <v>27</v>
      </c>
      <c r="E27" s="87" t="s">
        <v>28</v>
      </c>
      <c r="F27" s="45" t="s">
        <v>28</v>
      </c>
      <c r="G27" s="46">
        <f>SUM(G17:G26)</f>
        <v>0</v>
      </c>
      <c r="H27" s="25">
        <f>SUM(H17:H26)</f>
        <v>0</v>
      </c>
      <c r="I27" s="27"/>
    </row>
    <row r="28" spans="1:9" ht="25.15" customHeight="1" outlineLevel="1">
      <c r="A28" s="63"/>
      <c r="B28" s="164" t="s">
        <v>40</v>
      </c>
      <c r="C28" s="122"/>
      <c r="D28" s="23"/>
      <c r="E28" s="24"/>
      <c r="F28" s="25">
        <f>IF(ISBLANK(E28),0,VLOOKUP(E28,見積書!$B$45:$E$48,4,FALSE))</f>
        <v>0</v>
      </c>
      <c r="G28" s="26">
        <v>0</v>
      </c>
      <c r="H28" s="25">
        <f t="shared" ref="H28:H37" si="2">F28*G28</f>
        <v>0</v>
      </c>
      <c r="I28" s="27"/>
    </row>
    <row r="29" spans="1:9" ht="25.15" customHeight="1" outlineLevel="1">
      <c r="A29" s="63"/>
      <c r="B29" s="164"/>
      <c r="C29" s="84"/>
      <c r="D29" s="23"/>
      <c r="E29" s="24"/>
      <c r="F29" s="25">
        <f>IF(ISBLANK(E29),0,VLOOKUP(E29,見積書!$B$45:$E$48,4,FALSE))</f>
        <v>0</v>
      </c>
      <c r="G29" s="26">
        <v>0</v>
      </c>
      <c r="H29" s="25">
        <f t="shared" si="2"/>
        <v>0</v>
      </c>
      <c r="I29" s="27"/>
    </row>
    <row r="30" spans="1:9" ht="25.15" customHeight="1" outlineLevel="1">
      <c r="A30" s="63"/>
      <c r="B30" s="164"/>
      <c r="C30" s="84"/>
      <c r="D30" s="23"/>
      <c r="E30" s="24"/>
      <c r="F30" s="25">
        <f>IF(ISBLANK(E30),0,VLOOKUP(E30,見積書!$B$45:$E$48,4,FALSE))</f>
        <v>0</v>
      </c>
      <c r="G30" s="26">
        <v>0</v>
      </c>
      <c r="H30" s="25">
        <f t="shared" si="2"/>
        <v>0</v>
      </c>
      <c r="I30" s="27"/>
    </row>
    <row r="31" spans="1:9" ht="25.15" customHeight="1" outlineLevel="1">
      <c r="A31" s="63"/>
      <c r="B31" s="164"/>
      <c r="C31" s="84"/>
      <c r="D31" s="23"/>
      <c r="E31" s="24"/>
      <c r="F31" s="25">
        <f>IF(ISBLANK(E31),0,VLOOKUP(E31,見積書!$B$45:$E$48,4,FALSE))</f>
        <v>0</v>
      </c>
      <c r="G31" s="26">
        <v>0</v>
      </c>
      <c r="H31" s="25">
        <f t="shared" si="2"/>
        <v>0</v>
      </c>
      <c r="I31" s="27"/>
    </row>
    <row r="32" spans="1:9" ht="25.15" customHeight="1" outlineLevel="1">
      <c r="A32" s="63"/>
      <c r="B32" s="164"/>
      <c r="C32" s="84"/>
      <c r="D32" s="23"/>
      <c r="E32" s="24"/>
      <c r="F32" s="25">
        <f>IF(ISBLANK(E32),0,VLOOKUP(E32,見積書!$B$45:$E$48,4,FALSE))</f>
        <v>0</v>
      </c>
      <c r="G32" s="26">
        <v>0</v>
      </c>
      <c r="H32" s="25">
        <f t="shared" si="2"/>
        <v>0</v>
      </c>
      <c r="I32" s="27"/>
    </row>
    <row r="33" spans="1:9" ht="25.15" customHeight="1" outlineLevel="1">
      <c r="A33" s="63"/>
      <c r="B33" s="164"/>
      <c r="C33" s="84"/>
      <c r="D33" s="23"/>
      <c r="E33" s="24"/>
      <c r="F33" s="25">
        <f>IF(ISBLANK(E33),0,VLOOKUP(E33,見積書!$B$45:$E$48,4,FALSE))</f>
        <v>0</v>
      </c>
      <c r="G33" s="26">
        <v>0</v>
      </c>
      <c r="H33" s="25">
        <f t="shared" si="2"/>
        <v>0</v>
      </c>
      <c r="I33" s="27"/>
    </row>
    <row r="34" spans="1:9" ht="25.15" customHeight="1" outlineLevel="1">
      <c r="A34" s="63"/>
      <c r="B34" s="164"/>
      <c r="C34" s="84"/>
      <c r="D34" s="23"/>
      <c r="E34" s="24"/>
      <c r="F34" s="25">
        <f>IF(ISBLANK(E34),0,VLOOKUP(E34,見積書!$B$45:$E$48,4,FALSE))</f>
        <v>0</v>
      </c>
      <c r="G34" s="26">
        <v>0</v>
      </c>
      <c r="H34" s="25">
        <f t="shared" si="2"/>
        <v>0</v>
      </c>
      <c r="I34" s="27"/>
    </row>
    <row r="35" spans="1:9" ht="25.15" customHeight="1" outlineLevel="1">
      <c r="A35" s="63"/>
      <c r="B35" s="164"/>
      <c r="C35" s="84"/>
      <c r="D35" s="23"/>
      <c r="E35" s="24"/>
      <c r="F35" s="25">
        <f>IF(ISBLANK(E35),0,VLOOKUP(E35,見積書!$B$45:$E$48,4,FALSE))</f>
        <v>0</v>
      </c>
      <c r="G35" s="26">
        <v>0</v>
      </c>
      <c r="H35" s="25">
        <f t="shared" si="2"/>
        <v>0</v>
      </c>
      <c r="I35" s="27"/>
    </row>
    <row r="36" spans="1:9" ht="25.15" customHeight="1" outlineLevel="1">
      <c r="A36" s="63"/>
      <c r="B36" s="164"/>
      <c r="C36" s="84"/>
      <c r="D36" s="23"/>
      <c r="E36" s="24"/>
      <c r="F36" s="25">
        <f>IF(ISBLANK(E36),0,VLOOKUP(E36,見積書!$B$45:$E$48,4,FALSE))</f>
        <v>0</v>
      </c>
      <c r="G36" s="26">
        <v>0</v>
      </c>
      <c r="H36" s="25">
        <f t="shared" si="2"/>
        <v>0</v>
      </c>
      <c r="I36" s="27"/>
    </row>
    <row r="37" spans="1:9" ht="25.15" customHeight="1" outlineLevel="1">
      <c r="A37" s="63"/>
      <c r="B37" s="164"/>
      <c r="C37" s="84"/>
      <c r="D37" s="23"/>
      <c r="E37" s="24"/>
      <c r="F37" s="25">
        <f>IF(ISBLANK(E37),0,VLOOKUP(E37,見積書!$B$45:$E$48,4,FALSE))</f>
        <v>0</v>
      </c>
      <c r="G37" s="26">
        <v>0</v>
      </c>
      <c r="H37" s="25">
        <f t="shared" si="2"/>
        <v>0</v>
      </c>
      <c r="I37" s="27"/>
    </row>
    <row r="38" spans="1:9" ht="25.15" customHeight="1" outlineLevel="1">
      <c r="A38" s="79"/>
      <c r="B38" s="164"/>
      <c r="C38" s="84"/>
      <c r="D38" s="44" t="s">
        <v>27</v>
      </c>
      <c r="E38" s="87" t="s">
        <v>28</v>
      </c>
      <c r="F38" s="45" t="s">
        <v>28</v>
      </c>
      <c r="G38" s="46">
        <f>SUM(G28:G37)</f>
        <v>0</v>
      </c>
      <c r="H38" s="25">
        <f>SUM(H28:H37)</f>
        <v>0</v>
      </c>
      <c r="I38" s="27"/>
    </row>
    <row r="39" spans="1:9" ht="22.15" customHeight="1">
      <c r="A39" s="183" t="s">
        <v>79</v>
      </c>
      <c r="B39" s="183"/>
      <c r="C39" s="183"/>
      <c r="D39" s="183"/>
      <c r="E39" s="75"/>
      <c r="F39" s="76"/>
      <c r="G39" s="76"/>
      <c r="H39" s="25">
        <f>SUM(H16,H27,H38)</f>
        <v>0</v>
      </c>
      <c r="I39" s="77"/>
    </row>
    <row r="40" spans="1:9" ht="15.75" customHeight="1">
      <c r="A40" s="13" t="s">
        <v>41</v>
      </c>
      <c r="E40" s="56"/>
      <c r="F40" s="57"/>
      <c r="G40" s="57"/>
      <c r="H40" s="57"/>
    </row>
    <row r="41" spans="1:9" ht="15.75" customHeight="1">
      <c r="A41" s="13" t="s">
        <v>61</v>
      </c>
      <c r="E41" s="56"/>
      <c r="F41" s="57"/>
      <c r="G41" s="57"/>
      <c r="H41" s="57"/>
    </row>
    <row r="42" spans="1:9" ht="15.75" customHeight="1">
      <c r="A42" s="13" t="s">
        <v>42</v>
      </c>
      <c r="E42" s="56"/>
      <c r="F42" s="57"/>
      <c r="G42" s="57"/>
      <c r="H42" s="57"/>
    </row>
    <row r="43" spans="1:9" ht="15.75" customHeight="1">
      <c r="E43" s="56"/>
      <c r="F43" s="57"/>
      <c r="G43" s="57"/>
      <c r="H43" s="57"/>
    </row>
  </sheetData>
  <dataConsolidate/>
  <mergeCells count="6">
    <mergeCell ref="A39:D39"/>
    <mergeCell ref="A2:I2"/>
    <mergeCell ref="A4:B4"/>
    <mergeCell ref="B6:B16"/>
    <mergeCell ref="B17:B27"/>
    <mergeCell ref="B28:B38"/>
  </mergeCells>
  <phoneticPr fontId="1"/>
  <dataValidations count="1">
    <dataValidation type="list" allowBlank="1" showInputMessage="1" showErrorMessage="1" sqref="E39" xr:uid="{17331612-14B5-4F6F-9F6D-A93E3A1C551B}">
      <formula1>#REF!+#REF!</formula1>
    </dataValidation>
  </dataValidations>
  <pageMargins left="0.51181102362204722" right="0.31496062992125984" top="0.35433070866141736" bottom="0.35433070866141736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warning" allowBlank="1" showInputMessage="1" showErrorMessage="1" xr:uid="{3CE64717-22C9-4406-B95D-B39138C7FECD}">
          <x14:formula1>
            <xm:f>見積書!$B$45:$B$48</xm:f>
          </x14:formula1>
          <xm:sqref>E6:E26 E28:E37</xm:sqref>
        </x14:dataValidation>
        <x14:dataValidation type="list" allowBlank="1" showInputMessage="1" showErrorMessage="1" xr:uid="{C7387DAA-CA07-4254-844D-16DB8EE401B8}">
          <x14:formula1>
            <xm:f>選択用シート!$B$2:$B$76</xm:f>
          </x14:formula1>
          <xm:sqref>C6:C27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9BE03-DD52-4443-AF3C-180DA1D9082C}">
  <sheetPr>
    <pageSetUpPr fitToPage="1"/>
  </sheetPr>
  <dimension ref="A1:H53"/>
  <sheetViews>
    <sheetView view="pageBreakPreview" zoomScale="60" zoomScaleNormal="100" workbookViewId="0">
      <selection activeCell="B50" sqref="B50"/>
    </sheetView>
  </sheetViews>
  <sheetFormatPr defaultRowHeight="18.75"/>
  <cols>
    <col min="1" max="1" width="6.25" customWidth="1"/>
    <col min="2" max="2" width="28.125" customWidth="1"/>
    <col min="3" max="3" width="21.375" customWidth="1"/>
    <col min="4" max="4" width="19.5" customWidth="1"/>
    <col min="5" max="5" width="12.25" bestFit="1" customWidth="1"/>
    <col min="6" max="6" width="11.125" customWidth="1"/>
    <col min="7" max="7" width="10.75" customWidth="1"/>
    <col min="8" max="8" width="28.25" customWidth="1"/>
  </cols>
  <sheetData>
    <row r="1" spans="1:8" ht="24" customHeight="1">
      <c r="B1" s="7" t="s">
        <v>80</v>
      </c>
    </row>
    <row r="2" spans="1:8" ht="10.15" customHeight="1">
      <c r="A2" s="101"/>
      <c r="B2" s="7"/>
    </row>
    <row r="3" spans="1:8" ht="56.65" customHeight="1">
      <c r="B3" s="7"/>
      <c r="D3" s="175" t="s">
        <v>54</v>
      </c>
      <c r="E3" s="176"/>
      <c r="F3" s="176"/>
      <c r="G3" s="177"/>
    </row>
    <row r="4" spans="1:8" ht="9" customHeight="1">
      <c r="B4" s="7"/>
    </row>
    <row r="5" spans="1:8">
      <c r="A5" s="4" t="s">
        <v>44</v>
      </c>
      <c r="B5" s="5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60</v>
      </c>
    </row>
    <row r="6" spans="1:8" ht="43.15" customHeight="1">
      <c r="A6" s="104">
        <f>ROW()-5</f>
        <v>1</v>
      </c>
      <c r="B6" s="8" t="s">
        <v>52</v>
      </c>
      <c r="C6" s="104"/>
      <c r="D6" s="104"/>
      <c r="E6" s="97"/>
      <c r="F6" s="3"/>
      <c r="G6" s="97">
        <f>F6*E6</f>
        <v>0</v>
      </c>
      <c r="H6" s="100"/>
    </row>
    <row r="7" spans="1:8">
      <c r="A7" s="104">
        <f t="shared" ref="A7:A52" si="0">ROW()-5</f>
        <v>2</v>
      </c>
      <c r="B7" s="3"/>
      <c r="C7" s="104"/>
      <c r="D7" s="104"/>
      <c r="E7" s="97"/>
      <c r="F7" s="3"/>
      <c r="G7" s="97">
        <f>F7*E7</f>
        <v>0</v>
      </c>
      <c r="H7" s="100"/>
    </row>
    <row r="8" spans="1:8">
      <c r="A8" s="104">
        <f t="shared" si="0"/>
        <v>3</v>
      </c>
      <c r="B8" s="3"/>
      <c r="C8" s="104"/>
      <c r="D8" s="104"/>
      <c r="E8" s="97"/>
      <c r="F8" s="3"/>
      <c r="G8" s="97">
        <f t="shared" ref="G8:G52" si="1">F8*E8</f>
        <v>0</v>
      </c>
      <c r="H8" s="100"/>
    </row>
    <row r="9" spans="1:8">
      <c r="A9" s="104">
        <f t="shared" si="0"/>
        <v>4</v>
      </c>
      <c r="B9" s="3"/>
      <c r="C9" s="104"/>
      <c r="D9" s="104"/>
      <c r="E9" s="97"/>
      <c r="F9" s="3"/>
      <c r="G9" s="97">
        <f t="shared" si="1"/>
        <v>0</v>
      </c>
      <c r="H9" s="100"/>
    </row>
    <row r="10" spans="1:8">
      <c r="A10" s="104">
        <f t="shared" si="0"/>
        <v>5</v>
      </c>
      <c r="B10" s="3"/>
      <c r="C10" s="104"/>
      <c r="D10" s="104"/>
      <c r="E10" s="97"/>
      <c r="F10" s="3"/>
      <c r="G10" s="97">
        <f t="shared" si="1"/>
        <v>0</v>
      </c>
      <c r="H10" s="100"/>
    </row>
    <row r="11" spans="1:8">
      <c r="A11" s="104">
        <f t="shared" si="0"/>
        <v>6</v>
      </c>
      <c r="B11" s="3"/>
      <c r="C11" s="104"/>
      <c r="D11" s="104"/>
      <c r="E11" s="97"/>
      <c r="F11" s="3"/>
      <c r="G11" s="97">
        <f t="shared" si="1"/>
        <v>0</v>
      </c>
      <c r="H11" s="100"/>
    </row>
    <row r="12" spans="1:8">
      <c r="A12" s="104">
        <f t="shared" si="0"/>
        <v>7</v>
      </c>
      <c r="B12" s="3"/>
      <c r="C12" s="104"/>
      <c r="D12" s="104"/>
      <c r="E12" s="97"/>
      <c r="F12" s="3"/>
      <c r="G12" s="97">
        <f t="shared" si="1"/>
        <v>0</v>
      </c>
      <c r="H12" s="100"/>
    </row>
    <row r="13" spans="1:8">
      <c r="A13" s="104">
        <f t="shared" si="0"/>
        <v>8</v>
      </c>
      <c r="B13" s="3"/>
      <c r="C13" s="104"/>
      <c r="D13" s="104"/>
      <c r="E13" s="97"/>
      <c r="F13" s="3"/>
      <c r="G13" s="97">
        <f t="shared" si="1"/>
        <v>0</v>
      </c>
      <c r="H13" s="100"/>
    </row>
    <row r="14" spans="1:8">
      <c r="A14" s="104">
        <f t="shared" si="0"/>
        <v>9</v>
      </c>
      <c r="B14" s="3"/>
      <c r="C14" s="104"/>
      <c r="D14" s="104"/>
      <c r="E14" s="97"/>
      <c r="F14" s="3"/>
      <c r="G14" s="97">
        <f t="shared" si="1"/>
        <v>0</v>
      </c>
      <c r="H14" s="100"/>
    </row>
    <row r="15" spans="1:8">
      <c r="A15" s="104">
        <f t="shared" si="0"/>
        <v>10</v>
      </c>
      <c r="B15" s="3"/>
      <c r="C15" s="104"/>
      <c r="D15" s="104"/>
      <c r="E15" s="97"/>
      <c r="F15" s="3"/>
      <c r="G15" s="97">
        <f t="shared" si="1"/>
        <v>0</v>
      </c>
      <c r="H15" s="100"/>
    </row>
    <row r="16" spans="1:8">
      <c r="A16" s="104">
        <f t="shared" si="0"/>
        <v>11</v>
      </c>
      <c r="B16" s="3"/>
      <c r="C16" s="104"/>
      <c r="D16" s="104"/>
      <c r="E16" s="97"/>
      <c r="F16" s="3"/>
      <c r="G16" s="97">
        <f t="shared" si="1"/>
        <v>0</v>
      </c>
      <c r="H16" s="100"/>
    </row>
    <row r="17" spans="1:8">
      <c r="A17" s="104">
        <f t="shared" si="0"/>
        <v>12</v>
      </c>
      <c r="B17" s="3"/>
      <c r="C17" s="104"/>
      <c r="D17" s="104"/>
      <c r="E17" s="97"/>
      <c r="F17" s="3"/>
      <c r="G17" s="97">
        <f t="shared" si="1"/>
        <v>0</v>
      </c>
      <c r="H17" s="100"/>
    </row>
    <row r="18" spans="1:8">
      <c r="A18" s="104">
        <f t="shared" si="0"/>
        <v>13</v>
      </c>
      <c r="B18" s="3"/>
      <c r="C18" s="104"/>
      <c r="D18" s="104"/>
      <c r="E18" s="97"/>
      <c r="F18" s="3"/>
      <c r="G18" s="97">
        <f t="shared" si="1"/>
        <v>0</v>
      </c>
      <c r="H18" s="100"/>
    </row>
    <row r="19" spans="1:8">
      <c r="A19" s="104">
        <f t="shared" si="0"/>
        <v>14</v>
      </c>
      <c r="B19" s="3"/>
      <c r="C19" s="104"/>
      <c r="D19" s="104"/>
      <c r="E19" s="97"/>
      <c r="F19" s="3"/>
      <c r="G19" s="97">
        <f t="shared" si="1"/>
        <v>0</v>
      </c>
      <c r="H19" s="100"/>
    </row>
    <row r="20" spans="1:8">
      <c r="A20" s="104">
        <f t="shared" si="0"/>
        <v>15</v>
      </c>
      <c r="B20" s="3"/>
      <c r="C20" s="104"/>
      <c r="D20" s="104"/>
      <c r="E20" s="97"/>
      <c r="F20" s="3"/>
      <c r="G20" s="97">
        <f t="shared" si="1"/>
        <v>0</v>
      </c>
      <c r="H20" s="100"/>
    </row>
    <row r="21" spans="1:8">
      <c r="A21" s="104">
        <f t="shared" si="0"/>
        <v>16</v>
      </c>
      <c r="B21" s="3"/>
      <c r="C21" s="104"/>
      <c r="D21" s="104"/>
      <c r="E21" s="97"/>
      <c r="F21" s="3"/>
      <c r="G21" s="97">
        <f t="shared" si="1"/>
        <v>0</v>
      </c>
      <c r="H21" s="100"/>
    </row>
    <row r="22" spans="1:8">
      <c r="A22" s="104">
        <f t="shared" si="0"/>
        <v>17</v>
      </c>
      <c r="B22" s="3"/>
      <c r="C22" s="104"/>
      <c r="D22" s="104"/>
      <c r="E22" s="97"/>
      <c r="F22" s="3"/>
      <c r="G22" s="97">
        <f t="shared" si="1"/>
        <v>0</v>
      </c>
      <c r="H22" s="100"/>
    </row>
    <row r="23" spans="1:8">
      <c r="A23" s="104">
        <f t="shared" si="0"/>
        <v>18</v>
      </c>
      <c r="B23" s="3"/>
      <c r="C23" s="104"/>
      <c r="D23" s="104"/>
      <c r="E23" s="97"/>
      <c r="F23" s="3"/>
      <c r="G23" s="97">
        <f t="shared" si="1"/>
        <v>0</v>
      </c>
      <c r="H23" s="100"/>
    </row>
    <row r="24" spans="1:8">
      <c r="A24" s="104">
        <f t="shared" si="0"/>
        <v>19</v>
      </c>
      <c r="B24" s="3"/>
      <c r="C24" s="104"/>
      <c r="D24" s="104"/>
      <c r="E24" s="97"/>
      <c r="F24" s="3"/>
      <c r="G24" s="97">
        <f t="shared" si="1"/>
        <v>0</v>
      </c>
      <c r="H24" s="100"/>
    </row>
    <row r="25" spans="1:8">
      <c r="A25" s="104">
        <f t="shared" si="0"/>
        <v>20</v>
      </c>
      <c r="B25" s="3"/>
      <c r="C25" s="104"/>
      <c r="D25" s="104"/>
      <c r="E25" s="97"/>
      <c r="F25" s="3"/>
      <c r="G25" s="97">
        <f t="shared" si="1"/>
        <v>0</v>
      </c>
      <c r="H25" s="100"/>
    </row>
    <row r="26" spans="1:8">
      <c r="A26" s="104">
        <f t="shared" si="0"/>
        <v>21</v>
      </c>
      <c r="B26" s="3"/>
      <c r="C26" s="104"/>
      <c r="D26" s="104"/>
      <c r="E26" s="97"/>
      <c r="F26" s="3"/>
      <c r="G26" s="97">
        <f t="shared" si="1"/>
        <v>0</v>
      </c>
      <c r="H26" s="100"/>
    </row>
    <row r="27" spans="1:8">
      <c r="A27" s="104">
        <f t="shared" si="0"/>
        <v>22</v>
      </c>
      <c r="B27" s="3"/>
      <c r="C27" s="104"/>
      <c r="D27" s="104"/>
      <c r="E27" s="97"/>
      <c r="F27" s="3"/>
      <c r="G27" s="97">
        <f t="shared" si="1"/>
        <v>0</v>
      </c>
      <c r="H27" s="100"/>
    </row>
    <row r="28" spans="1:8">
      <c r="A28" s="104">
        <f t="shared" si="0"/>
        <v>23</v>
      </c>
      <c r="B28" s="3"/>
      <c r="C28" s="104"/>
      <c r="D28" s="104"/>
      <c r="E28" s="97"/>
      <c r="F28" s="3"/>
      <c r="G28" s="97">
        <f t="shared" si="1"/>
        <v>0</v>
      </c>
      <c r="H28" s="100"/>
    </row>
    <row r="29" spans="1:8">
      <c r="A29" s="104">
        <f t="shared" si="0"/>
        <v>24</v>
      </c>
      <c r="B29" s="3"/>
      <c r="C29" s="104"/>
      <c r="D29" s="104"/>
      <c r="E29" s="97"/>
      <c r="F29" s="3"/>
      <c r="G29" s="97">
        <f t="shared" si="1"/>
        <v>0</v>
      </c>
      <c r="H29" s="100"/>
    </row>
    <row r="30" spans="1:8">
      <c r="A30" s="104">
        <f t="shared" si="0"/>
        <v>25</v>
      </c>
      <c r="B30" s="3"/>
      <c r="C30" s="104"/>
      <c r="D30" s="104"/>
      <c r="E30" s="97"/>
      <c r="F30" s="3"/>
      <c r="G30" s="97">
        <f t="shared" si="1"/>
        <v>0</v>
      </c>
      <c r="H30" s="100"/>
    </row>
    <row r="31" spans="1:8">
      <c r="A31" s="104">
        <f t="shared" si="0"/>
        <v>26</v>
      </c>
      <c r="B31" s="3"/>
      <c r="C31" s="104"/>
      <c r="D31" s="104"/>
      <c r="E31" s="97"/>
      <c r="F31" s="3"/>
      <c r="G31" s="97">
        <f t="shared" si="1"/>
        <v>0</v>
      </c>
      <c r="H31" s="100"/>
    </row>
    <row r="32" spans="1:8">
      <c r="A32" s="104">
        <f t="shared" si="0"/>
        <v>27</v>
      </c>
      <c r="B32" s="3"/>
      <c r="C32" s="104"/>
      <c r="D32" s="104"/>
      <c r="E32" s="97"/>
      <c r="F32" s="3"/>
      <c r="G32" s="97">
        <f t="shared" si="1"/>
        <v>0</v>
      </c>
      <c r="H32" s="100"/>
    </row>
    <row r="33" spans="1:8">
      <c r="A33" s="104">
        <f t="shared" si="0"/>
        <v>28</v>
      </c>
      <c r="B33" s="3"/>
      <c r="C33" s="104"/>
      <c r="D33" s="104"/>
      <c r="E33" s="97"/>
      <c r="F33" s="3"/>
      <c r="G33" s="97">
        <f t="shared" si="1"/>
        <v>0</v>
      </c>
      <c r="H33" s="100"/>
    </row>
    <row r="34" spans="1:8">
      <c r="A34" s="104">
        <f t="shared" si="0"/>
        <v>29</v>
      </c>
      <c r="B34" s="3"/>
      <c r="C34" s="104"/>
      <c r="D34" s="104"/>
      <c r="E34" s="97"/>
      <c r="F34" s="3"/>
      <c r="G34" s="97">
        <f t="shared" si="1"/>
        <v>0</v>
      </c>
      <c r="H34" s="100"/>
    </row>
    <row r="35" spans="1:8">
      <c r="A35" s="104">
        <f t="shared" si="0"/>
        <v>30</v>
      </c>
      <c r="B35" s="3"/>
      <c r="C35" s="104"/>
      <c r="D35" s="104"/>
      <c r="E35" s="97"/>
      <c r="F35" s="3"/>
      <c r="G35" s="97">
        <f t="shared" si="1"/>
        <v>0</v>
      </c>
      <c r="H35" s="100"/>
    </row>
    <row r="36" spans="1:8">
      <c r="A36" s="104">
        <f t="shared" si="0"/>
        <v>31</v>
      </c>
      <c r="B36" s="3"/>
      <c r="C36" s="104"/>
      <c r="D36" s="104"/>
      <c r="E36" s="97"/>
      <c r="F36" s="3"/>
      <c r="G36" s="97">
        <f t="shared" si="1"/>
        <v>0</v>
      </c>
      <c r="H36" s="100"/>
    </row>
    <row r="37" spans="1:8">
      <c r="A37" s="104">
        <f t="shared" si="0"/>
        <v>32</v>
      </c>
      <c r="B37" s="3"/>
      <c r="C37" s="104"/>
      <c r="D37" s="104"/>
      <c r="E37" s="97"/>
      <c r="F37" s="3"/>
      <c r="G37" s="97">
        <f t="shared" si="1"/>
        <v>0</v>
      </c>
      <c r="H37" s="100"/>
    </row>
    <row r="38" spans="1:8">
      <c r="A38" s="104">
        <f t="shared" si="0"/>
        <v>33</v>
      </c>
      <c r="B38" s="3"/>
      <c r="C38" s="104"/>
      <c r="D38" s="104"/>
      <c r="E38" s="97"/>
      <c r="F38" s="3"/>
      <c r="G38" s="97">
        <f t="shared" si="1"/>
        <v>0</v>
      </c>
      <c r="H38" s="100"/>
    </row>
    <row r="39" spans="1:8">
      <c r="A39" s="104">
        <f t="shared" si="0"/>
        <v>34</v>
      </c>
      <c r="B39" s="3"/>
      <c r="C39" s="104"/>
      <c r="D39" s="104"/>
      <c r="E39" s="97"/>
      <c r="F39" s="3"/>
      <c r="G39" s="97">
        <f t="shared" si="1"/>
        <v>0</v>
      </c>
      <c r="H39" s="100"/>
    </row>
    <row r="40" spans="1:8">
      <c r="A40" s="104">
        <f t="shared" si="0"/>
        <v>35</v>
      </c>
      <c r="B40" s="3"/>
      <c r="C40" s="104"/>
      <c r="D40" s="104"/>
      <c r="E40" s="97"/>
      <c r="F40" s="3"/>
      <c r="G40" s="97">
        <f t="shared" si="1"/>
        <v>0</v>
      </c>
      <c r="H40" s="100"/>
    </row>
    <row r="41" spans="1:8">
      <c r="A41" s="104">
        <f t="shared" si="0"/>
        <v>36</v>
      </c>
      <c r="B41" s="3"/>
      <c r="C41" s="104"/>
      <c r="D41" s="104"/>
      <c r="E41" s="97"/>
      <c r="F41" s="3"/>
      <c r="G41" s="97">
        <f t="shared" si="1"/>
        <v>0</v>
      </c>
      <c r="H41" s="100"/>
    </row>
    <row r="42" spans="1:8">
      <c r="A42" s="104">
        <f t="shared" si="0"/>
        <v>37</v>
      </c>
      <c r="B42" s="3"/>
      <c r="C42" s="104"/>
      <c r="D42" s="104"/>
      <c r="E42" s="97"/>
      <c r="F42" s="3"/>
      <c r="G42" s="97">
        <f t="shared" si="1"/>
        <v>0</v>
      </c>
      <c r="H42" s="100"/>
    </row>
    <row r="43" spans="1:8">
      <c r="A43" s="104">
        <f t="shared" si="0"/>
        <v>38</v>
      </c>
      <c r="B43" s="3"/>
      <c r="C43" s="104"/>
      <c r="D43" s="104"/>
      <c r="E43" s="97"/>
      <c r="F43" s="3"/>
      <c r="G43" s="97">
        <f t="shared" si="1"/>
        <v>0</v>
      </c>
      <c r="H43" s="100"/>
    </row>
    <row r="44" spans="1:8">
      <c r="A44" s="104">
        <f t="shared" si="0"/>
        <v>39</v>
      </c>
      <c r="B44" s="3"/>
      <c r="C44" s="104"/>
      <c r="D44" s="104"/>
      <c r="E44" s="97"/>
      <c r="F44" s="3"/>
      <c r="G44" s="97">
        <f t="shared" si="1"/>
        <v>0</v>
      </c>
      <c r="H44" s="100"/>
    </row>
    <row r="45" spans="1:8">
      <c r="A45" s="104">
        <f t="shared" si="0"/>
        <v>40</v>
      </c>
      <c r="B45" s="3"/>
      <c r="C45" s="104"/>
      <c r="D45" s="104"/>
      <c r="E45" s="97"/>
      <c r="F45" s="3"/>
      <c r="G45" s="97">
        <f t="shared" si="1"/>
        <v>0</v>
      </c>
      <c r="H45" s="100"/>
    </row>
    <row r="46" spans="1:8">
      <c r="A46" s="104">
        <f t="shared" si="0"/>
        <v>41</v>
      </c>
      <c r="B46" s="3"/>
      <c r="C46" s="104"/>
      <c r="D46" s="104"/>
      <c r="E46" s="97"/>
      <c r="F46" s="3"/>
      <c r="G46" s="97">
        <f t="shared" si="1"/>
        <v>0</v>
      </c>
      <c r="H46" s="100"/>
    </row>
    <row r="47" spans="1:8">
      <c r="A47" s="104">
        <f t="shared" si="0"/>
        <v>42</v>
      </c>
      <c r="B47" s="3"/>
      <c r="C47" s="104"/>
      <c r="D47" s="104"/>
      <c r="E47" s="97"/>
      <c r="F47" s="3"/>
      <c r="G47" s="97">
        <f t="shared" si="1"/>
        <v>0</v>
      </c>
      <c r="H47" s="100"/>
    </row>
    <row r="48" spans="1:8">
      <c r="A48" s="104">
        <f t="shared" si="0"/>
        <v>43</v>
      </c>
      <c r="B48" s="3"/>
      <c r="C48" s="104"/>
      <c r="D48" s="104"/>
      <c r="E48" s="97"/>
      <c r="F48" s="3"/>
      <c r="G48" s="97">
        <f t="shared" si="1"/>
        <v>0</v>
      </c>
      <c r="H48" s="100"/>
    </row>
    <row r="49" spans="1:8">
      <c r="A49" s="104">
        <f t="shared" si="0"/>
        <v>44</v>
      </c>
      <c r="B49" s="3"/>
      <c r="C49" s="104"/>
      <c r="D49" s="104"/>
      <c r="E49" s="97"/>
      <c r="F49" s="3"/>
      <c r="G49" s="97">
        <f t="shared" si="1"/>
        <v>0</v>
      </c>
      <c r="H49" s="100"/>
    </row>
    <row r="50" spans="1:8">
      <c r="A50" s="104">
        <f t="shared" si="0"/>
        <v>45</v>
      </c>
      <c r="B50" s="3"/>
      <c r="C50" s="104"/>
      <c r="D50" s="104"/>
      <c r="E50" s="97"/>
      <c r="F50" s="3"/>
      <c r="G50" s="97">
        <f t="shared" si="1"/>
        <v>0</v>
      </c>
      <c r="H50" s="100"/>
    </row>
    <row r="51" spans="1:8">
      <c r="A51" s="104">
        <f t="shared" si="0"/>
        <v>46</v>
      </c>
      <c r="B51" s="3"/>
      <c r="C51" s="104"/>
      <c r="D51" s="104"/>
      <c r="E51" s="97"/>
      <c r="F51" s="3"/>
      <c r="G51" s="97">
        <f t="shared" si="1"/>
        <v>0</v>
      </c>
      <c r="H51" s="100"/>
    </row>
    <row r="52" spans="1:8">
      <c r="A52" s="104">
        <f t="shared" si="0"/>
        <v>47</v>
      </c>
      <c r="B52" s="3"/>
      <c r="C52" s="104"/>
      <c r="D52" s="104"/>
      <c r="E52" s="97"/>
      <c r="F52" s="3"/>
      <c r="G52" s="97">
        <f t="shared" si="1"/>
        <v>0</v>
      </c>
      <c r="H52" s="100"/>
    </row>
    <row r="53" spans="1:8">
      <c r="A53" s="174" t="s">
        <v>53</v>
      </c>
      <c r="B53" s="174"/>
      <c r="C53" s="174"/>
      <c r="D53" s="174"/>
      <c r="E53" s="174"/>
      <c r="F53" s="174"/>
      <c r="G53" s="97">
        <f>SUM(G6:G52)</f>
        <v>0</v>
      </c>
      <c r="H53" s="100"/>
    </row>
  </sheetData>
  <mergeCells count="2">
    <mergeCell ref="D3:G3"/>
    <mergeCell ref="A53:F53"/>
  </mergeCells>
  <phoneticPr fontId="1"/>
  <pageMargins left="0.51181102362204722" right="0.31496062992125984" top="0.35433070866141736" bottom="0.35433070866141736" header="0.31496062992125984" footer="0.31496062992125984"/>
  <pageSetup paperSize="9" scale="63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CAF975B-5340-4FA9-A8AD-1E4556420C77}">
          <x14:formula1>
            <xm:f>選択用シート!$B$2:$B$76</xm:f>
          </x14:formula1>
          <xm:sqref>B7:B52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F6C39-2CB3-43EF-BD9E-CFC496AA0326}">
  <sheetPr>
    <outlinePr summaryBelow="0"/>
    <pageSetUpPr fitToPage="1"/>
  </sheetPr>
  <dimension ref="A1:I43"/>
  <sheetViews>
    <sheetView showGridLines="0" zoomScale="85" zoomScaleNormal="85" workbookViewId="0">
      <pane xSplit="4" ySplit="5" topLeftCell="E28" activePane="bottomRight" state="frozen"/>
      <selection activeCell="D18" sqref="D18"/>
      <selection pane="topRight" activeCell="D18" sqref="D18"/>
      <selection pane="bottomLeft" activeCell="D18" sqref="D18"/>
      <selection pane="bottomRight" activeCell="H44" sqref="H44"/>
    </sheetView>
  </sheetViews>
  <sheetFormatPr defaultColWidth="2.75" defaultRowHeight="14.25" outlineLevelRow="1"/>
  <cols>
    <col min="1" max="1" width="3.75" style="13" customWidth="1"/>
    <col min="2" max="2" width="13.75" style="55" customWidth="1"/>
    <col min="3" max="3" width="18.75" style="85" customWidth="1"/>
    <col min="4" max="4" width="27.125" style="13" customWidth="1"/>
    <col min="5" max="5" width="14.75" style="85" customWidth="1"/>
    <col min="6" max="6" width="14.25" style="13" customWidth="1"/>
    <col min="7" max="7" width="12.5" style="13" customWidth="1"/>
    <col min="8" max="8" width="14.25" style="13" customWidth="1"/>
    <col min="9" max="9" width="24.75" style="13" customWidth="1"/>
    <col min="10" max="16384" width="2.75" style="13"/>
  </cols>
  <sheetData>
    <row r="1" spans="1:9" ht="6" customHeight="1">
      <c r="A1" s="9"/>
      <c r="B1" s="9"/>
      <c r="C1" s="80"/>
      <c r="D1" s="9"/>
      <c r="E1" s="80"/>
      <c r="F1" s="9"/>
      <c r="G1" s="9"/>
      <c r="H1" s="9"/>
      <c r="I1" s="10"/>
    </row>
    <row r="2" spans="1:9" ht="17.25">
      <c r="A2" s="150" t="s">
        <v>84</v>
      </c>
      <c r="B2" s="151"/>
      <c r="C2" s="151"/>
      <c r="D2" s="151"/>
      <c r="E2" s="151"/>
      <c r="F2" s="151"/>
      <c r="G2" s="151"/>
      <c r="H2" s="151"/>
      <c r="I2" s="151"/>
    </row>
    <row r="3" spans="1:9">
      <c r="A3" s="11"/>
      <c r="B3" s="11"/>
      <c r="C3" s="81"/>
      <c r="D3" s="11"/>
      <c r="E3" s="81"/>
      <c r="F3" s="11"/>
      <c r="G3" s="11"/>
      <c r="H3" s="11"/>
      <c r="I3" s="11"/>
    </row>
    <row r="4" spans="1:9">
      <c r="A4" s="182" t="s">
        <v>18</v>
      </c>
      <c r="B4" s="182"/>
      <c r="C4" s="82" t="s">
        <v>19</v>
      </c>
      <c r="D4" s="78" t="s">
        <v>20</v>
      </c>
      <c r="E4" s="86" t="s">
        <v>10</v>
      </c>
      <c r="F4" s="78" t="s">
        <v>21</v>
      </c>
      <c r="G4" s="78" t="s">
        <v>22</v>
      </c>
      <c r="H4" s="78" t="s">
        <v>23</v>
      </c>
      <c r="I4" s="78" t="s">
        <v>5</v>
      </c>
    </row>
    <row r="5" spans="1:9" ht="19.899999999999999" customHeight="1">
      <c r="A5" s="73" t="s">
        <v>55</v>
      </c>
      <c r="B5" s="74"/>
      <c r="C5" s="83"/>
      <c r="D5" s="73"/>
      <c r="E5" s="83"/>
      <c r="F5" s="73"/>
      <c r="G5" s="73"/>
      <c r="H5" s="73"/>
      <c r="I5" s="73"/>
    </row>
    <row r="6" spans="1:9" ht="19.899999999999999" customHeight="1" outlineLevel="1">
      <c r="A6" s="62"/>
      <c r="B6" s="164" t="s">
        <v>98</v>
      </c>
      <c r="C6" s="84"/>
      <c r="D6" s="23"/>
      <c r="E6" s="24"/>
      <c r="F6" s="25">
        <f>IF(ISBLANK(E6),0,VLOOKUP(E6,見積書!$B$45:$E$48,4,FALSE))</f>
        <v>0</v>
      </c>
      <c r="G6" s="26">
        <v>0</v>
      </c>
      <c r="H6" s="25">
        <f t="shared" ref="H6:H15" si="0">F6*G6</f>
        <v>0</v>
      </c>
      <c r="I6" s="27"/>
    </row>
    <row r="7" spans="1:9" ht="19.899999999999999" customHeight="1" outlineLevel="1">
      <c r="A7" s="63"/>
      <c r="B7" s="164"/>
      <c r="C7" s="84"/>
      <c r="D7" s="23"/>
      <c r="E7" s="24"/>
      <c r="F7" s="25">
        <f>IF(ISBLANK(E7),0,VLOOKUP(E7,見積書!$B$45:$E$48,4,FALSE))</f>
        <v>0</v>
      </c>
      <c r="G7" s="26">
        <v>0</v>
      </c>
      <c r="H7" s="25">
        <f t="shared" si="0"/>
        <v>0</v>
      </c>
      <c r="I7" s="27"/>
    </row>
    <row r="8" spans="1:9" ht="19.899999999999999" customHeight="1" outlineLevel="1">
      <c r="A8" s="63"/>
      <c r="B8" s="164"/>
      <c r="C8" s="84"/>
      <c r="D8" s="23"/>
      <c r="E8" s="24"/>
      <c r="F8" s="25">
        <f>IF(ISBLANK(E8),0,VLOOKUP(E8,見積書!$B$45:$E$48,4,FALSE))</f>
        <v>0</v>
      </c>
      <c r="G8" s="26">
        <v>0</v>
      </c>
      <c r="H8" s="25">
        <f t="shared" si="0"/>
        <v>0</v>
      </c>
      <c r="I8" s="27"/>
    </row>
    <row r="9" spans="1:9" ht="19.899999999999999" customHeight="1" outlineLevel="1">
      <c r="A9" s="63"/>
      <c r="B9" s="164"/>
      <c r="C9" s="84"/>
      <c r="D9" s="23"/>
      <c r="E9" s="24"/>
      <c r="F9" s="25">
        <f>IF(ISBLANK(E9),0,VLOOKUP(E9,見積書!$B$45:$E$48,4,FALSE))</f>
        <v>0</v>
      </c>
      <c r="G9" s="26">
        <v>0</v>
      </c>
      <c r="H9" s="25">
        <f t="shared" si="0"/>
        <v>0</v>
      </c>
      <c r="I9" s="27"/>
    </row>
    <row r="10" spans="1:9" ht="19.899999999999999" customHeight="1" outlineLevel="1">
      <c r="A10" s="63"/>
      <c r="B10" s="164"/>
      <c r="C10" s="84"/>
      <c r="D10" s="23"/>
      <c r="E10" s="24"/>
      <c r="F10" s="25">
        <f>IF(ISBLANK(E10),0,VLOOKUP(E10,見積書!$B$45:$E$48,4,FALSE))</f>
        <v>0</v>
      </c>
      <c r="G10" s="26">
        <v>0</v>
      </c>
      <c r="H10" s="25">
        <f t="shared" si="0"/>
        <v>0</v>
      </c>
      <c r="I10" s="27"/>
    </row>
    <row r="11" spans="1:9" ht="19.899999999999999" customHeight="1" outlineLevel="1">
      <c r="A11" s="63"/>
      <c r="B11" s="164"/>
      <c r="C11" s="84"/>
      <c r="D11" s="23"/>
      <c r="E11" s="24"/>
      <c r="F11" s="25">
        <f>IF(ISBLANK(E11),0,VLOOKUP(E11,見積書!$B$45:$E$48,4,FALSE))</f>
        <v>0</v>
      </c>
      <c r="G11" s="26">
        <v>0</v>
      </c>
      <c r="H11" s="25">
        <f t="shared" si="0"/>
        <v>0</v>
      </c>
      <c r="I11" s="27"/>
    </row>
    <row r="12" spans="1:9" ht="19.899999999999999" customHeight="1" outlineLevel="1">
      <c r="A12" s="63"/>
      <c r="B12" s="164"/>
      <c r="C12" s="84"/>
      <c r="D12" s="23"/>
      <c r="E12" s="24"/>
      <c r="F12" s="25">
        <f>IF(ISBLANK(E12),0,VLOOKUP(E12,見積書!$B$45:$E$48,4,FALSE))</f>
        <v>0</v>
      </c>
      <c r="G12" s="26">
        <v>0</v>
      </c>
      <c r="H12" s="25">
        <f t="shared" si="0"/>
        <v>0</v>
      </c>
      <c r="I12" s="27"/>
    </row>
    <row r="13" spans="1:9" ht="19.899999999999999" customHeight="1" outlineLevel="1">
      <c r="A13" s="63"/>
      <c r="B13" s="164"/>
      <c r="C13" s="84"/>
      <c r="D13" s="23"/>
      <c r="E13" s="24"/>
      <c r="F13" s="25">
        <f>IF(ISBLANK(E13),0,VLOOKUP(E13,見積書!$B$45:$E$48,4,FALSE))</f>
        <v>0</v>
      </c>
      <c r="G13" s="26">
        <v>0</v>
      </c>
      <c r="H13" s="25">
        <f t="shared" si="0"/>
        <v>0</v>
      </c>
      <c r="I13" s="27"/>
    </row>
    <row r="14" spans="1:9" ht="19.899999999999999" customHeight="1" outlineLevel="1">
      <c r="A14" s="63"/>
      <c r="B14" s="164"/>
      <c r="C14" s="84"/>
      <c r="D14" s="23"/>
      <c r="E14" s="24"/>
      <c r="F14" s="25">
        <f>IF(ISBLANK(E14),0,VLOOKUP(E14,見積書!$B$45:$E$48,4,FALSE))</f>
        <v>0</v>
      </c>
      <c r="G14" s="26">
        <v>0</v>
      </c>
      <c r="H14" s="25">
        <f t="shared" si="0"/>
        <v>0</v>
      </c>
      <c r="I14" s="27"/>
    </row>
    <row r="15" spans="1:9" ht="19.899999999999999" customHeight="1" outlineLevel="1">
      <c r="A15" s="63"/>
      <c r="B15" s="164"/>
      <c r="C15" s="84"/>
      <c r="D15" s="23"/>
      <c r="E15" s="24"/>
      <c r="F15" s="25">
        <f>IF(ISBLANK(E15),0,VLOOKUP(E15,見積書!$B$45:$E$48,4,FALSE))</f>
        <v>0</v>
      </c>
      <c r="G15" s="26">
        <v>0</v>
      </c>
      <c r="H15" s="25">
        <f t="shared" si="0"/>
        <v>0</v>
      </c>
      <c r="I15" s="27"/>
    </row>
    <row r="16" spans="1:9" ht="19.899999999999999" customHeight="1" outlineLevel="1">
      <c r="A16" s="63"/>
      <c r="B16" s="164"/>
      <c r="C16" s="84"/>
      <c r="D16" s="44" t="s">
        <v>25</v>
      </c>
      <c r="E16" s="24"/>
      <c r="F16" s="25">
        <f>IF(ISBLANK(E16),0,VLOOKUP(E16,見積書!$B$45:$E$48,4,FALSE))</f>
        <v>0</v>
      </c>
      <c r="G16" s="46">
        <f>SUM(G6:G12)</f>
        <v>0</v>
      </c>
      <c r="H16" s="25">
        <f>SUM(H6:H15)</f>
        <v>0</v>
      </c>
      <c r="I16" s="27"/>
    </row>
    <row r="17" spans="1:9" ht="19.899999999999999" customHeight="1" outlineLevel="1">
      <c r="A17" s="63"/>
      <c r="B17" s="164" t="s">
        <v>56</v>
      </c>
      <c r="C17" s="84"/>
      <c r="D17" s="23"/>
      <c r="E17" s="24"/>
      <c r="F17" s="25">
        <f>IF(ISBLANK(E17),0,VLOOKUP(E17,見積書!$B$45:$E$48,4,FALSE))</f>
        <v>0</v>
      </c>
      <c r="G17" s="26">
        <v>0</v>
      </c>
      <c r="H17" s="25">
        <f t="shared" ref="H17:H26" si="1">F17*G17</f>
        <v>0</v>
      </c>
      <c r="I17" s="27"/>
    </row>
    <row r="18" spans="1:9" ht="19.899999999999999" customHeight="1" outlineLevel="1">
      <c r="A18" s="63"/>
      <c r="B18" s="164"/>
      <c r="C18" s="84"/>
      <c r="D18" s="23"/>
      <c r="E18" s="24"/>
      <c r="F18" s="25">
        <f>IF(ISBLANK(E18),0,VLOOKUP(E18,見積書!$B$45:$E$48,4,FALSE))</f>
        <v>0</v>
      </c>
      <c r="G18" s="26">
        <v>0</v>
      </c>
      <c r="H18" s="25">
        <f t="shared" si="1"/>
        <v>0</v>
      </c>
      <c r="I18" s="27"/>
    </row>
    <row r="19" spans="1:9" ht="19.899999999999999" customHeight="1" outlineLevel="1">
      <c r="A19" s="63"/>
      <c r="B19" s="164"/>
      <c r="C19" s="84"/>
      <c r="D19" s="23"/>
      <c r="E19" s="24"/>
      <c r="F19" s="25">
        <f>IF(ISBLANK(E19),0,VLOOKUP(E19,見積書!$B$45:$E$48,4,FALSE))</f>
        <v>0</v>
      </c>
      <c r="G19" s="26">
        <v>0</v>
      </c>
      <c r="H19" s="25">
        <f t="shared" si="1"/>
        <v>0</v>
      </c>
      <c r="I19" s="27"/>
    </row>
    <row r="20" spans="1:9" ht="19.899999999999999" customHeight="1" outlineLevel="1">
      <c r="A20" s="63"/>
      <c r="B20" s="164"/>
      <c r="C20" s="84"/>
      <c r="D20" s="23"/>
      <c r="E20" s="24"/>
      <c r="F20" s="25">
        <f>IF(ISBLANK(E20),0,VLOOKUP(E20,見積書!$B$45:$E$48,4,FALSE))</f>
        <v>0</v>
      </c>
      <c r="G20" s="26">
        <v>0</v>
      </c>
      <c r="H20" s="25">
        <f t="shared" si="1"/>
        <v>0</v>
      </c>
      <c r="I20" s="27"/>
    </row>
    <row r="21" spans="1:9" ht="19.899999999999999" customHeight="1" outlineLevel="1">
      <c r="A21" s="63"/>
      <c r="B21" s="164"/>
      <c r="C21" s="84"/>
      <c r="D21" s="23"/>
      <c r="E21" s="24"/>
      <c r="F21" s="25">
        <f>IF(ISBLANK(E21),0,VLOOKUP(E21,見積書!$B$45:$E$48,4,FALSE))</f>
        <v>0</v>
      </c>
      <c r="G21" s="26">
        <v>0</v>
      </c>
      <c r="H21" s="25">
        <f t="shared" si="1"/>
        <v>0</v>
      </c>
      <c r="I21" s="27"/>
    </row>
    <row r="22" spans="1:9" ht="19.899999999999999" customHeight="1" outlineLevel="1">
      <c r="A22" s="63"/>
      <c r="B22" s="164"/>
      <c r="C22" s="84"/>
      <c r="D22" s="23"/>
      <c r="E22" s="24"/>
      <c r="F22" s="25">
        <f>IF(ISBLANK(E22),0,VLOOKUP(E22,見積書!$B$45:$E$48,4,FALSE))</f>
        <v>0</v>
      </c>
      <c r="G22" s="26">
        <v>0</v>
      </c>
      <c r="H22" s="25">
        <f t="shared" si="1"/>
        <v>0</v>
      </c>
      <c r="I22" s="27"/>
    </row>
    <row r="23" spans="1:9" ht="19.899999999999999" customHeight="1" outlineLevel="1">
      <c r="A23" s="63"/>
      <c r="B23" s="164"/>
      <c r="C23" s="84"/>
      <c r="D23" s="23"/>
      <c r="E23" s="24"/>
      <c r="F23" s="25">
        <f>IF(ISBLANK(E23),0,VLOOKUP(E23,見積書!$B$45:$E$48,4,FALSE))</f>
        <v>0</v>
      </c>
      <c r="G23" s="26">
        <v>0</v>
      </c>
      <c r="H23" s="25">
        <f t="shared" si="1"/>
        <v>0</v>
      </c>
      <c r="I23" s="27"/>
    </row>
    <row r="24" spans="1:9" ht="19.899999999999999" customHeight="1" outlineLevel="1">
      <c r="A24" s="63"/>
      <c r="B24" s="164"/>
      <c r="C24" s="84"/>
      <c r="D24" s="23"/>
      <c r="E24" s="24"/>
      <c r="F24" s="25">
        <f>IF(ISBLANK(E24),0,VLOOKUP(E24,見積書!$B$45:$E$48,4,FALSE))</f>
        <v>0</v>
      </c>
      <c r="G24" s="26">
        <v>0</v>
      </c>
      <c r="H24" s="25">
        <f t="shared" si="1"/>
        <v>0</v>
      </c>
      <c r="I24" s="27"/>
    </row>
    <row r="25" spans="1:9" ht="19.899999999999999" customHeight="1" outlineLevel="1">
      <c r="A25" s="63"/>
      <c r="B25" s="164"/>
      <c r="C25" s="84"/>
      <c r="D25" s="23"/>
      <c r="E25" s="24"/>
      <c r="F25" s="25">
        <f>IF(ISBLANK(E25),0,VLOOKUP(E25,見積書!$B$45:$E$48,4,FALSE))</f>
        <v>0</v>
      </c>
      <c r="G25" s="26">
        <v>0</v>
      </c>
      <c r="H25" s="25">
        <f t="shared" si="1"/>
        <v>0</v>
      </c>
      <c r="I25" s="27"/>
    </row>
    <row r="26" spans="1:9" ht="19.899999999999999" customHeight="1" outlineLevel="1">
      <c r="A26" s="63"/>
      <c r="B26" s="164"/>
      <c r="C26" s="84"/>
      <c r="D26" s="23"/>
      <c r="E26" s="24"/>
      <c r="F26" s="25">
        <f>IF(ISBLANK(E26),0,VLOOKUP(E26,見積書!$B$45:$E$48,4,FALSE))</f>
        <v>0</v>
      </c>
      <c r="G26" s="26">
        <v>0</v>
      </c>
      <c r="H26" s="25">
        <f t="shared" si="1"/>
        <v>0</v>
      </c>
      <c r="I26" s="27"/>
    </row>
    <row r="27" spans="1:9" ht="19.899999999999999" customHeight="1" outlineLevel="1">
      <c r="A27" s="63"/>
      <c r="B27" s="164"/>
      <c r="C27" s="84"/>
      <c r="D27" s="44" t="s">
        <v>27</v>
      </c>
      <c r="E27" s="87" t="s">
        <v>28</v>
      </c>
      <c r="F27" s="45" t="s">
        <v>28</v>
      </c>
      <c r="G27" s="46">
        <f>SUM(G17:G26)</f>
        <v>0</v>
      </c>
      <c r="H27" s="25">
        <f>SUM(H17:H26)</f>
        <v>0</v>
      </c>
      <c r="I27" s="27"/>
    </row>
    <row r="28" spans="1:9" ht="25.15" customHeight="1" outlineLevel="1">
      <c r="A28" s="63"/>
      <c r="B28" s="164" t="s">
        <v>40</v>
      </c>
      <c r="C28" s="122"/>
      <c r="D28" s="23"/>
      <c r="E28" s="24"/>
      <c r="F28" s="25">
        <f>IF(ISBLANK(E28),0,VLOOKUP(E28,見積書!$B$45:$E$48,4,FALSE))</f>
        <v>0</v>
      </c>
      <c r="G28" s="26">
        <v>0</v>
      </c>
      <c r="H28" s="25">
        <f t="shared" ref="H28:H37" si="2">F28*G28</f>
        <v>0</v>
      </c>
      <c r="I28" s="27"/>
    </row>
    <row r="29" spans="1:9" ht="25.15" customHeight="1" outlineLevel="1">
      <c r="A29" s="63"/>
      <c r="B29" s="164"/>
      <c r="C29" s="84"/>
      <c r="D29" s="23"/>
      <c r="E29" s="24"/>
      <c r="F29" s="25">
        <f>IF(ISBLANK(E29),0,VLOOKUP(E29,見積書!$B$45:$E$48,4,FALSE))</f>
        <v>0</v>
      </c>
      <c r="G29" s="26">
        <v>0</v>
      </c>
      <c r="H29" s="25">
        <f t="shared" si="2"/>
        <v>0</v>
      </c>
      <c r="I29" s="27"/>
    </row>
    <row r="30" spans="1:9" ht="25.15" customHeight="1" outlineLevel="1">
      <c r="A30" s="63"/>
      <c r="B30" s="164"/>
      <c r="C30" s="84"/>
      <c r="D30" s="23"/>
      <c r="E30" s="24"/>
      <c r="F30" s="25">
        <f>IF(ISBLANK(E30),0,VLOOKUP(E30,見積書!$B$45:$E$48,4,FALSE))</f>
        <v>0</v>
      </c>
      <c r="G30" s="26">
        <v>0</v>
      </c>
      <c r="H30" s="25">
        <f t="shared" si="2"/>
        <v>0</v>
      </c>
      <c r="I30" s="27"/>
    </row>
    <row r="31" spans="1:9" ht="25.15" customHeight="1" outlineLevel="1">
      <c r="A31" s="63"/>
      <c r="B31" s="164"/>
      <c r="C31" s="84"/>
      <c r="D31" s="23"/>
      <c r="E31" s="24"/>
      <c r="F31" s="25">
        <f>IF(ISBLANK(E31),0,VLOOKUP(E31,見積書!$B$45:$E$48,4,FALSE))</f>
        <v>0</v>
      </c>
      <c r="G31" s="26">
        <v>0</v>
      </c>
      <c r="H31" s="25">
        <f t="shared" si="2"/>
        <v>0</v>
      </c>
      <c r="I31" s="27"/>
    </row>
    <row r="32" spans="1:9" ht="25.15" customHeight="1" outlineLevel="1">
      <c r="A32" s="63"/>
      <c r="B32" s="164"/>
      <c r="C32" s="84"/>
      <c r="D32" s="23"/>
      <c r="E32" s="24"/>
      <c r="F32" s="25">
        <f>IF(ISBLANK(E32),0,VLOOKUP(E32,見積書!$B$45:$E$48,4,FALSE))</f>
        <v>0</v>
      </c>
      <c r="G32" s="26">
        <v>0</v>
      </c>
      <c r="H32" s="25">
        <f t="shared" si="2"/>
        <v>0</v>
      </c>
      <c r="I32" s="27"/>
    </row>
    <row r="33" spans="1:9" ht="25.15" customHeight="1" outlineLevel="1">
      <c r="A33" s="63"/>
      <c r="B33" s="164"/>
      <c r="C33" s="84"/>
      <c r="D33" s="23"/>
      <c r="E33" s="24"/>
      <c r="F33" s="25">
        <f>IF(ISBLANK(E33),0,VLOOKUP(E33,見積書!$B$45:$E$48,4,FALSE))</f>
        <v>0</v>
      </c>
      <c r="G33" s="26">
        <v>0</v>
      </c>
      <c r="H33" s="25">
        <f t="shared" si="2"/>
        <v>0</v>
      </c>
      <c r="I33" s="27"/>
    </row>
    <row r="34" spans="1:9" ht="25.15" customHeight="1" outlineLevel="1">
      <c r="A34" s="63"/>
      <c r="B34" s="164"/>
      <c r="C34" s="84"/>
      <c r="D34" s="23"/>
      <c r="E34" s="24"/>
      <c r="F34" s="25">
        <f>IF(ISBLANK(E34),0,VLOOKUP(E34,見積書!$B$45:$E$48,4,FALSE))</f>
        <v>0</v>
      </c>
      <c r="G34" s="26">
        <v>0</v>
      </c>
      <c r="H34" s="25">
        <f t="shared" si="2"/>
        <v>0</v>
      </c>
      <c r="I34" s="27"/>
    </row>
    <row r="35" spans="1:9" ht="25.15" customHeight="1" outlineLevel="1">
      <c r="A35" s="63"/>
      <c r="B35" s="164"/>
      <c r="C35" s="84"/>
      <c r="D35" s="23"/>
      <c r="E35" s="24"/>
      <c r="F35" s="25">
        <f>IF(ISBLANK(E35),0,VLOOKUP(E35,見積書!$B$45:$E$48,4,FALSE))</f>
        <v>0</v>
      </c>
      <c r="G35" s="26">
        <v>0</v>
      </c>
      <c r="H35" s="25">
        <f t="shared" si="2"/>
        <v>0</v>
      </c>
      <c r="I35" s="27"/>
    </row>
    <row r="36" spans="1:9" ht="25.15" customHeight="1" outlineLevel="1">
      <c r="A36" s="63"/>
      <c r="B36" s="164"/>
      <c r="C36" s="84"/>
      <c r="D36" s="23"/>
      <c r="E36" s="24"/>
      <c r="F36" s="25">
        <f>IF(ISBLANK(E36),0,VLOOKUP(E36,見積書!$B$45:$E$48,4,FALSE))</f>
        <v>0</v>
      </c>
      <c r="G36" s="26">
        <v>0</v>
      </c>
      <c r="H36" s="25">
        <f t="shared" si="2"/>
        <v>0</v>
      </c>
      <c r="I36" s="27"/>
    </row>
    <row r="37" spans="1:9" ht="25.15" customHeight="1" outlineLevel="1">
      <c r="A37" s="63"/>
      <c r="B37" s="164"/>
      <c r="C37" s="84"/>
      <c r="D37" s="23"/>
      <c r="E37" s="24"/>
      <c r="F37" s="25">
        <f>IF(ISBLANK(E37),0,VLOOKUP(E37,見積書!$B$45:$E$48,4,FALSE))</f>
        <v>0</v>
      </c>
      <c r="G37" s="26">
        <v>0</v>
      </c>
      <c r="H37" s="25">
        <f t="shared" si="2"/>
        <v>0</v>
      </c>
      <c r="I37" s="27"/>
    </row>
    <row r="38" spans="1:9" ht="25.15" customHeight="1" outlineLevel="1">
      <c r="A38" s="79"/>
      <c r="B38" s="164"/>
      <c r="C38" s="84"/>
      <c r="D38" s="44" t="s">
        <v>27</v>
      </c>
      <c r="E38" s="87" t="s">
        <v>28</v>
      </c>
      <c r="F38" s="45" t="s">
        <v>28</v>
      </c>
      <c r="G38" s="46">
        <f>SUM(G28:G37)</f>
        <v>0</v>
      </c>
      <c r="H38" s="25">
        <f>SUM(H28:H37)</f>
        <v>0</v>
      </c>
      <c r="I38" s="27"/>
    </row>
    <row r="39" spans="1:9" ht="22.15" customHeight="1">
      <c r="A39" s="183" t="s">
        <v>79</v>
      </c>
      <c r="B39" s="183"/>
      <c r="C39" s="183"/>
      <c r="D39" s="183"/>
      <c r="E39" s="75"/>
      <c r="F39" s="76"/>
      <c r="G39" s="76"/>
      <c r="H39" s="25">
        <f>SUM(H16,H27,H38)</f>
        <v>0</v>
      </c>
      <c r="I39" s="77"/>
    </row>
    <row r="40" spans="1:9" ht="15.75" customHeight="1">
      <c r="A40" s="13" t="s">
        <v>41</v>
      </c>
      <c r="E40" s="56"/>
      <c r="F40" s="57"/>
      <c r="G40" s="57"/>
      <c r="H40" s="57"/>
    </row>
    <row r="41" spans="1:9" ht="15.75" customHeight="1">
      <c r="A41" s="13" t="s">
        <v>61</v>
      </c>
      <c r="E41" s="56"/>
      <c r="F41" s="57"/>
      <c r="G41" s="57"/>
      <c r="H41" s="57"/>
    </row>
    <row r="42" spans="1:9" ht="15.75" customHeight="1">
      <c r="A42" s="13" t="s">
        <v>42</v>
      </c>
      <c r="E42" s="56"/>
      <c r="F42" s="57"/>
      <c r="G42" s="57"/>
      <c r="H42" s="57"/>
    </row>
    <row r="43" spans="1:9" ht="15.75" customHeight="1">
      <c r="E43" s="56"/>
      <c r="F43" s="57"/>
      <c r="G43" s="57"/>
      <c r="H43" s="57"/>
    </row>
  </sheetData>
  <dataConsolidate/>
  <mergeCells count="6">
    <mergeCell ref="A39:D39"/>
    <mergeCell ref="A2:I2"/>
    <mergeCell ref="A4:B4"/>
    <mergeCell ref="B6:B16"/>
    <mergeCell ref="B17:B27"/>
    <mergeCell ref="B28:B38"/>
  </mergeCells>
  <phoneticPr fontId="1"/>
  <dataValidations count="1">
    <dataValidation type="list" allowBlank="1" showInputMessage="1" showErrorMessage="1" sqref="E39" xr:uid="{55E7DDDC-563F-4D7A-918D-B03CF7F4A95B}">
      <formula1>#REF!+#REF!</formula1>
    </dataValidation>
  </dataValidations>
  <pageMargins left="0.51181102362204722" right="0.31496062992125984" top="0.35433070866141736" bottom="0.35433070866141736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warning" allowBlank="1" showInputMessage="1" showErrorMessage="1" xr:uid="{57F00E01-DFA8-4272-93F8-CED6B7AD95B1}">
          <x14:formula1>
            <xm:f>見積書!$B$45:$B$48</xm:f>
          </x14:formula1>
          <xm:sqref>E6:E26 E28:E37</xm:sqref>
        </x14:dataValidation>
        <x14:dataValidation type="list" allowBlank="1" showInputMessage="1" showErrorMessage="1" xr:uid="{B596B272-491F-42E9-ADE2-5C4E104F89BD}">
          <x14:formula1>
            <xm:f>選択用シート!$B$2:$B$76</xm:f>
          </x14:formula1>
          <xm:sqref>C6:C27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28008-0DFF-4B89-89AA-164FD5F16B3B}">
  <sheetPr>
    <pageSetUpPr fitToPage="1"/>
  </sheetPr>
  <dimension ref="A1:H53"/>
  <sheetViews>
    <sheetView view="pageBreakPreview" topLeftCell="A12" zoomScale="60" zoomScaleNormal="100" workbookViewId="0">
      <selection activeCell="B29" sqref="B29"/>
    </sheetView>
  </sheetViews>
  <sheetFormatPr defaultRowHeight="18.75"/>
  <cols>
    <col min="1" max="1" width="6.25" customWidth="1"/>
    <col min="2" max="2" width="28.125" customWidth="1"/>
    <col min="3" max="3" width="21.375" customWidth="1"/>
    <col min="4" max="4" width="19.5" customWidth="1"/>
    <col min="5" max="5" width="12.25" bestFit="1" customWidth="1"/>
    <col min="6" max="6" width="11.125" customWidth="1"/>
    <col min="7" max="7" width="10.75" customWidth="1"/>
    <col min="8" max="8" width="28.25" customWidth="1"/>
  </cols>
  <sheetData>
    <row r="1" spans="1:8" ht="24" customHeight="1">
      <c r="B1" s="7" t="s">
        <v>80</v>
      </c>
    </row>
    <row r="2" spans="1:8" ht="10.15" customHeight="1">
      <c r="A2" s="101"/>
      <c r="B2" s="7"/>
    </row>
    <row r="3" spans="1:8" ht="56.65" customHeight="1">
      <c r="B3" s="7"/>
      <c r="D3" s="175" t="s">
        <v>54</v>
      </c>
      <c r="E3" s="176"/>
      <c r="F3" s="176"/>
      <c r="G3" s="177"/>
    </row>
    <row r="4" spans="1:8" ht="9" customHeight="1">
      <c r="B4" s="7"/>
    </row>
    <row r="5" spans="1:8">
      <c r="A5" s="4" t="s">
        <v>44</v>
      </c>
      <c r="B5" s="5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60</v>
      </c>
    </row>
    <row r="6" spans="1:8" ht="43.15" customHeight="1">
      <c r="A6" s="104">
        <f>ROW()-5</f>
        <v>1</v>
      </c>
      <c r="B6" s="8" t="s">
        <v>52</v>
      </c>
      <c r="C6" s="104"/>
      <c r="D6" s="104"/>
      <c r="E6" s="97"/>
      <c r="F6" s="3"/>
      <c r="G6" s="97">
        <f>F6*E6</f>
        <v>0</v>
      </c>
      <c r="H6" s="100"/>
    </row>
    <row r="7" spans="1:8">
      <c r="A7" s="104">
        <f t="shared" ref="A7:A52" si="0">ROW()-5</f>
        <v>2</v>
      </c>
      <c r="B7" s="3"/>
      <c r="C7" s="104"/>
      <c r="D7" s="104"/>
      <c r="E7" s="97"/>
      <c r="F7" s="3"/>
      <c r="G7" s="97">
        <f>F7*E7</f>
        <v>0</v>
      </c>
      <c r="H7" s="100"/>
    </row>
    <row r="8" spans="1:8">
      <c r="A8" s="104">
        <f t="shared" si="0"/>
        <v>3</v>
      </c>
      <c r="B8" s="3"/>
      <c r="C8" s="104"/>
      <c r="D8" s="104"/>
      <c r="E8" s="97"/>
      <c r="F8" s="3"/>
      <c r="G8" s="97">
        <f t="shared" ref="G8:G52" si="1">F8*E8</f>
        <v>0</v>
      </c>
      <c r="H8" s="100"/>
    </row>
    <row r="9" spans="1:8">
      <c r="A9" s="104">
        <f t="shared" si="0"/>
        <v>4</v>
      </c>
      <c r="B9" s="3"/>
      <c r="C9" s="104"/>
      <c r="D9" s="104"/>
      <c r="E9" s="97"/>
      <c r="F9" s="3"/>
      <c r="G9" s="97">
        <f t="shared" si="1"/>
        <v>0</v>
      </c>
      <c r="H9" s="100"/>
    </row>
    <row r="10" spans="1:8">
      <c r="A10" s="104">
        <f t="shared" si="0"/>
        <v>5</v>
      </c>
      <c r="B10" s="3"/>
      <c r="C10" s="104"/>
      <c r="D10" s="104"/>
      <c r="E10" s="97"/>
      <c r="F10" s="3"/>
      <c r="G10" s="97">
        <f t="shared" si="1"/>
        <v>0</v>
      </c>
      <c r="H10" s="100"/>
    </row>
    <row r="11" spans="1:8">
      <c r="A11" s="104">
        <f t="shared" si="0"/>
        <v>6</v>
      </c>
      <c r="B11" s="3"/>
      <c r="C11" s="104"/>
      <c r="D11" s="104"/>
      <c r="E11" s="97"/>
      <c r="F11" s="3"/>
      <c r="G11" s="97">
        <f t="shared" si="1"/>
        <v>0</v>
      </c>
      <c r="H11" s="100"/>
    </row>
    <row r="12" spans="1:8">
      <c r="A12" s="104">
        <f t="shared" si="0"/>
        <v>7</v>
      </c>
      <c r="B12" s="3"/>
      <c r="C12" s="104"/>
      <c r="D12" s="104"/>
      <c r="E12" s="97"/>
      <c r="F12" s="3"/>
      <c r="G12" s="97">
        <f t="shared" si="1"/>
        <v>0</v>
      </c>
      <c r="H12" s="100"/>
    </row>
    <row r="13" spans="1:8">
      <c r="A13" s="104">
        <f t="shared" si="0"/>
        <v>8</v>
      </c>
      <c r="B13" s="3"/>
      <c r="C13" s="104"/>
      <c r="D13" s="104"/>
      <c r="E13" s="97"/>
      <c r="F13" s="3"/>
      <c r="G13" s="97">
        <f t="shared" si="1"/>
        <v>0</v>
      </c>
      <c r="H13" s="100"/>
    </row>
    <row r="14" spans="1:8">
      <c r="A14" s="104">
        <f t="shared" si="0"/>
        <v>9</v>
      </c>
      <c r="B14" s="3"/>
      <c r="C14" s="104"/>
      <c r="D14" s="104"/>
      <c r="E14" s="97"/>
      <c r="F14" s="3"/>
      <c r="G14" s="97">
        <f t="shared" si="1"/>
        <v>0</v>
      </c>
      <c r="H14" s="100"/>
    </row>
    <row r="15" spans="1:8">
      <c r="A15" s="104">
        <f t="shared" si="0"/>
        <v>10</v>
      </c>
      <c r="B15" s="3"/>
      <c r="C15" s="104"/>
      <c r="D15" s="104"/>
      <c r="E15" s="97"/>
      <c r="F15" s="3"/>
      <c r="G15" s="97">
        <f t="shared" si="1"/>
        <v>0</v>
      </c>
      <c r="H15" s="100"/>
    </row>
    <row r="16" spans="1:8">
      <c r="A16" s="104">
        <f t="shared" si="0"/>
        <v>11</v>
      </c>
      <c r="B16" s="3"/>
      <c r="C16" s="104"/>
      <c r="D16" s="104"/>
      <c r="E16" s="97"/>
      <c r="F16" s="3"/>
      <c r="G16" s="97">
        <f t="shared" si="1"/>
        <v>0</v>
      </c>
      <c r="H16" s="100"/>
    </row>
    <row r="17" spans="1:8">
      <c r="A17" s="104">
        <f t="shared" si="0"/>
        <v>12</v>
      </c>
      <c r="B17" s="3"/>
      <c r="C17" s="104"/>
      <c r="D17" s="104"/>
      <c r="E17" s="97"/>
      <c r="F17" s="3"/>
      <c r="G17" s="97">
        <f t="shared" si="1"/>
        <v>0</v>
      </c>
      <c r="H17" s="100"/>
    </row>
    <row r="18" spans="1:8">
      <c r="A18" s="104">
        <f t="shared" si="0"/>
        <v>13</v>
      </c>
      <c r="B18" s="3"/>
      <c r="C18" s="104"/>
      <c r="D18" s="104"/>
      <c r="E18" s="97"/>
      <c r="F18" s="3"/>
      <c r="G18" s="97">
        <f t="shared" si="1"/>
        <v>0</v>
      </c>
      <c r="H18" s="100"/>
    </row>
    <row r="19" spans="1:8">
      <c r="A19" s="104">
        <f t="shared" si="0"/>
        <v>14</v>
      </c>
      <c r="B19" s="3"/>
      <c r="C19" s="104"/>
      <c r="D19" s="104"/>
      <c r="E19" s="97"/>
      <c r="F19" s="3"/>
      <c r="G19" s="97">
        <f t="shared" si="1"/>
        <v>0</v>
      </c>
      <c r="H19" s="100"/>
    </row>
    <row r="20" spans="1:8">
      <c r="A20" s="104">
        <f t="shared" si="0"/>
        <v>15</v>
      </c>
      <c r="B20" s="3"/>
      <c r="C20" s="104"/>
      <c r="D20" s="104"/>
      <c r="E20" s="97"/>
      <c r="F20" s="3"/>
      <c r="G20" s="97">
        <f t="shared" si="1"/>
        <v>0</v>
      </c>
      <c r="H20" s="100"/>
    </row>
    <row r="21" spans="1:8">
      <c r="A21" s="104">
        <f t="shared" si="0"/>
        <v>16</v>
      </c>
      <c r="B21" s="3"/>
      <c r="C21" s="104"/>
      <c r="D21" s="104"/>
      <c r="E21" s="97"/>
      <c r="F21" s="3"/>
      <c r="G21" s="97">
        <f t="shared" si="1"/>
        <v>0</v>
      </c>
      <c r="H21" s="100"/>
    </row>
    <row r="22" spans="1:8">
      <c r="A22" s="104">
        <f t="shared" si="0"/>
        <v>17</v>
      </c>
      <c r="B22" s="3"/>
      <c r="C22" s="104"/>
      <c r="D22" s="104"/>
      <c r="E22" s="97"/>
      <c r="F22" s="3"/>
      <c r="G22" s="97">
        <f t="shared" si="1"/>
        <v>0</v>
      </c>
      <c r="H22" s="100"/>
    </row>
    <row r="23" spans="1:8">
      <c r="A23" s="104">
        <f t="shared" si="0"/>
        <v>18</v>
      </c>
      <c r="B23" s="3"/>
      <c r="C23" s="104"/>
      <c r="D23" s="104"/>
      <c r="E23" s="97"/>
      <c r="F23" s="3"/>
      <c r="G23" s="97">
        <f t="shared" si="1"/>
        <v>0</v>
      </c>
      <c r="H23" s="100"/>
    </row>
    <row r="24" spans="1:8">
      <c r="A24" s="104">
        <f t="shared" si="0"/>
        <v>19</v>
      </c>
      <c r="B24" s="3"/>
      <c r="C24" s="104"/>
      <c r="D24" s="104"/>
      <c r="E24" s="97"/>
      <c r="F24" s="3"/>
      <c r="G24" s="97">
        <f t="shared" si="1"/>
        <v>0</v>
      </c>
      <c r="H24" s="100"/>
    </row>
    <row r="25" spans="1:8">
      <c r="A25" s="104">
        <f t="shared" si="0"/>
        <v>20</v>
      </c>
      <c r="B25" s="3"/>
      <c r="C25" s="104"/>
      <c r="D25" s="104"/>
      <c r="E25" s="97"/>
      <c r="F25" s="3"/>
      <c r="G25" s="97">
        <f t="shared" si="1"/>
        <v>0</v>
      </c>
      <c r="H25" s="100"/>
    </row>
    <row r="26" spans="1:8">
      <c r="A26" s="104">
        <f t="shared" si="0"/>
        <v>21</v>
      </c>
      <c r="B26" s="3"/>
      <c r="C26" s="104"/>
      <c r="D26" s="104"/>
      <c r="E26" s="97"/>
      <c r="F26" s="3"/>
      <c r="G26" s="97">
        <f t="shared" si="1"/>
        <v>0</v>
      </c>
      <c r="H26" s="100"/>
    </row>
    <row r="27" spans="1:8">
      <c r="A27" s="104">
        <f t="shared" si="0"/>
        <v>22</v>
      </c>
      <c r="B27" s="3"/>
      <c r="C27" s="104"/>
      <c r="D27" s="104"/>
      <c r="E27" s="97"/>
      <c r="F27" s="3"/>
      <c r="G27" s="97">
        <f t="shared" si="1"/>
        <v>0</v>
      </c>
      <c r="H27" s="100"/>
    </row>
    <row r="28" spans="1:8">
      <c r="A28" s="104">
        <f t="shared" si="0"/>
        <v>23</v>
      </c>
      <c r="B28" s="3"/>
      <c r="C28" s="104"/>
      <c r="D28" s="104"/>
      <c r="E28" s="97"/>
      <c r="F28" s="3"/>
      <c r="G28" s="97">
        <f t="shared" si="1"/>
        <v>0</v>
      </c>
      <c r="H28" s="100"/>
    </row>
    <row r="29" spans="1:8">
      <c r="A29" s="104">
        <f t="shared" si="0"/>
        <v>24</v>
      </c>
      <c r="B29" s="3"/>
      <c r="C29" s="104"/>
      <c r="D29" s="104"/>
      <c r="E29" s="97"/>
      <c r="F29" s="3"/>
      <c r="G29" s="97">
        <f t="shared" si="1"/>
        <v>0</v>
      </c>
      <c r="H29" s="100"/>
    </row>
    <row r="30" spans="1:8">
      <c r="A30" s="104">
        <f t="shared" si="0"/>
        <v>25</v>
      </c>
      <c r="B30" s="3"/>
      <c r="C30" s="104"/>
      <c r="D30" s="104"/>
      <c r="E30" s="97"/>
      <c r="F30" s="3"/>
      <c r="G30" s="97">
        <f t="shared" si="1"/>
        <v>0</v>
      </c>
      <c r="H30" s="100"/>
    </row>
    <row r="31" spans="1:8">
      <c r="A31" s="104">
        <f t="shared" si="0"/>
        <v>26</v>
      </c>
      <c r="B31" s="3"/>
      <c r="C31" s="104"/>
      <c r="D31" s="104"/>
      <c r="E31" s="97"/>
      <c r="F31" s="3"/>
      <c r="G31" s="97">
        <f t="shared" si="1"/>
        <v>0</v>
      </c>
      <c r="H31" s="100"/>
    </row>
    <row r="32" spans="1:8">
      <c r="A32" s="104">
        <f t="shared" si="0"/>
        <v>27</v>
      </c>
      <c r="B32" s="3"/>
      <c r="C32" s="104"/>
      <c r="D32" s="104"/>
      <c r="E32" s="97"/>
      <c r="F32" s="3"/>
      <c r="G32" s="97">
        <f t="shared" si="1"/>
        <v>0</v>
      </c>
      <c r="H32" s="100"/>
    </row>
    <row r="33" spans="1:8">
      <c r="A33" s="104">
        <f t="shared" si="0"/>
        <v>28</v>
      </c>
      <c r="B33" s="3"/>
      <c r="C33" s="104"/>
      <c r="D33" s="104"/>
      <c r="E33" s="97"/>
      <c r="F33" s="3"/>
      <c r="G33" s="97">
        <f t="shared" si="1"/>
        <v>0</v>
      </c>
      <c r="H33" s="100"/>
    </row>
    <row r="34" spans="1:8">
      <c r="A34" s="104">
        <f t="shared" si="0"/>
        <v>29</v>
      </c>
      <c r="B34" s="3"/>
      <c r="C34" s="104"/>
      <c r="D34" s="104"/>
      <c r="E34" s="97"/>
      <c r="F34" s="3"/>
      <c r="G34" s="97">
        <f t="shared" si="1"/>
        <v>0</v>
      </c>
      <c r="H34" s="100"/>
    </row>
    <row r="35" spans="1:8">
      <c r="A35" s="104">
        <f t="shared" si="0"/>
        <v>30</v>
      </c>
      <c r="B35" s="3"/>
      <c r="C35" s="104"/>
      <c r="D35" s="104"/>
      <c r="E35" s="97"/>
      <c r="F35" s="3"/>
      <c r="G35" s="97">
        <f t="shared" si="1"/>
        <v>0</v>
      </c>
      <c r="H35" s="100"/>
    </row>
    <row r="36" spans="1:8">
      <c r="A36" s="104">
        <f t="shared" si="0"/>
        <v>31</v>
      </c>
      <c r="B36" s="3"/>
      <c r="C36" s="104"/>
      <c r="D36" s="104"/>
      <c r="E36" s="97"/>
      <c r="F36" s="3"/>
      <c r="G36" s="97">
        <f t="shared" si="1"/>
        <v>0</v>
      </c>
      <c r="H36" s="100"/>
    </row>
    <row r="37" spans="1:8">
      <c r="A37" s="104">
        <f t="shared" si="0"/>
        <v>32</v>
      </c>
      <c r="B37" s="3"/>
      <c r="C37" s="104"/>
      <c r="D37" s="104"/>
      <c r="E37" s="97"/>
      <c r="F37" s="3"/>
      <c r="G37" s="97">
        <f t="shared" si="1"/>
        <v>0</v>
      </c>
      <c r="H37" s="100"/>
    </row>
    <row r="38" spans="1:8">
      <c r="A38" s="104">
        <f t="shared" si="0"/>
        <v>33</v>
      </c>
      <c r="B38" s="3"/>
      <c r="C38" s="104"/>
      <c r="D38" s="104"/>
      <c r="E38" s="97"/>
      <c r="F38" s="3"/>
      <c r="G38" s="97">
        <f t="shared" si="1"/>
        <v>0</v>
      </c>
      <c r="H38" s="100"/>
    </row>
    <row r="39" spans="1:8">
      <c r="A39" s="104">
        <f t="shared" si="0"/>
        <v>34</v>
      </c>
      <c r="B39" s="3"/>
      <c r="C39" s="104"/>
      <c r="D39" s="104"/>
      <c r="E39" s="97"/>
      <c r="F39" s="3"/>
      <c r="G39" s="97">
        <f t="shared" si="1"/>
        <v>0</v>
      </c>
      <c r="H39" s="100"/>
    </row>
    <row r="40" spans="1:8">
      <c r="A40" s="104">
        <f t="shared" si="0"/>
        <v>35</v>
      </c>
      <c r="B40" s="3"/>
      <c r="C40" s="104"/>
      <c r="D40" s="104"/>
      <c r="E40" s="97"/>
      <c r="F40" s="3"/>
      <c r="G40" s="97">
        <f t="shared" si="1"/>
        <v>0</v>
      </c>
      <c r="H40" s="100"/>
    </row>
    <row r="41" spans="1:8">
      <c r="A41" s="104">
        <f t="shared" si="0"/>
        <v>36</v>
      </c>
      <c r="B41" s="3"/>
      <c r="C41" s="104"/>
      <c r="D41" s="104"/>
      <c r="E41" s="97"/>
      <c r="F41" s="3"/>
      <c r="G41" s="97">
        <f t="shared" si="1"/>
        <v>0</v>
      </c>
      <c r="H41" s="100"/>
    </row>
    <row r="42" spans="1:8">
      <c r="A42" s="104">
        <f t="shared" si="0"/>
        <v>37</v>
      </c>
      <c r="B42" s="3"/>
      <c r="C42" s="104"/>
      <c r="D42" s="104"/>
      <c r="E42" s="97"/>
      <c r="F42" s="3"/>
      <c r="G42" s="97">
        <f t="shared" si="1"/>
        <v>0</v>
      </c>
      <c r="H42" s="100"/>
    </row>
    <row r="43" spans="1:8">
      <c r="A43" s="104">
        <f t="shared" si="0"/>
        <v>38</v>
      </c>
      <c r="B43" s="3"/>
      <c r="C43" s="104"/>
      <c r="D43" s="104"/>
      <c r="E43" s="97"/>
      <c r="F43" s="3"/>
      <c r="G43" s="97">
        <f t="shared" si="1"/>
        <v>0</v>
      </c>
      <c r="H43" s="100"/>
    </row>
    <row r="44" spans="1:8">
      <c r="A44" s="104">
        <f t="shared" si="0"/>
        <v>39</v>
      </c>
      <c r="B44" s="3"/>
      <c r="C44" s="104"/>
      <c r="D44" s="104"/>
      <c r="E44" s="97"/>
      <c r="F44" s="3"/>
      <c r="G44" s="97">
        <f t="shared" si="1"/>
        <v>0</v>
      </c>
      <c r="H44" s="100"/>
    </row>
    <row r="45" spans="1:8">
      <c r="A45" s="104">
        <f t="shared" si="0"/>
        <v>40</v>
      </c>
      <c r="B45" s="3"/>
      <c r="C45" s="104"/>
      <c r="D45" s="104"/>
      <c r="E45" s="97"/>
      <c r="F45" s="3"/>
      <c r="G45" s="97">
        <f t="shared" si="1"/>
        <v>0</v>
      </c>
      <c r="H45" s="100"/>
    </row>
    <row r="46" spans="1:8">
      <c r="A46" s="104">
        <f t="shared" si="0"/>
        <v>41</v>
      </c>
      <c r="B46" s="3"/>
      <c r="C46" s="104"/>
      <c r="D46" s="104"/>
      <c r="E46" s="97"/>
      <c r="F46" s="3"/>
      <c r="G46" s="97">
        <f t="shared" si="1"/>
        <v>0</v>
      </c>
      <c r="H46" s="100"/>
    </row>
    <row r="47" spans="1:8">
      <c r="A47" s="104">
        <f t="shared" si="0"/>
        <v>42</v>
      </c>
      <c r="B47" s="3"/>
      <c r="C47" s="104"/>
      <c r="D47" s="104"/>
      <c r="E47" s="97"/>
      <c r="F47" s="3"/>
      <c r="G47" s="97">
        <f t="shared" si="1"/>
        <v>0</v>
      </c>
      <c r="H47" s="100"/>
    </row>
    <row r="48" spans="1:8">
      <c r="A48" s="104">
        <f t="shared" si="0"/>
        <v>43</v>
      </c>
      <c r="B48" s="3"/>
      <c r="C48" s="104"/>
      <c r="D48" s="104"/>
      <c r="E48" s="97"/>
      <c r="F48" s="3"/>
      <c r="G48" s="97">
        <f t="shared" si="1"/>
        <v>0</v>
      </c>
      <c r="H48" s="100"/>
    </row>
    <row r="49" spans="1:8">
      <c r="A49" s="104">
        <f t="shared" si="0"/>
        <v>44</v>
      </c>
      <c r="B49" s="3"/>
      <c r="C49" s="104"/>
      <c r="D49" s="104"/>
      <c r="E49" s="97"/>
      <c r="F49" s="3"/>
      <c r="G49" s="97">
        <f t="shared" si="1"/>
        <v>0</v>
      </c>
      <c r="H49" s="100"/>
    </row>
    <row r="50" spans="1:8">
      <c r="A50" s="104">
        <f t="shared" si="0"/>
        <v>45</v>
      </c>
      <c r="B50" s="3"/>
      <c r="C50" s="104"/>
      <c r="D50" s="104"/>
      <c r="E50" s="97"/>
      <c r="F50" s="3"/>
      <c r="G50" s="97">
        <f t="shared" si="1"/>
        <v>0</v>
      </c>
      <c r="H50" s="100"/>
    </row>
    <row r="51" spans="1:8">
      <c r="A51" s="104">
        <f t="shared" si="0"/>
        <v>46</v>
      </c>
      <c r="B51" s="3"/>
      <c r="C51" s="104"/>
      <c r="D51" s="104"/>
      <c r="E51" s="97"/>
      <c r="F51" s="3"/>
      <c r="G51" s="97">
        <f t="shared" si="1"/>
        <v>0</v>
      </c>
      <c r="H51" s="100"/>
    </row>
    <row r="52" spans="1:8">
      <c r="A52" s="104">
        <f t="shared" si="0"/>
        <v>47</v>
      </c>
      <c r="B52" s="3"/>
      <c r="C52" s="104"/>
      <c r="D52" s="104"/>
      <c r="E52" s="97"/>
      <c r="F52" s="3"/>
      <c r="G52" s="97">
        <f t="shared" si="1"/>
        <v>0</v>
      </c>
      <c r="H52" s="100"/>
    </row>
    <row r="53" spans="1:8">
      <c r="A53" s="174" t="s">
        <v>53</v>
      </c>
      <c r="B53" s="174"/>
      <c r="C53" s="174"/>
      <c r="D53" s="174"/>
      <c r="E53" s="174"/>
      <c r="F53" s="174"/>
      <c r="G53" s="97">
        <f>SUM(G6:G52)</f>
        <v>0</v>
      </c>
      <c r="H53" s="100"/>
    </row>
  </sheetData>
  <mergeCells count="2">
    <mergeCell ref="D3:G3"/>
    <mergeCell ref="A53:F53"/>
  </mergeCells>
  <phoneticPr fontId="1"/>
  <pageMargins left="0.51181102362204722" right="0.31496062992125984" top="0.35433070866141736" bottom="0.35433070866141736" header="0.31496062992125984" footer="0.31496062992125984"/>
  <pageSetup paperSize="9" scale="63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FB382D0-9988-4053-BF56-CDA61313643D}">
          <x14:formula1>
            <xm:f>選択用シート!$B$2:$B$76</xm:f>
          </x14:formula1>
          <xm:sqref>B7:B52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43374-3476-47AC-A5DA-E741295B33CD}">
  <dimension ref="B1:E76"/>
  <sheetViews>
    <sheetView topLeftCell="A60" zoomScale="122" workbookViewId="0">
      <selection activeCell="B75" sqref="B75"/>
    </sheetView>
  </sheetViews>
  <sheetFormatPr defaultRowHeight="19.5"/>
  <cols>
    <col min="2" max="2" width="43" style="2" customWidth="1"/>
    <col min="3" max="3" width="20.625" style="2" customWidth="1"/>
    <col min="5" max="5" width="33.75" style="2" customWidth="1"/>
  </cols>
  <sheetData>
    <row r="1" spans="2:5" ht="29.25" thickBot="1">
      <c r="B1" s="102" t="s">
        <v>64</v>
      </c>
      <c r="C1" s="103"/>
      <c r="D1" s="102"/>
      <c r="E1" s="103"/>
    </row>
    <row r="2" spans="2:5" thickBot="1">
      <c r="B2" s="1" t="s">
        <v>113</v>
      </c>
      <c r="C2"/>
      <c r="E2"/>
    </row>
    <row r="3" spans="2:5" thickBot="1">
      <c r="B3" s="1" t="s">
        <v>114</v>
      </c>
      <c r="C3"/>
      <c r="E3"/>
    </row>
    <row r="4" spans="2:5" thickBot="1">
      <c r="B4" s="1" t="s">
        <v>115</v>
      </c>
      <c r="C4"/>
      <c r="E4"/>
    </row>
    <row r="5" spans="2:5" thickBot="1">
      <c r="B5" s="1" t="s">
        <v>116</v>
      </c>
      <c r="C5"/>
      <c r="E5"/>
    </row>
    <row r="6" spans="2:5" thickBot="1">
      <c r="B6" s="1" t="s">
        <v>117</v>
      </c>
      <c r="C6"/>
      <c r="E6"/>
    </row>
    <row r="7" spans="2:5" thickBot="1">
      <c r="B7" s="1" t="s">
        <v>118</v>
      </c>
      <c r="C7"/>
      <c r="E7"/>
    </row>
    <row r="8" spans="2:5" thickBot="1">
      <c r="B8" s="1" t="s">
        <v>88</v>
      </c>
      <c r="C8"/>
      <c r="E8"/>
    </row>
    <row r="9" spans="2:5" thickBot="1">
      <c r="B9" s="1" t="s">
        <v>119</v>
      </c>
      <c r="C9"/>
      <c r="E9"/>
    </row>
    <row r="10" spans="2:5" thickBot="1">
      <c r="B10" s="1" t="s">
        <v>120</v>
      </c>
      <c r="C10"/>
      <c r="E10"/>
    </row>
    <row r="11" spans="2:5" thickBot="1">
      <c r="B11" s="1" t="s">
        <v>121</v>
      </c>
      <c r="C11"/>
      <c r="E11"/>
    </row>
    <row r="12" spans="2:5" thickBot="1">
      <c r="B12" s="1" t="s">
        <v>122</v>
      </c>
      <c r="C12"/>
      <c r="E12"/>
    </row>
    <row r="13" spans="2:5" thickBot="1">
      <c r="B13" s="1" t="s">
        <v>123</v>
      </c>
      <c r="C13"/>
      <c r="E13"/>
    </row>
    <row r="14" spans="2:5" thickBot="1">
      <c r="B14" s="1" t="s">
        <v>125</v>
      </c>
      <c r="C14"/>
      <c r="E14"/>
    </row>
    <row r="15" spans="2:5" thickBot="1">
      <c r="B15" s="1" t="s">
        <v>126</v>
      </c>
      <c r="C15"/>
      <c r="E15"/>
    </row>
    <row r="16" spans="2:5" thickBot="1">
      <c r="B16" s="1" t="s">
        <v>124</v>
      </c>
      <c r="C16"/>
      <c r="E16"/>
    </row>
    <row r="17" spans="2:5" thickBot="1">
      <c r="B17" s="1" t="s">
        <v>127</v>
      </c>
      <c r="C17"/>
      <c r="E17"/>
    </row>
    <row r="18" spans="2:5" thickBot="1">
      <c r="B18" s="1" t="s">
        <v>128</v>
      </c>
      <c r="C18"/>
      <c r="E18"/>
    </row>
    <row r="19" spans="2:5" thickBot="1">
      <c r="B19" s="1" t="s">
        <v>170</v>
      </c>
      <c r="C19"/>
      <c r="E19"/>
    </row>
    <row r="20" spans="2:5" thickBot="1">
      <c r="B20" s="1" t="s">
        <v>129</v>
      </c>
      <c r="C20"/>
      <c r="E20"/>
    </row>
    <row r="21" spans="2:5" thickBot="1">
      <c r="B21" s="1" t="s">
        <v>130</v>
      </c>
      <c r="C21"/>
      <c r="E21"/>
    </row>
    <row r="22" spans="2:5" thickBot="1">
      <c r="B22" s="1" t="s">
        <v>131</v>
      </c>
      <c r="C22"/>
      <c r="E22"/>
    </row>
    <row r="23" spans="2:5" thickBot="1">
      <c r="B23" s="1" t="s">
        <v>132</v>
      </c>
      <c r="C23"/>
      <c r="E23"/>
    </row>
    <row r="24" spans="2:5" thickBot="1">
      <c r="B24" s="1" t="s">
        <v>133</v>
      </c>
      <c r="C24"/>
      <c r="E24"/>
    </row>
    <row r="25" spans="2:5" thickBot="1">
      <c r="B25" s="1" t="s">
        <v>134</v>
      </c>
      <c r="C25"/>
      <c r="E25"/>
    </row>
    <row r="26" spans="2:5" thickBot="1">
      <c r="B26" s="1" t="s">
        <v>135</v>
      </c>
      <c r="C26"/>
      <c r="E26"/>
    </row>
    <row r="27" spans="2:5" thickBot="1">
      <c r="B27" s="1" t="s">
        <v>136</v>
      </c>
      <c r="C27"/>
      <c r="E27"/>
    </row>
    <row r="28" spans="2:5" thickBot="1">
      <c r="B28" s="1" t="s">
        <v>137</v>
      </c>
      <c r="C28"/>
      <c r="E28"/>
    </row>
    <row r="29" spans="2:5" thickBot="1">
      <c r="B29" s="1" t="s">
        <v>138</v>
      </c>
      <c r="C29"/>
      <c r="E29"/>
    </row>
    <row r="30" spans="2:5" thickBot="1">
      <c r="B30" s="1" t="s">
        <v>139</v>
      </c>
      <c r="C30"/>
      <c r="E30"/>
    </row>
    <row r="31" spans="2:5" thickBot="1">
      <c r="B31" s="1" t="s">
        <v>140</v>
      </c>
      <c r="C31"/>
      <c r="E31"/>
    </row>
    <row r="32" spans="2:5" thickBot="1">
      <c r="B32" s="1" t="s">
        <v>141</v>
      </c>
      <c r="C32"/>
      <c r="E32"/>
    </row>
    <row r="33" spans="2:5" thickBot="1">
      <c r="B33" s="1" t="s">
        <v>142</v>
      </c>
      <c r="C33"/>
      <c r="E33"/>
    </row>
    <row r="34" spans="2:5" thickBot="1">
      <c r="B34" s="1" t="s">
        <v>143</v>
      </c>
      <c r="C34"/>
      <c r="E34"/>
    </row>
    <row r="35" spans="2:5" thickBot="1">
      <c r="B35" s="1" t="s">
        <v>144</v>
      </c>
      <c r="C35"/>
      <c r="E35"/>
    </row>
    <row r="36" spans="2:5" thickBot="1">
      <c r="B36" s="1" t="s">
        <v>145</v>
      </c>
      <c r="C36"/>
      <c r="E36"/>
    </row>
    <row r="37" spans="2:5" thickBot="1">
      <c r="B37" s="1" t="s">
        <v>146</v>
      </c>
      <c r="C37"/>
      <c r="E37"/>
    </row>
    <row r="38" spans="2:5" thickBot="1">
      <c r="B38" s="1" t="s">
        <v>147</v>
      </c>
      <c r="C38"/>
      <c r="E38"/>
    </row>
    <row r="39" spans="2:5" thickBot="1">
      <c r="B39" s="1" t="s">
        <v>148</v>
      </c>
      <c r="C39"/>
      <c r="E39"/>
    </row>
    <row r="40" spans="2:5" thickBot="1">
      <c r="B40" s="1" t="s">
        <v>149</v>
      </c>
      <c r="C40"/>
      <c r="E40"/>
    </row>
    <row r="41" spans="2:5" ht="20.45" customHeight="1" thickBot="1">
      <c r="B41" s="1" t="s">
        <v>150</v>
      </c>
      <c r="C41"/>
      <c r="E41"/>
    </row>
    <row r="42" spans="2:5" ht="20.25" thickBot="1">
      <c r="B42" s="1" t="s">
        <v>151</v>
      </c>
      <c r="C42"/>
      <c r="D42" s="2"/>
      <c r="E42"/>
    </row>
    <row r="43" spans="2:5" ht="20.25" thickBot="1">
      <c r="B43" s="1" t="s">
        <v>152</v>
      </c>
      <c r="C43"/>
      <c r="D43" s="2"/>
      <c r="E43"/>
    </row>
    <row r="44" spans="2:5" ht="20.25" thickBot="1">
      <c r="B44" s="1" t="s">
        <v>153</v>
      </c>
      <c r="C44"/>
      <c r="D44" s="2"/>
      <c r="E44"/>
    </row>
    <row r="45" spans="2:5" ht="20.25" thickBot="1">
      <c r="B45" s="1" t="s">
        <v>154</v>
      </c>
      <c r="C45"/>
      <c r="D45" s="2"/>
      <c r="E45"/>
    </row>
    <row r="46" spans="2:5" ht="20.25" thickBot="1">
      <c r="B46" s="1" t="s">
        <v>155</v>
      </c>
      <c r="C46"/>
      <c r="D46" s="2"/>
      <c r="E46"/>
    </row>
    <row r="47" spans="2:5" ht="20.25" thickBot="1">
      <c r="B47" s="1" t="s">
        <v>167</v>
      </c>
      <c r="C47"/>
      <c r="D47" s="2"/>
      <c r="E47"/>
    </row>
    <row r="48" spans="2:5" ht="20.25" thickBot="1">
      <c r="B48" s="1" t="s">
        <v>156</v>
      </c>
      <c r="C48"/>
      <c r="D48" s="2"/>
      <c r="E48"/>
    </row>
    <row r="49" spans="2:5" ht="20.25" thickBot="1">
      <c r="B49" s="1" t="s">
        <v>157</v>
      </c>
      <c r="C49"/>
      <c r="D49" s="2"/>
      <c r="E49"/>
    </row>
    <row r="50" spans="2:5" ht="20.25" thickBot="1">
      <c r="B50" s="1" t="s">
        <v>158</v>
      </c>
      <c r="C50"/>
      <c r="D50" s="2"/>
      <c r="E50"/>
    </row>
    <row r="51" spans="2:5" ht="20.25" thickBot="1">
      <c r="B51" s="1" t="s">
        <v>159</v>
      </c>
      <c r="C51"/>
      <c r="D51" s="2"/>
      <c r="E51"/>
    </row>
    <row r="52" spans="2:5" ht="20.25" thickBot="1">
      <c r="B52" s="1" t="s">
        <v>160</v>
      </c>
      <c r="C52"/>
      <c r="D52" s="2"/>
      <c r="E52"/>
    </row>
    <row r="53" spans="2:5" ht="20.25" thickBot="1">
      <c r="B53" s="1" t="s">
        <v>161</v>
      </c>
      <c r="C53"/>
      <c r="D53" s="2"/>
      <c r="E53"/>
    </row>
    <row r="54" spans="2:5" ht="20.25" thickBot="1">
      <c r="B54" s="1" t="s">
        <v>168</v>
      </c>
      <c r="C54"/>
      <c r="D54" s="2"/>
      <c r="E54"/>
    </row>
    <row r="55" spans="2:5" ht="20.25" thickBot="1">
      <c r="B55" s="1" t="s">
        <v>169</v>
      </c>
      <c r="C55"/>
      <c r="D55" s="2"/>
      <c r="E55"/>
    </row>
    <row r="56" spans="2:5" ht="20.25" thickBot="1">
      <c r="B56" s="1" t="s">
        <v>171</v>
      </c>
      <c r="C56"/>
      <c r="D56" s="2"/>
      <c r="E56"/>
    </row>
    <row r="57" spans="2:5" ht="20.25" thickBot="1">
      <c r="B57" s="1" t="s">
        <v>172</v>
      </c>
      <c r="C57"/>
      <c r="D57" s="2"/>
      <c r="E57"/>
    </row>
    <row r="58" spans="2:5" ht="20.25" thickBot="1">
      <c r="B58" s="1" t="s">
        <v>173</v>
      </c>
      <c r="C58"/>
      <c r="D58" s="2"/>
      <c r="E58"/>
    </row>
    <row r="59" spans="2:5" ht="20.25" thickBot="1">
      <c r="B59" s="1" t="s">
        <v>174</v>
      </c>
      <c r="C59"/>
      <c r="D59" s="2"/>
      <c r="E59"/>
    </row>
    <row r="60" spans="2:5" ht="20.25" thickBot="1">
      <c r="B60" s="1" t="s">
        <v>162</v>
      </c>
      <c r="C60"/>
      <c r="D60" s="2"/>
      <c r="E60"/>
    </row>
    <row r="61" spans="2:5" ht="20.25" thickBot="1">
      <c r="B61" s="1" t="s">
        <v>175</v>
      </c>
      <c r="C61"/>
      <c r="D61" s="2"/>
      <c r="E61"/>
    </row>
    <row r="62" spans="2:5" ht="20.25" thickBot="1">
      <c r="B62" s="1" t="s">
        <v>176</v>
      </c>
      <c r="C62"/>
      <c r="D62" s="2"/>
      <c r="E62"/>
    </row>
    <row r="63" spans="2:5" ht="20.25" thickBot="1">
      <c r="B63" s="1" t="s">
        <v>177</v>
      </c>
      <c r="C63"/>
      <c r="D63" s="2"/>
      <c r="E63"/>
    </row>
    <row r="64" spans="2:5" ht="20.25" thickBot="1">
      <c r="B64" s="1" t="s">
        <v>163</v>
      </c>
      <c r="C64"/>
      <c r="D64" s="2"/>
      <c r="E64"/>
    </row>
    <row r="65" spans="2:5" ht="20.25" thickBot="1">
      <c r="B65" s="1" t="s">
        <v>164</v>
      </c>
      <c r="C65"/>
      <c r="D65" s="2"/>
      <c r="E65"/>
    </row>
    <row r="66" spans="2:5" ht="20.25" thickBot="1">
      <c r="B66" s="1" t="s">
        <v>165</v>
      </c>
      <c r="C66"/>
      <c r="D66" s="2"/>
      <c r="E66"/>
    </row>
    <row r="67" spans="2:5" ht="20.25" thickBot="1">
      <c r="B67" s="1" t="s">
        <v>166</v>
      </c>
      <c r="C67"/>
      <c r="D67" s="2"/>
      <c r="E67"/>
    </row>
    <row r="68" spans="2:5" ht="20.25" thickBot="1">
      <c r="B68" s="1" t="s">
        <v>178</v>
      </c>
      <c r="C68"/>
      <c r="D68" s="2"/>
      <c r="E68"/>
    </row>
    <row r="69" spans="2:5" ht="20.25" thickBot="1">
      <c r="B69" s="1" t="s">
        <v>179</v>
      </c>
      <c r="C69"/>
      <c r="D69" s="2"/>
      <c r="E69"/>
    </row>
    <row r="70" spans="2:5" ht="20.25" thickBot="1">
      <c r="B70" s="1" t="s">
        <v>180</v>
      </c>
      <c r="C70"/>
      <c r="D70" s="2"/>
      <c r="E70"/>
    </row>
    <row r="71" spans="2:5" ht="20.25" thickBot="1">
      <c r="B71" s="1" t="s">
        <v>181</v>
      </c>
      <c r="C71"/>
      <c r="D71" s="2"/>
      <c r="E71"/>
    </row>
    <row r="72" spans="2:5" ht="20.25" thickBot="1">
      <c r="B72" s="1" t="s">
        <v>182</v>
      </c>
      <c r="C72"/>
      <c r="D72" s="2"/>
      <c r="E72"/>
    </row>
    <row r="73" spans="2:5" ht="20.25" thickBot="1">
      <c r="B73" s="1" t="s">
        <v>183</v>
      </c>
      <c r="C73"/>
      <c r="D73" s="2"/>
      <c r="E73"/>
    </row>
    <row r="74" spans="2:5" ht="20.25" thickBot="1">
      <c r="B74" s="1" t="s">
        <v>184</v>
      </c>
      <c r="C74"/>
      <c r="D74" s="2"/>
      <c r="E74"/>
    </row>
    <row r="75" spans="2:5" ht="20.25" thickBot="1">
      <c r="B75" s="1"/>
      <c r="C75"/>
      <c r="D75" s="2"/>
      <c r="E75"/>
    </row>
    <row r="76" spans="2:5" ht="20.25" thickBot="1">
      <c r="B76" s="1"/>
      <c r="C76"/>
      <c r="D76" s="2"/>
      <c r="E76"/>
    </row>
  </sheetData>
  <phoneticPr fontId="1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F41DE-80F8-456C-9834-50D734DE0EA6}">
  <sheetPr>
    <outlinePr summaryBelow="0"/>
    <pageSetUpPr fitToPage="1"/>
  </sheetPr>
  <dimension ref="A1:I192"/>
  <sheetViews>
    <sheetView showGridLines="0" zoomScale="90" zoomScaleNormal="90" workbookViewId="0">
      <selection activeCell="A2" sqref="A2:I2"/>
    </sheetView>
  </sheetViews>
  <sheetFormatPr defaultColWidth="2.75" defaultRowHeight="14.25" outlineLevelRow="1"/>
  <cols>
    <col min="1" max="1" width="3.75" style="13" customWidth="1"/>
    <col min="2" max="2" width="18.25" style="55" customWidth="1"/>
    <col min="3" max="3" width="23.5" style="85" customWidth="1"/>
    <col min="4" max="4" width="38.25" style="13" customWidth="1"/>
    <col min="5" max="5" width="18.25" style="85" customWidth="1"/>
    <col min="6" max="8" width="14.25" style="13" customWidth="1"/>
    <col min="9" max="9" width="38" style="13" customWidth="1"/>
    <col min="10" max="16384" width="2.75" style="13"/>
  </cols>
  <sheetData>
    <row r="1" spans="1:9" ht="6" customHeight="1">
      <c r="A1" s="9"/>
      <c r="B1" s="9"/>
      <c r="C1" s="80"/>
      <c r="D1" s="9"/>
      <c r="E1" s="80"/>
      <c r="F1" s="9"/>
      <c r="G1" s="9"/>
      <c r="H1" s="9"/>
      <c r="I1" s="10"/>
    </row>
    <row r="2" spans="1:9" ht="35.65" customHeight="1">
      <c r="A2" s="150" t="s">
        <v>100</v>
      </c>
      <c r="B2" s="151"/>
      <c r="C2" s="151"/>
      <c r="D2" s="151"/>
      <c r="E2" s="151"/>
      <c r="F2" s="151"/>
      <c r="G2" s="151"/>
      <c r="H2" s="151"/>
      <c r="I2" s="151"/>
    </row>
    <row r="3" spans="1:9" ht="15" thickBot="1">
      <c r="A3" s="11"/>
      <c r="B3" s="11"/>
      <c r="C3" s="81"/>
      <c r="D3" s="11"/>
      <c r="E3" s="81"/>
      <c r="F3" s="11"/>
      <c r="G3" s="11"/>
      <c r="H3" s="11"/>
      <c r="I3" s="11"/>
    </row>
    <row r="4" spans="1:9" ht="15" thickBot="1">
      <c r="A4" s="152" t="s">
        <v>18</v>
      </c>
      <c r="B4" s="153"/>
      <c r="C4" s="88" t="s">
        <v>19</v>
      </c>
      <c r="D4" s="14" t="s">
        <v>20</v>
      </c>
      <c r="E4" s="91" t="s">
        <v>10</v>
      </c>
      <c r="F4" s="14" t="s">
        <v>21</v>
      </c>
      <c r="G4" s="15" t="s">
        <v>22</v>
      </c>
      <c r="H4" s="14" t="s">
        <v>23</v>
      </c>
      <c r="I4" s="16" t="s">
        <v>5</v>
      </c>
    </row>
    <row r="5" spans="1:9" ht="15.75" customHeight="1" thickTop="1">
      <c r="A5" s="17" t="s">
        <v>24</v>
      </c>
      <c r="B5" s="18"/>
      <c r="C5" s="89"/>
      <c r="D5" s="19"/>
      <c r="E5" s="89"/>
      <c r="F5" s="19"/>
      <c r="G5" s="19"/>
      <c r="H5" s="19"/>
      <c r="I5" s="20"/>
    </row>
    <row r="6" spans="1:9" ht="15.75" customHeight="1" outlineLevel="1">
      <c r="A6" s="21"/>
      <c r="B6" s="154" t="s">
        <v>90</v>
      </c>
      <c r="C6" s="84"/>
      <c r="D6" s="23"/>
      <c r="E6" s="24" t="s">
        <v>13</v>
      </c>
      <c r="F6" s="25">
        <f>IF(ISBLANK(E6),0,VLOOKUP(E6,見積書!$B$42:$E$48,4,FALSE))</f>
        <v>0</v>
      </c>
      <c r="G6" s="26">
        <v>0</v>
      </c>
      <c r="H6" s="25">
        <f t="shared" ref="H6:H15" si="0">F6*G6</f>
        <v>0</v>
      </c>
      <c r="I6" s="53"/>
    </row>
    <row r="7" spans="1:9" ht="15.75" customHeight="1" outlineLevel="1">
      <c r="A7" s="21"/>
      <c r="B7" s="155"/>
      <c r="C7" s="84"/>
      <c r="D7" s="23"/>
      <c r="E7" s="24"/>
      <c r="F7" s="25">
        <f>IF(ISBLANK(E7),0,VLOOKUP(E7,見積書!$B$42:$E$48,4,FALSE))</f>
        <v>0</v>
      </c>
      <c r="G7" s="26">
        <v>0</v>
      </c>
      <c r="H7" s="25">
        <f t="shared" si="0"/>
        <v>0</v>
      </c>
      <c r="I7" s="53"/>
    </row>
    <row r="8" spans="1:9" ht="15.75" customHeight="1" outlineLevel="1">
      <c r="A8" s="21"/>
      <c r="B8" s="155"/>
      <c r="C8" s="84"/>
      <c r="D8" s="23"/>
      <c r="E8" s="24"/>
      <c r="F8" s="25">
        <f>IF(ISBLANK(E8),0,VLOOKUP(E8,見積書!$B$42:$E$48,4,FALSE))</f>
        <v>0</v>
      </c>
      <c r="G8" s="26">
        <v>0</v>
      </c>
      <c r="H8" s="25">
        <f t="shared" si="0"/>
        <v>0</v>
      </c>
      <c r="I8" s="53"/>
    </row>
    <row r="9" spans="1:9" ht="15.75" customHeight="1" outlineLevel="1">
      <c r="A9" s="21"/>
      <c r="B9" s="155"/>
      <c r="C9" s="84"/>
      <c r="D9" s="23"/>
      <c r="E9" s="24"/>
      <c r="F9" s="25">
        <f>IF(ISBLANK(E9),0,VLOOKUP(E9,見積書!$B$42:$E$48,4,FALSE))</f>
        <v>0</v>
      </c>
      <c r="G9" s="26">
        <v>0</v>
      </c>
      <c r="H9" s="25">
        <f t="shared" si="0"/>
        <v>0</v>
      </c>
      <c r="I9" s="53"/>
    </row>
    <row r="10" spans="1:9" ht="15.75" customHeight="1" outlineLevel="1">
      <c r="A10" s="21"/>
      <c r="B10" s="155"/>
      <c r="C10" s="84"/>
      <c r="D10" s="23"/>
      <c r="E10" s="24"/>
      <c r="F10" s="25">
        <f>IF(ISBLANK(E10),0,VLOOKUP(E10,見積書!$B$42:$E$48,4,FALSE))</f>
        <v>0</v>
      </c>
      <c r="G10" s="26">
        <v>0</v>
      </c>
      <c r="H10" s="25">
        <f t="shared" si="0"/>
        <v>0</v>
      </c>
      <c r="I10" s="53"/>
    </row>
    <row r="11" spans="1:9" ht="15.75" customHeight="1" outlineLevel="1">
      <c r="A11" s="21" t="s">
        <v>3</v>
      </c>
      <c r="B11" s="155"/>
      <c r="C11" s="84"/>
      <c r="D11" s="23"/>
      <c r="E11" s="24"/>
      <c r="F11" s="25">
        <f>IF(ISBLANK(E11),0,VLOOKUP(E11,見積書!$B$42:$E$48,4,FALSE))</f>
        <v>0</v>
      </c>
      <c r="G11" s="26">
        <v>0</v>
      </c>
      <c r="H11" s="25">
        <f t="shared" si="0"/>
        <v>0</v>
      </c>
      <c r="I11" s="53"/>
    </row>
    <row r="12" spans="1:9" ht="15.75" customHeight="1" outlineLevel="1">
      <c r="A12" s="21"/>
      <c r="B12" s="155"/>
      <c r="C12" s="84"/>
      <c r="D12" s="23"/>
      <c r="E12" s="24"/>
      <c r="F12" s="25">
        <f>IF(ISBLANK(E12),0,VLOOKUP(E12,見積書!$B$42:$E$48,4,FALSE))</f>
        <v>0</v>
      </c>
      <c r="G12" s="26">
        <v>0</v>
      </c>
      <c r="H12" s="25">
        <f t="shared" si="0"/>
        <v>0</v>
      </c>
      <c r="I12" s="53"/>
    </row>
    <row r="13" spans="1:9" ht="15.75" customHeight="1" outlineLevel="1">
      <c r="A13" s="21"/>
      <c r="B13" s="156"/>
      <c r="C13" s="84"/>
      <c r="D13" s="23"/>
      <c r="E13" s="24"/>
      <c r="F13" s="25">
        <f>IF(ISBLANK(E13),0,VLOOKUP(E13,見積書!$B$42:$E$48,4,FALSE))</f>
        <v>0</v>
      </c>
      <c r="G13" s="26">
        <v>0</v>
      </c>
      <c r="H13" s="25">
        <f t="shared" si="0"/>
        <v>0</v>
      </c>
      <c r="I13" s="53"/>
    </row>
    <row r="14" spans="1:9" ht="15.75" customHeight="1" outlineLevel="1">
      <c r="A14" s="21"/>
      <c r="B14" s="156"/>
      <c r="C14" s="84"/>
      <c r="D14" s="23"/>
      <c r="E14" s="24"/>
      <c r="F14" s="25">
        <f>IF(ISBLANK(E14),0,VLOOKUP(E14,見積書!$B$42:$E$48,4,FALSE))</f>
        <v>0</v>
      </c>
      <c r="G14" s="26">
        <v>0</v>
      </c>
      <c r="H14" s="25">
        <f t="shared" si="0"/>
        <v>0</v>
      </c>
      <c r="I14" s="53"/>
    </row>
    <row r="15" spans="1:9" ht="15.75" customHeight="1" outlineLevel="1">
      <c r="A15" s="21"/>
      <c r="B15" s="156"/>
      <c r="C15" s="84"/>
      <c r="D15" s="23"/>
      <c r="E15" s="24"/>
      <c r="F15" s="25">
        <f>IF(ISBLANK(E15),0,VLOOKUP(E15,見積書!$B$42:$E$48,4,FALSE))</f>
        <v>0</v>
      </c>
      <c r="G15" s="26">
        <v>0</v>
      </c>
      <c r="H15" s="25">
        <f t="shared" si="0"/>
        <v>0</v>
      </c>
      <c r="I15" s="53"/>
    </row>
    <row r="16" spans="1:9" ht="15.75" customHeight="1" outlineLevel="1">
      <c r="A16" s="21"/>
      <c r="B16" s="157"/>
      <c r="C16" s="105"/>
      <c r="D16" s="28" t="s">
        <v>25</v>
      </c>
      <c r="E16" s="24">
        <f>SUM(E13:E15)</f>
        <v>0</v>
      </c>
      <c r="F16" s="32" t="s">
        <v>28</v>
      </c>
      <c r="G16" s="29">
        <f>SUM(G6:G12)</f>
        <v>0</v>
      </c>
      <c r="H16" s="30">
        <f>SUM(H6:H12)</f>
        <v>0</v>
      </c>
      <c r="I16" s="31"/>
    </row>
    <row r="17" spans="1:9" ht="15.75" customHeight="1" outlineLevel="1">
      <c r="A17" s="21"/>
      <c r="B17" s="158" t="s">
        <v>26</v>
      </c>
      <c r="C17" s="122"/>
      <c r="D17" s="23"/>
      <c r="E17" s="24"/>
      <c r="F17" s="25">
        <f>IF(ISBLANK(E17),0,VLOOKUP(E17,見積書!$B$42:$E$48,4,FALSE))</f>
        <v>0</v>
      </c>
      <c r="G17" s="26">
        <v>0</v>
      </c>
      <c r="H17" s="25">
        <f t="shared" ref="H17:H26" si="1">F17*G17</f>
        <v>0</v>
      </c>
      <c r="I17" s="53"/>
    </row>
    <row r="18" spans="1:9" ht="15.75" customHeight="1" outlineLevel="1">
      <c r="A18" s="21"/>
      <c r="B18" s="156"/>
      <c r="C18" s="84"/>
      <c r="D18" s="23"/>
      <c r="E18" s="24"/>
      <c r="F18" s="25">
        <f>IF(ISBLANK(E18),0,VLOOKUP(E18,見積書!$B$42:$E$48,4,FALSE))</f>
        <v>0</v>
      </c>
      <c r="G18" s="26">
        <v>0</v>
      </c>
      <c r="H18" s="25">
        <f t="shared" si="1"/>
        <v>0</v>
      </c>
      <c r="I18" s="53"/>
    </row>
    <row r="19" spans="1:9" ht="15.75" customHeight="1" outlineLevel="1">
      <c r="A19" s="21"/>
      <c r="B19" s="156"/>
      <c r="C19" s="84"/>
      <c r="D19" s="23"/>
      <c r="E19" s="24"/>
      <c r="F19" s="25">
        <f>IF(ISBLANK(E19),0,VLOOKUP(E19,見積書!$B$42:$E$48,4,FALSE))</f>
        <v>0</v>
      </c>
      <c r="G19" s="26">
        <v>0</v>
      </c>
      <c r="H19" s="25">
        <f t="shared" si="1"/>
        <v>0</v>
      </c>
      <c r="I19" s="53"/>
    </row>
    <row r="20" spans="1:9" ht="15.75" customHeight="1" outlineLevel="1">
      <c r="A20" s="21"/>
      <c r="B20" s="156"/>
      <c r="C20" s="84"/>
      <c r="D20" s="23"/>
      <c r="E20" s="24"/>
      <c r="F20" s="25">
        <f>IF(ISBLANK(E20),0,VLOOKUP(E20,見積書!$B$42:$E$48,4,FALSE))</f>
        <v>0</v>
      </c>
      <c r="G20" s="26">
        <v>0</v>
      </c>
      <c r="H20" s="25">
        <f t="shared" si="1"/>
        <v>0</v>
      </c>
      <c r="I20" s="53"/>
    </row>
    <row r="21" spans="1:9" ht="15.75" customHeight="1" outlineLevel="1">
      <c r="A21" s="21"/>
      <c r="B21" s="156"/>
      <c r="C21" s="84"/>
      <c r="D21" s="23"/>
      <c r="E21" s="24"/>
      <c r="F21" s="25">
        <f>IF(ISBLANK(E21),0,VLOOKUP(E21,見積書!$B$42:$E$48,4,FALSE))</f>
        <v>0</v>
      </c>
      <c r="G21" s="26">
        <v>0</v>
      </c>
      <c r="H21" s="25">
        <f t="shared" si="1"/>
        <v>0</v>
      </c>
      <c r="I21" s="53"/>
    </row>
    <row r="22" spans="1:9" ht="15.75" customHeight="1" outlineLevel="1">
      <c r="A22" s="21"/>
      <c r="B22" s="156"/>
      <c r="C22" s="84"/>
      <c r="D22" s="23"/>
      <c r="E22" s="24"/>
      <c r="F22" s="25">
        <f>IF(ISBLANK(E22),0,VLOOKUP(E22,見積書!$B$42:$E$48,4,FALSE))</f>
        <v>0</v>
      </c>
      <c r="G22" s="26">
        <v>0</v>
      </c>
      <c r="H22" s="25">
        <f t="shared" si="1"/>
        <v>0</v>
      </c>
      <c r="I22" s="53"/>
    </row>
    <row r="23" spans="1:9" ht="15.75" customHeight="1" outlineLevel="1">
      <c r="A23" s="21"/>
      <c r="B23" s="156"/>
      <c r="C23" s="84"/>
      <c r="D23" s="23"/>
      <c r="E23" s="24"/>
      <c r="F23" s="25">
        <f>IF(ISBLANK(E23),0,VLOOKUP(E23,見積書!$B$42:$E$48,4,FALSE))</f>
        <v>0</v>
      </c>
      <c r="G23" s="26">
        <v>0</v>
      </c>
      <c r="H23" s="25">
        <f t="shared" si="1"/>
        <v>0</v>
      </c>
      <c r="I23" s="53"/>
    </row>
    <row r="24" spans="1:9" ht="15.75" customHeight="1" outlineLevel="1">
      <c r="A24" s="21"/>
      <c r="B24" s="156"/>
      <c r="C24" s="84"/>
      <c r="D24" s="23"/>
      <c r="E24" s="24"/>
      <c r="F24" s="25">
        <f>IF(ISBLANK(E24),0,VLOOKUP(E24,見積書!$B$42:$E$48,4,FALSE))</f>
        <v>0</v>
      </c>
      <c r="G24" s="26">
        <v>0</v>
      </c>
      <c r="H24" s="25">
        <f t="shared" si="1"/>
        <v>0</v>
      </c>
      <c r="I24" s="53"/>
    </row>
    <row r="25" spans="1:9" ht="15.75" customHeight="1" outlineLevel="1">
      <c r="A25" s="21"/>
      <c r="B25" s="156"/>
      <c r="C25" s="84"/>
      <c r="D25" s="23"/>
      <c r="E25" s="24"/>
      <c r="F25" s="25">
        <f>IF(ISBLANK(E25),0,VLOOKUP(E25,見積書!$B$42:$E$48,4,FALSE))</f>
        <v>0</v>
      </c>
      <c r="G25" s="26">
        <v>0</v>
      </c>
      <c r="H25" s="25">
        <f t="shared" si="1"/>
        <v>0</v>
      </c>
      <c r="I25" s="53"/>
    </row>
    <row r="26" spans="1:9" ht="15.75" customHeight="1" outlineLevel="1">
      <c r="A26" s="21"/>
      <c r="B26" s="156"/>
      <c r="C26" s="84"/>
      <c r="D26" s="23"/>
      <c r="E26" s="24"/>
      <c r="F26" s="25">
        <f>IF(ISBLANK(E26),0,VLOOKUP(E26,見積書!$B$42:$E$48,4,FALSE))</f>
        <v>0</v>
      </c>
      <c r="G26" s="26">
        <v>0</v>
      </c>
      <c r="H26" s="25">
        <f t="shared" si="1"/>
        <v>0</v>
      </c>
      <c r="I26" s="53"/>
    </row>
    <row r="27" spans="1:9" ht="15.75" customHeight="1" outlineLevel="1" thickBot="1">
      <c r="A27" s="21"/>
      <c r="B27" s="159"/>
      <c r="C27" s="105"/>
      <c r="D27" s="28" t="s">
        <v>27</v>
      </c>
      <c r="E27" s="92" t="s">
        <v>28</v>
      </c>
      <c r="F27" s="32" t="s">
        <v>28</v>
      </c>
      <c r="G27" s="29">
        <f>SUM(G17:G26)</f>
        <v>0</v>
      </c>
      <c r="H27" s="30">
        <f>SUM(H17:H26)</f>
        <v>0</v>
      </c>
      <c r="I27" s="31"/>
    </row>
    <row r="28" spans="1:9" ht="15.75" customHeight="1" thickTop="1">
      <c r="A28" s="21"/>
      <c r="B28" s="160" t="s">
        <v>29</v>
      </c>
      <c r="C28" s="161"/>
      <c r="D28" s="161"/>
      <c r="E28" s="93" t="s">
        <v>28</v>
      </c>
      <c r="F28" s="33" t="s">
        <v>28</v>
      </c>
      <c r="G28" s="34">
        <f>SUM(G16,G27)</f>
        <v>0</v>
      </c>
      <c r="H28" s="35">
        <f>SUM(H16,H27)</f>
        <v>0</v>
      </c>
      <c r="I28" s="36"/>
    </row>
    <row r="29" spans="1:9" ht="15.75" customHeight="1">
      <c r="A29" s="37" t="s">
        <v>30</v>
      </c>
      <c r="B29" s="38"/>
      <c r="C29" s="40"/>
      <c r="D29" s="39"/>
      <c r="E29" s="40"/>
      <c r="F29" s="41"/>
      <c r="G29" s="42"/>
      <c r="H29" s="41"/>
      <c r="I29" s="43"/>
    </row>
    <row r="30" spans="1:9" ht="15.75" customHeight="1" outlineLevel="1">
      <c r="A30" s="21"/>
      <c r="B30" s="154" t="s">
        <v>91</v>
      </c>
      <c r="C30" s="84"/>
      <c r="D30" s="23"/>
      <c r="E30" s="24"/>
      <c r="F30" s="25">
        <f>IF(ISBLANK(E30),0,VLOOKUP(E30,見積書!$B$42:$E$48,4,FALSE))</f>
        <v>0</v>
      </c>
      <c r="G30" s="26">
        <v>0</v>
      </c>
      <c r="H30" s="25">
        <f t="shared" ref="H30:H39" si="2">F30*G30</f>
        <v>0</v>
      </c>
      <c r="I30" s="53"/>
    </row>
    <row r="31" spans="1:9" ht="15.75" customHeight="1" outlineLevel="1">
      <c r="A31" s="21"/>
      <c r="B31" s="155"/>
      <c r="C31" s="84"/>
      <c r="D31" s="23"/>
      <c r="E31" s="24"/>
      <c r="F31" s="25">
        <f>IF(ISBLANK(E31),0,VLOOKUP(E31,見積書!$B$42:$E$48,4,FALSE))</f>
        <v>0</v>
      </c>
      <c r="G31" s="26">
        <v>0</v>
      </c>
      <c r="H31" s="25">
        <f t="shared" si="2"/>
        <v>0</v>
      </c>
      <c r="I31" s="53"/>
    </row>
    <row r="32" spans="1:9" ht="15.75" customHeight="1" outlineLevel="1">
      <c r="A32" s="21"/>
      <c r="B32" s="155"/>
      <c r="C32" s="84"/>
      <c r="D32" s="23"/>
      <c r="E32" s="24"/>
      <c r="F32" s="25">
        <f>IF(ISBLANK(E32),0,VLOOKUP(E32,見積書!$B$42:$E$48,4,FALSE))</f>
        <v>0</v>
      </c>
      <c r="G32" s="26">
        <v>0</v>
      </c>
      <c r="H32" s="25">
        <f t="shared" si="2"/>
        <v>0</v>
      </c>
      <c r="I32" s="53"/>
    </row>
    <row r="33" spans="1:9" ht="15.75" customHeight="1" outlineLevel="1">
      <c r="A33" s="21"/>
      <c r="B33" s="155"/>
      <c r="C33" s="84"/>
      <c r="D33" s="23"/>
      <c r="E33" s="24"/>
      <c r="F33" s="25">
        <f>IF(ISBLANK(E33),0,VLOOKUP(E33,見積書!$B$42:$E$48,4,FALSE))</f>
        <v>0</v>
      </c>
      <c r="G33" s="26">
        <v>0</v>
      </c>
      <c r="H33" s="25">
        <f t="shared" si="2"/>
        <v>0</v>
      </c>
      <c r="I33" s="53"/>
    </row>
    <row r="34" spans="1:9" ht="15.75" customHeight="1" outlineLevel="1">
      <c r="A34" s="21"/>
      <c r="B34" s="155"/>
      <c r="C34" s="84"/>
      <c r="D34" s="23"/>
      <c r="E34" s="24"/>
      <c r="F34" s="25">
        <f>IF(ISBLANK(E34),0,VLOOKUP(E34,見積書!$B$42:$E$48,4,FALSE))</f>
        <v>0</v>
      </c>
      <c r="G34" s="26">
        <v>0</v>
      </c>
      <c r="H34" s="25">
        <f t="shared" si="2"/>
        <v>0</v>
      </c>
      <c r="I34" s="53"/>
    </row>
    <row r="35" spans="1:9" ht="15.75" customHeight="1" outlineLevel="1">
      <c r="A35" s="21"/>
      <c r="B35" s="155"/>
      <c r="C35" s="84"/>
      <c r="D35" s="23"/>
      <c r="E35" s="24"/>
      <c r="F35" s="25">
        <f>IF(ISBLANK(E35),0,VLOOKUP(E35,見積書!$B$42:$E$48,4,FALSE))</f>
        <v>0</v>
      </c>
      <c r="G35" s="26">
        <v>0</v>
      </c>
      <c r="H35" s="25">
        <f t="shared" si="2"/>
        <v>0</v>
      </c>
      <c r="I35" s="53"/>
    </row>
    <row r="36" spans="1:9" ht="15.75" customHeight="1" outlineLevel="1">
      <c r="A36" s="21"/>
      <c r="B36" s="155"/>
      <c r="C36" s="84"/>
      <c r="D36" s="23"/>
      <c r="E36" s="24"/>
      <c r="F36" s="25">
        <f>IF(ISBLANK(E36),0,VLOOKUP(E36,見積書!$B$42:$E$48,4,FALSE))</f>
        <v>0</v>
      </c>
      <c r="G36" s="26">
        <v>0</v>
      </c>
      <c r="H36" s="25">
        <f t="shared" si="2"/>
        <v>0</v>
      </c>
      <c r="I36" s="53"/>
    </row>
    <row r="37" spans="1:9" ht="15.75" customHeight="1" outlineLevel="1">
      <c r="A37" s="21"/>
      <c r="B37" s="155"/>
      <c r="C37" s="84"/>
      <c r="D37" s="23"/>
      <c r="E37" s="24"/>
      <c r="F37" s="25">
        <f>IF(ISBLANK(E37),0,VLOOKUP(E37,見積書!$B$42:$E$48,4,FALSE))</f>
        <v>0</v>
      </c>
      <c r="G37" s="26">
        <v>0</v>
      </c>
      <c r="H37" s="25">
        <f t="shared" si="2"/>
        <v>0</v>
      </c>
      <c r="I37" s="53"/>
    </row>
    <row r="38" spans="1:9" ht="15.75" customHeight="1" outlineLevel="1">
      <c r="A38" s="21"/>
      <c r="B38" s="155"/>
      <c r="C38" s="84"/>
      <c r="D38" s="23"/>
      <c r="E38" s="24"/>
      <c r="F38" s="25">
        <f>IF(ISBLANK(E38),0,VLOOKUP(E38,見積書!$B$42:$E$48,4,FALSE))</f>
        <v>0</v>
      </c>
      <c r="G38" s="26">
        <v>0</v>
      </c>
      <c r="H38" s="25">
        <f t="shared" si="2"/>
        <v>0</v>
      </c>
      <c r="I38" s="53"/>
    </row>
    <row r="39" spans="1:9" ht="15.75" customHeight="1" outlineLevel="1">
      <c r="A39" s="21"/>
      <c r="B39" s="155"/>
      <c r="C39" s="84"/>
      <c r="D39" s="23"/>
      <c r="E39" s="24"/>
      <c r="F39" s="25">
        <f>IF(ISBLANK(E39),0,VLOOKUP(E39,見積書!$B$42:$E$48,4,FALSE))</f>
        <v>0</v>
      </c>
      <c r="G39" s="26">
        <v>0</v>
      </c>
      <c r="H39" s="25">
        <f t="shared" si="2"/>
        <v>0</v>
      </c>
      <c r="I39" s="53"/>
    </row>
    <row r="40" spans="1:9" ht="15.75" customHeight="1" outlineLevel="1">
      <c r="A40" s="21"/>
      <c r="B40" s="157"/>
      <c r="C40" s="105"/>
      <c r="D40" s="28" t="s">
        <v>27</v>
      </c>
      <c r="E40" s="92" t="s">
        <v>28</v>
      </c>
      <c r="F40" s="32" t="s">
        <v>28</v>
      </c>
      <c r="G40" s="29">
        <f>SUM(G30:G39)</f>
        <v>0</v>
      </c>
      <c r="H40" s="30">
        <f>SUM(H30:H39)</f>
        <v>0</v>
      </c>
      <c r="I40" s="31"/>
    </row>
    <row r="41" spans="1:9" ht="15.75" customHeight="1" outlineLevel="1">
      <c r="A41" s="21"/>
      <c r="B41" s="154" t="s">
        <v>92</v>
      </c>
      <c r="C41" s="84"/>
      <c r="D41" s="23"/>
      <c r="E41" s="24"/>
      <c r="F41" s="25">
        <f>IF(ISBLANK(E41),0,VLOOKUP(E41,見積書!$B$42:$E$48,4,FALSE))</f>
        <v>0</v>
      </c>
      <c r="G41" s="26">
        <v>0</v>
      </c>
      <c r="H41" s="25">
        <f t="shared" ref="H41:H50" si="3">F41*G41</f>
        <v>0</v>
      </c>
      <c r="I41" s="53"/>
    </row>
    <row r="42" spans="1:9" ht="15.75" customHeight="1" outlineLevel="1">
      <c r="A42" s="21"/>
      <c r="B42" s="155"/>
      <c r="C42" s="84"/>
      <c r="D42" s="23"/>
      <c r="E42" s="24"/>
      <c r="F42" s="25">
        <f>IF(ISBLANK(E42),0,VLOOKUP(E42,見積書!$B$42:$E$48,4,FALSE))</f>
        <v>0</v>
      </c>
      <c r="G42" s="26">
        <v>0</v>
      </c>
      <c r="H42" s="25">
        <f t="shared" si="3"/>
        <v>0</v>
      </c>
      <c r="I42" s="53"/>
    </row>
    <row r="43" spans="1:9" ht="15.75" customHeight="1" outlineLevel="1">
      <c r="A43" s="21"/>
      <c r="B43" s="155"/>
      <c r="C43" s="84"/>
      <c r="D43" s="23"/>
      <c r="E43" s="24"/>
      <c r="F43" s="25">
        <f>IF(ISBLANK(E43),0,VLOOKUP(E43,見積書!$B$42:$E$48,4,FALSE))</f>
        <v>0</v>
      </c>
      <c r="G43" s="26">
        <v>0</v>
      </c>
      <c r="H43" s="25">
        <f t="shared" si="3"/>
        <v>0</v>
      </c>
      <c r="I43" s="53"/>
    </row>
    <row r="44" spans="1:9" ht="15.75" customHeight="1" outlineLevel="1">
      <c r="A44" s="21"/>
      <c r="B44" s="155"/>
      <c r="C44" s="84"/>
      <c r="D44" s="23"/>
      <c r="E44" s="24"/>
      <c r="F44" s="25">
        <f>IF(ISBLANK(E44),0,VLOOKUP(E44,見積書!$B$42:$E$48,4,FALSE))</f>
        <v>0</v>
      </c>
      <c r="G44" s="26">
        <v>0</v>
      </c>
      <c r="H44" s="25">
        <f t="shared" si="3"/>
        <v>0</v>
      </c>
      <c r="I44" s="53"/>
    </row>
    <row r="45" spans="1:9" ht="15.75" customHeight="1" outlineLevel="1">
      <c r="A45" s="21"/>
      <c r="B45" s="155"/>
      <c r="C45" s="84"/>
      <c r="D45" s="23"/>
      <c r="E45" s="24"/>
      <c r="F45" s="25">
        <f>IF(ISBLANK(E45),0,VLOOKUP(E45,見積書!$B$42:$E$48,4,FALSE))</f>
        <v>0</v>
      </c>
      <c r="G45" s="26">
        <v>0</v>
      </c>
      <c r="H45" s="25">
        <f t="shared" si="3"/>
        <v>0</v>
      </c>
      <c r="I45" s="53"/>
    </row>
    <row r="46" spans="1:9" ht="15.75" customHeight="1" outlineLevel="1">
      <c r="A46" s="21"/>
      <c r="B46" s="155"/>
      <c r="C46" s="84"/>
      <c r="D46" s="23"/>
      <c r="E46" s="24"/>
      <c r="F46" s="25">
        <f>IF(ISBLANK(E46),0,VLOOKUP(E46,見積書!$B$42:$E$48,4,FALSE))</f>
        <v>0</v>
      </c>
      <c r="G46" s="26">
        <v>0</v>
      </c>
      <c r="H46" s="25">
        <f t="shared" si="3"/>
        <v>0</v>
      </c>
      <c r="I46" s="53"/>
    </row>
    <row r="47" spans="1:9" ht="15.75" customHeight="1" outlineLevel="1">
      <c r="A47" s="21"/>
      <c r="B47" s="155"/>
      <c r="C47" s="84"/>
      <c r="D47" s="23"/>
      <c r="E47" s="24"/>
      <c r="F47" s="25">
        <f>IF(ISBLANK(E47),0,VLOOKUP(E47,見積書!$B$42:$E$48,4,FALSE))</f>
        <v>0</v>
      </c>
      <c r="G47" s="26">
        <v>0</v>
      </c>
      <c r="H47" s="25">
        <f t="shared" si="3"/>
        <v>0</v>
      </c>
      <c r="I47" s="53"/>
    </row>
    <row r="48" spans="1:9" ht="15.75" customHeight="1" outlineLevel="1">
      <c r="A48" s="21"/>
      <c r="B48" s="155"/>
      <c r="C48" s="84"/>
      <c r="D48" s="23"/>
      <c r="E48" s="24"/>
      <c r="F48" s="25">
        <f>IF(ISBLANK(E48),0,VLOOKUP(E48,見積書!$B$42:$E$48,4,FALSE))</f>
        <v>0</v>
      </c>
      <c r="G48" s="26">
        <v>0</v>
      </c>
      <c r="H48" s="25">
        <f t="shared" si="3"/>
        <v>0</v>
      </c>
      <c r="I48" s="53"/>
    </row>
    <row r="49" spans="1:9" ht="15.75" customHeight="1" outlineLevel="1">
      <c r="A49" s="21"/>
      <c r="B49" s="155"/>
      <c r="C49" s="84"/>
      <c r="D49" s="23"/>
      <c r="E49" s="24"/>
      <c r="F49" s="25">
        <f>IF(ISBLANK(E49),0,VLOOKUP(E49,見積書!$B$42:$E$48,4,FALSE))</f>
        <v>0</v>
      </c>
      <c r="G49" s="26">
        <v>0</v>
      </c>
      <c r="H49" s="25">
        <f t="shared" si="3"/>
        <v>0</v>
      </c>
      <c r="I49" s="53"/>
    </row>
    <row r="50" spans="1:9" ht="15.75" customHeight="1" outlineLevel="1">
      <c r="A50" s="21"/>
      <c r="B50" s="155"/>
      <c r="C50" s="84"/>
      <c r="D50" s="23"/>
      <c r="E50" s="24"/>
      <c r="F50" s="25">
        <f>IF(ISBLANK(E50),0,VLOOKUP(E50,見積書!$B$42:$E$48,4,FALSE))</f>
        <v>0</v>
      </c>
      <c r="G50" s="26">
        <v>0</v>
      </c>
      <c r="H50" s="25">
        <f t="shared" si="3"/>
        <v>0</v>
      </c>
      <c r="I50" s="53"/>
    </row>
    <row r="51" spans="1:9" ht="15.75" customHeight="1" outlineLevel="1">
      <c r="A51" s="21"/>
      <c r="B51" s="157"/>
      <c r="C51" s="105"/>
      <c r="D51" s="44" t="s">
        <v>27</v>
      </c>
      <c r="E51" s="87" t="s">
        <v>28</v>
      </c>
      <c r="F51" s="45" t="s">
        <v>28</v>
      </c>
      <c r="G51" s="46">
        <f>SUM(G41:G50)</f>
        <v>0</v>
      </c>
      <c r="H51" s="25">
        <f>SUM(H41:H50)</f>
        <v>0</v>
      </c>
      <c r="I51" s="53"/>
    </row>
    <row r="52" spans="1:9" ht="15.75" customHeight="1" outlineLevel="1">
      <c r="A52" s="21"/>
      <c r="B52" s="154" t="s">
        <v>31</v>
      </c>
      <c r="C52" s="122"/>
      <c r="D52" s="23"/>
      <c r="E52" s="24"/>
      <c r="F52" s="25">
        <f>IF(ISBLANK(E52),0,VLOOKUP(E52,見積書!$B$42:$E$48,4,FALSE))</f>
        <v>0</v>
      </c>
      <c r="G52" s="26">
        <v>0</v>
      </c>
      <c r="H52" s="25">
        <f t="shared" ref="H52:H61" si="4">F52*G52</f>
        <v>0</v>
      </c>
      <c r="I52" s="53"/>
    </row>
    <row r="53" spans="1:9" ht="15.75" customHeight="1" outlineLevel="1">
      <c r="A53" s="21"/>
      <c r="B53" s="155"/>
      <c r="C53" s="84"/>
      <c r="D53" s="23"/>
      <c r="E53" s="24"/>
      <c r="F53" s="25">
        <f>IF(ISBLANK(E53),0,VLOOKUP(E53,見積書!$B$42:$E$48,4,FALSE))</f>
        <v>0</v>
      </c>
      <c r="G53" s="26">
        <v>0</v>
      </c>
      <c r="H53" s="25">
        <f t="shared" si="4"/>
        <v>0</v>
      </c>
      <c r="I53" s="53"/>
    </row>
    <row r="54" spans="1:9" ht="15.75" customHeight="1" outlineLevel="1">
      <c r="A54" s="21"/>
      <c r="B54" s="155"/>
      <c r="C54" s="84"/>
      <c r="D54" s="23"/>
      <c r="E54" s="24"/>
      <c r="F54" s="25">
        <f>IF(ISBLANK(E54),0,VLOOKUP(E54,見積書!$B$42:$E$48,4,FALSE))</f>
        <v>0</v>
      </c>
      <c r="G54" s="26">
        <v>0</v>
      </c>
      <c r="H54" s="25">
        <f t="shared" si="4"/>
        <v>0</v>
      </c>
      <c r="I54" s="53"/>
    </row>
    <row r="55" spans="1:9" ht="15.75" customHeight="1" outlineLevel="1">
      <c r="A55" s="21"/>
      <c r="B55" s="155"/>
      <c r="C55" s="84"/>
      <c r="D55" s="23"/>
      <c r="E55" s="24"/>
      <c r="F55" s="25">
        <f>IF(ISBLANK(E55),0,VLOOKUP(E55,見積書!$B$42:$E$48,4,FALSE))</f>
        <v>0</v>
      </c>
      <c r="G55" s="26">
        <v>0</v>
      </c>
      <c r="H55" s="25">
        <f t="shared" si="4"/>
        <v>0</v>
      </c>
      <c r="I55" s="53"/>
    </row>
    <row r="56" spans="1:9" ht="15.75" customHeight="1" outlineLevel="1">
      <c r="A56" s="21"/>
      <c r="B56" s="155"/>
      <c r="C56" s="84"/>
      <c r="D56" s="23"/>
      <c r="E56" s="24"/>
      <c r="F56" s="25">
        <f>IF(ISBLANK(E56),0,VLOOKUP(E56,見積書!$B$42:$E$48,4,FALSE))</f>
        <v>0</v>
      </c>
      <c r="G56" s="26">
        <v>0</v>
      </c>
      <c r="H56" s="25">
        <f t="shared" si="4"/>
        <v>0</v>
      </c>
      <c r="I56" s="53"/>
    </row>
    <row r="57" spans="1:9" ht="15.75" customHeight="1" outlineLevel="1">
      <c r="A57" s="21"/>
      <c r="B57" s="155"/>
      <c r="C57" s="84"/>
      <c r="D57" s="23"/>
      <c r="E57" s="24"/>
      <c r="F57" s="25">
        <f>IF(ISBLANK(E57),0,VLOOKUP(E57,見積書!$B$42:$E$48,4,FALSE))</f>
        <v>0</v>
      </c>
      <c r="G57" s="26">
        <v>0</v>
      </c>
      <c r="H57" s="25">
        <f t="shared" si="4"/>
        <v>0</v>
      </c>
      <c r="I57" s="53"/>
    </row>
    <row r="58" spans="1:9" ht="15.75" customHeight="1" outlineLevel="1">
      <c r="A58" s="21"/>
      <c r="B58" s="155"/>
      <c r="C58" s="84"/>
      <c r="D58" s="23"/>
      <c r="E58" s="24"/>
      <c r="F58" s="25">
        <f>IF(ISBLANK(E58),0,VLOOKUP(E58,見積書!$B$42:$E$48,4,FALSE))</f>
        <v>0</v>
      </c>
      <c r="G58" s="26">
        <v>0</v>
      </c>
      <c r="H58" s="25">
        <f t="shared" si="4"/>
        <v>0</v>
      </c>
      <c r="I58" s="53"/>
    </row>
    <row r="59" spans="1:9" ht="15.75" customHeight="1" outlineLevel="1">
      <c r="A59" s="21"/>
      <c r="B59" s="155"/>
      <c r="C59" s="84"/>
      <c r="D59" s="23"/>
      <c r="E59" s="24"/>
      <c r="F59" s="25">
        <f>IF(ISBLANK(E59),0,VLOOKUP(E59,見積書!$B$42:$E$48,4,FALSE))</f>
        <v>0</v>
      </c>
      <c r="G59" s="26">
        <v>0</v>
      </c>
      <c r="H59" s="25">
        <f t="shared" si="4"/>
        <v>0</v>
      </c>
      <c r="I59" s="53"/>
    </row>
    <row r="60" spans="1:9" ht="15.75" customHeight="1" outlineLevel="1">
      <c r="A60" s="21"/>
      <c r="B60" s="155"/>
      <c r="C60" s="84"/>
      <c r="D60" s="23"/>
      <c r="E60" s="24"/>
      <c r="F60" s="25">
        <f>IF(ISBLANK(E60),0,VLOOKUP(E60,見積書!$B$42:$E$48,4,FALSE))</f>
        <v>0</v>
      </c>
      <c r="G60" s="26">
        <v>0</v>
      </c>
      <c r="H60" s="25">
        <f t="shared" si="4"/>
        <v>0</v>
      </c>
      <c r="I60" s="53"/>
    </row>
    <row r="61" spans="1:9" ht="15.75" customHeight="1" outlineLevel="1">
      <c r="A61" s="21"/>
      <c r="B61" s="155"/>
      <c r="C61" s="84"/>
      <c r="D61" s="23"/>
      <c r="E61" s="24"/>
      <c r="F61" s="25">
        <f>IF(ISBLANK(E61),0,VLOOKUP(E61,見積書!$B$42:$E$48,4,FALSE))</f>
        <v>0</v>
      </c>
      <c r="G61" s="26">
        <v>0</v>
      </c>
      <c r="H61" s="25">
        <f t="shared" si="4"/>
        <v>0</v>
      </c>
      <c r="I61" s="53"/>
    </row>
    <row r="62" spans="1:9" ht="15.75" customHeight="1" outlineLevel="1">
      <c r="A62" s="21"/>
      <c r="B62" s="157"/>
      <c r="C62" s="105"/>
      <c r="D62" s="44" t="s">
        <v>27</v>
      </c>
      <c r="E62" s="87" t="s">
        <v>28</v>
      </c>
      <c r="F62" s="45" t="s">
        <v>28</v>
      </c>
      <c r="G62" s="46">
        <f>SUM(G52:G61)</f>
        <v>0</v>
      </c>
      <c r="H62" s="25">
        <f>SUM(H52:H61)</f>
        <v>0</v>
      </c>
      <c r="I62" s="53"/>
    </row>
    <row r="63" spans="1:9" ht="15.75" customHeight="1" outlineLevel="1">
      <c r="A63" s="47"/>
      <c r="B63" s="154" t="s">
        <v>32</v>
      </c>
      <c r="C63" s="122"/>
      <c r="D63" s="23"/>
      <c r="E63" s="24"/>
      <c r="F63" s="25">
        <f>IF(ISBLANK(E63),0,VLOOKUP(E63,見積書!$B$45:$E$48,4,FALSE))</f>
        <v>0</v>
      </c>
      <c r="G63" s="26">
        <v>0</v>
      </c>
      <c r="H63" s="25">
        <f t="shared" ref="H63:H72" si="5">F63*G63</f>
        <v>0</v>
      </c>
      <c r="I63" s="53"/>
    </row>
    <row r="64" spans="1:9" ht="16.149999999999999" customHeight="1" outlineLevel="1">
      <c r="A64" s="21"/>
      <c r="B64" s="155"/>
      <c r="C64" s="84"/>
      <c r="D64" s="23"/>
      <c r="E64" s="24"/>
      <c r="F64" s="25">
        <f>IF(ISBLANK(E64),0,VLOOKUP(E64,見積書!$B$45:$E$48,4,FALSE))</f>
        <v>0</v>
      </c>
      <c r="G64" s="26">
        <v>0</v>
      </c>
      <c r="H64" s="25">
        <f t="shared" si="5"/>
        <v>0</v>
      </c>
      <c r="I64" s="53"/>
    </row>
    <row r="65" spans="1:9" ht="15.75" customHeight="1" outlineLevel="1">
      <c r="A65" s="21"/>
      <c r="B65" s="155"/>
      <c r="C65" s="84"/>
      <c r="D65" s="23"/>
      <c r="E65" s="24"/>
      <c r="F65" s="25">
        <f>IF(ISBLANK(E65),0,VLOOKUP(E65,見積書!$B$45:$E$48,4,FALSE))</f>
        <v>0</v>
      </c>
      <c r="G65" s="26">
        <v>0</v>
      </c>
      <c r="H65" s="25">
        <f t="shared" si="5"/>
        <v>0</v>
      </c>
      <c r="I65" s="53"/>
    </row>
    <row r="66" spans="1:9" ht="15.75" customHeight="1" outlineLevel="1">
      <c r="A66" s="21"/>
      <c r="B66" s="155"/>
      <c r="C66" s="84"/>
      <c r="D66" s="23"/>
      <c r="E66" s="24"/>
      <c r="F66" s="25">
        <f>IF(ISBLANK(E66),0,VLOOKUP(E66,見積書!$B$45:$E$48,4,FALSE))</f>
        <v>0</v>
      </c>
      <c r="G66" s="26">
        <v>0</v>
      </c>
      <c r="H66" s="25">
        <f t="shared" si="5"/>
        <v>0</v>
      </c>
      <c r="I66" s="53"/>
    </row>
    <row r="67" spans="1:9" ht="16.149999999999999" customHeight="1" outlineLevel="1">
      <c r="A67" s="21"/>
      <c r="B67" s="155"/>
      <c r="C67" s="84"/>
      <c r="D67" s="23"/>
      <c r="E67" s="24"/>
      <c r="F67" s="25">
        <f>IF(ISBLANK(E67),0,VLOOKUP(E67,見積書!$B$45:$E$48,4,FALSE))</f>
        <v>0</v>
      </c>
      <c r="G67" s="26">
        <v>0</v>
      </c>
      <c r="H67" s="25">
        <f t="shared" si="5"/>
        <v>0</v>
      </c>
      <c r="I67" s="53"/>
    </row>
    <row r="68" spans="1:9" ht="15.75" customHeight="1" outlineLevel="1">
      <c r="A68" s="21"/>
      <c r="B68" s="155"/>
      <c r="C68" s="84"/>
      <c r="D68" s="23"/>
      <c r="E68" s="24"/>
      <c r="F68" s="25">
        <f>IF(ISBLANK(E68),0,VLOOKUP(E68,見積書!$B$45:$E$48,4,FALSE))</f>
        <v>0</v>
      </c>
      <c r="G68" s="26">
        <v>0</v>
      </c>
      <c r="H68" s="25">
        <f t="shared" si="5"/>
        <v>0</v>
      </c>
      <c r="I68" s="53"/>
    </row>
    <row r="69" spans="1:9" ht="15.75" customHeight="1" outlineLevel="1">
      <c r="A69" s="21"/>
      <c r="B69" s="155"/>
      <c r="C69" s="84"/>
      <c r="D69" s="23"/>
      <c r="E69" s="24"/>
      <c r="F69" s="25">
        <f>IF(ISBLANK(E69),0,VLOOKUP(E69,見積書!$B$45:$E$48,4,FALSE))</f>
        <v>0</v>
      </c>
      <c r="G69" s="26">
        <v>0</v>
      </c>
      <c r="H69" s="25">
        <f t="shared" si="5"/>
        <v>0</v>
      </c>
      <c r="I69" s="53"/>
    </row>
    <row r="70" spans="1:9" ht="16.149999999999999" customHeight="1" outlineLevel="1">
      <c r="A70" s="21"/>
      <c r="B70" s="155"/>
      <c r="C70" s="84"/>
      <c r="D70" s="23"/>
      <c r="E70" s="24"/>
      <c r="F70" s="25">
        <f>IF(ISBLANK(E70),0,VLOOKUP(E70,見積書!$B$45:$E$48,4,FALSE))</f>
        <v>0</v>
      </c>
      <c r="G70" s="26">
        <v>0</v>
      </c>
      <c r="H70" s="25">
        <f t="shared" si="5"/>
        <v>0</v>
      </c>
      <c r="I70" s="53"/>
    </row>
    <row r="71" spans="1:9" ht="15.75" customHeight="1" outlineLevel="1">
      <c r="A71" s="21"/>
      <c r="B71" s="155"/>
      <c r="C71" s="84"/>
      <c r="D71" s="23"/>
      <c r="E71" s="24"/>
      <c r="F71" s="25">
        <f>IF(ISBLANK(E71),0,VLOOKUP(E71,見積書!$B$45:$E$48,4,FALSE))</f>
        <v>0</v>
      </c>
      <c r="G71" s="26">
        <v>0</v>
      </c>
      <c r="H71" s="25">
        <f t="shared" si="5"/>
        <v>0</v>
      </c>
      <c r="I71" s="53"/>
    </row>
    <row r="72" spans="1:9" ht="15.75" customHeight="1" outlineLevel="1">
      <c r="A72" s="21"/>
      <c r="B72" s="155"/>
      <c r="C72" s="84"/>
      <c r="D72" s="23"/>
      <c r="E72" s="24"/>
      <c r="F72" s="25">
        <f>IF(ISBLANK(E72),0,VLOOKUP(E72,見積書!$B$45:$E$48,4,FALSE))</f>
        <v>0</v>
      </c>
      <c r="G72" s="26">
        <v>0</v>
      </c>
      <c r="H72" s="25">
        <f t="shared" si="5"/>
        <v>0</v>
      </c>
      <c r="I72" s="53"/>
    </row>
    <row r="73" spans="1:9" ht="15.75" customHeight="1" outlineLevel="1" thickBot="1">
      <c r="A73" s="21"/>
      <c r="B73" s="157"/>
      <c r="C73" s="105"/>
      <c r="D73" s="44" t="s">
        <v>27</v>
      </c>
      <c r="E73" s="87" t="s">
        <v>28</v>
      </c>
      <c r="F73" s="45" t="s">
        <v>28</v>
      </c>
      <c r="G73" s="46">
        <f>SUM(G63:G72)</f>
        <v>0</v>
      </c>
      <c r="H73" s="25">
        <f>SUM(H63:H72)</f>
        <v>0</v>
      </c>
      <c r="I73" s="106"/>
    </row>
    <row r="74" spans="1:9" ht="15.75" customHeight="1" thickTop="1">
      <c r="A74" s="21"/>
      <c r="B74" s="160" t="s">
        <v>29</v>
      </c>
      <c r="C74" s="161"/>
      <c r="D74" s="162"/>
      <c r="E74" s="94" t="s">
        <v>28</v>
      </c>
      <c r="F74" s="48" t="s">
        <v>28</v>
      </c>
      <c r="G74" s="49">
        <f>SUM(G40,G51,G62,G73)</f>
        <v>0</v>
      </c>
      <c r="H74" s="30">
        <f>SUM(H40,H51,H62,H73)</f>
        <v>0</v>
      </c>
      <c r="I74" s="50"/>
    </row>
    <row r="75" spans="1:9" ht="15.75" customHeight="1">
      <c r="A75" s="37" t="s">
        <v>33</v>
      </c>
      <c r="B75" s="38"/>
      <c r="C75" s="40"/>
      <c r="D75" s="39"/>
      <c r="E75" s="40"/>
      <c r="F75" s="41"/>
      <c r="G75" s="42"/>
      <c r="H75" s="41"/>
      <c r="I75" s="43"/>
    </row>
    <row r="76" spans="1:9" ht="15.75" customHeight="1" outlineLevel="1">
      <c r="A76" s="21"/>
      <c r="B76" s="154" t="s">
        <v>93</v>
      </c>
      <c r="C76" s="84"/>
      <c r="D76" s="23"/>
      <c r="E76" s="24"/>
      <c r="F76" s="25">
        <f>IF(ISBLANK(E76),0,VLOOKUP(E76,見積書!$B$45:$E$48,4,FALSE))</f>
        <v>0</v>
      </c>
      <c r="G76" s="26">
        <v>0</v>
      </c>
      <c r="H76" s="25">
        <f t="shared" ref="H76:H85" si="6">F76*G76</f>
        <v>0</v>
      </c>
      <c r="I76" s="53"/>
    </row>
    <row r="77" spans="1:9" ht="15.75" customHeight="1" outlineLevel="1">
      <c r="A77" s="21"/>
      <c r="B77" s="155"/>
      <c r="C77" s="84"/>
      <c r="D77" s="23"/>
      <c r="E77" s="24"/>
      <c r="F77" s="25">
        <f>IF(ISBLANK(E77),0,VLOOKUP(E77,見積書!$B$45:$E$48,4,FALSE))</f>
        <v>0</v>
      </c>
      <c r="G77" s="26">
        <v>0</v>
      </c>
      <c r="H77" s="25">
        <f t="shared" si="6"/>
        <v>0</v>
      </c>
      <c r="I77" s="53"/>
    </row>
    <row r="78" spans="1:9" ht="15.75" customHeight="1" outlineLevel="1">
      <c r="A78" s="21"/>
      <c r="B78" s="155"/>
      <c r="C78" s="84"/>
      <c r="D78" s="23"/>
      <c r="E78" s="24"/>
      <c r="F78" s="25">
        <f>IF(ISBLANK(E78),0,VLOOKUP(E78,見積書!$B$45:$E$48,4,FALSE))</f>
        <v>0</v>
      </c>
      <c r="G78" s="26">
        <v>0</v>
      </c>
      <c r="H78" s="25">
        <f t="shared" si="6"/>
        <v>0</v>
      </c>
      <c r="I78" s="53"/>
    </row>
    <row r="79" spans="1:9" ht="15.75" customHeight="1" outlineLevel="1">
      <c r="A79" s="21"/>
      <c r="B79" s="155"/>
      <c r="C79" s="84"/>
      <c r="D79" s="23"/>
      <c r="E79" s="24"/>
      <c r="F79" s="25">
        <f>IF(ISBLANK(E79),0,VLOOKUP(E79,見積書!$B$45:$E$48,4,FALSE))</f>
        <v>0</v>
      </c>
      <c r="G79" s="26">
        <v>0</v>
      </c>
      <c r="H79" s="25">
        <f t="shared" si="6"/>
        <v>0</v>
      </c>
      <c r="I79" s="53"/>
    </row>
    <row r="80" spans="1:9" ht="15.75" customHeight="1" outlineLevel="1">
      <c r="A80" s="21"/>
      <c r="B80" s="155"/>
      <c r="C80" s="84"/>
      <c r="D80" s="23"/>
      <c r="E80" s="24"/>
      <c r="F80" s="25">
        <f>IF(ISBLANK(E80),0,VLOOKUP(E80,見積書!$B$45:$E$48,4,FALSE))</f>
        <v>0</v>
      </c>
      <c r="G80" s="26">
        <v>0</v>
      </c>
      <c r="H80" s="25">
        <f t="shared" si="6"/>
        <v>0</v>
      </c>
      <c r="I80" s="53"/>
    </row>
    <row r="81" spans="1:9" ht="15.75" customHeight="1" outlineLevel="1">
      <c r="A81" s="21"/>
      <c r="B81" s="155"/>
      <c r="C81" s="84"/>
      <c r="D81" s="23"/>
      <c r="E81" s="24"/>
      <c r="F81" s="25">
        <f>IF(ISBLANK(E81),0,VLOOKUP(E81,見積書!$B$45:$E$48,4,FALSE))</f>
        <v>0</v>
      </c>
      <c r="G81" s="26">
        <v>0</v>
      </c>
      <c r="H81" s="25">
        <f t="shared" si="6"/>
        <v>0</v>
      </c>
      <c r="I81" s="53"/>
    </row>
    <row r="82" spans="1:9" ht="15.75" customHeight="1" outlineLevel="1">
      <c r="A82" s="21"/>
      <c r="B82" s="155"/>
      <c r="C82" s="84"/>
      <c r="D82" s="23"/>
      <c r="E82" s="24"/>
      <c r="F82" s="25">
        <f>IF(ISBLANK(E82),0,VLOOKUP(E82,見積書!$B$45:$E$48,4,FALSE))</f>
        <v>0</v>
      </c>
      <c r="G82" s="26">
        <v>0</v>
      </c>
      <c r="H82" s="25">
        <f t="shared" si="6"/>
        <v>0</v>
      </c>
      <c r="I82" s="53"/>
    </row>
    <row r="83" spans="1:9" ht="15.75" customHeight="1" outlineLevel="1">
      <c r="A83" s="21"/>
      <c r="B83" s="155"/>
      <c r="C83" s="84"/>
      <c r="D83" s="23"/>
      <c r="E83" s="24"/>
      <c r="F83" s="25">
        <f>IF(ISBLANK(E83),0,VLOOKUP(E83,見積書!$B$45:$E$48,4,FALSE))</f>
        <v>0</v>
      </c>
      <c r="G83" s="26">
        <v>0</v>
      </c>
      <c r="H83" s="25">
        <f t="shared" si="6"/>
        <v>0</v>
      </c>
      <c r="I83" s="53"/>
    </row>
    <row r="84" spans="1:9" ht="15.75" customHeight="1" outlineLevel="1">
      <c r="A84" s="21"/>
      <c r="B84" s="155"/>
      <c r="C84" s="84"/>
      <c r="D84" s="23"/>
      <c r="E84" s="24"/>
      <c r="F84" s="25">
        <f>IF(ISBLANK(E84),0,VLOOKUP(E84,見積書!$B$45:$E$48,4,FALSE))</f>
        <v>0</v>
      </c>
      <c r="G84" s="26">
        <v>0</v>
      </c>
      <c r="H84" s="25">
        <f t="shared" si="6"/>
        <v>0</v>
      </c>
      <c r="I84" s="53"/>
    </row>
    <row r="85" spans="1:9" ht="15.75" customHeight="1" outlineLevel="1">
      <c r="A85" s="21"/>
      <c r="B85" s="155"/>
      <c r="C85" s="84"/>
      <c r="D85" s="23"/>
      <c r="E85" s="24"/>
      <c r="F85" s="25">
        <f>IF(ISBLANK(E85),0,VLOOKUP(E85,見積書!$B$45:$E$48,4,FALSE))</f>
        <v>0</v>
      </c>
      <c r="G85" s="26">
        <v>0</v>
      </c>
      <c r="H85" s="25">
        <f t="shared" si="6"/>
        <v>0</v>
      </c>
      <c r="I85" s="53"/>
    </row>
    <row r="86" spans="1:9" ht="15.75" customHeight="1" outlineLevel="1">
      <c r="A86" s="21"/>
      <c r="B86" s="157"/>
      <c r="C86" s="105"/>
      <c r="D86" s="44" t="s">
        <v>27</v>
      </c>
      <c r="E86" s="87" t="s">
        <v>28</v>
      </c>
      <c r="F86" s="45" t="s">
        <v>28</v>
      </c>
      <c r="G86" s="46">
        <f>SUM(G76:G85)</f>
        <v>0</v>
      </c>
      <c r="H86" s="25">
        <f>SUM(H76:H85)</f>
        <v>0</v>
      </c>
      <c r="I86" s="53"/>
    </row>
    <row r="87" spans="1:9" ht="15.75" customHeight="1" outlineLevel="1">
      <c r="A87" s="21"/>
      <c r="B87" s="154" t="s">
        <v>94</v>
      </c>
      <c r="C87" s="84"/>
      <c r="D87" s="23"/>
      <c r="E87" s="24"/>
      <c r="F87" s="25">
        <f>IF(ISBLANK(E87),0,VLOOKUP(E87,見積書!$B$45:$E$48,4,FALSE))</f>
        <v>0</v>
      </c>
      <c r="G87" s="26">
        <v>0</v>
      </c>
      <c r="H87" s="25">
        <f t="shared" ref="H87:H96" si="7">F87*G87</f>
        <v>0</v>
      </c>
      <c r="I87" s="53"/>
    </row>
    <row r="88" spans="1:9" ht="15.75" customHeight="1" outlineLevel="1">
      <c r="A88" s="21"/>
      <c r="B88" s="155"/>
      <c r="C88" s="84"/>
      <c r="D88" s="23"/>
      <c r="E88" s="24"/>
      <c r="F88" s="25">
        <f>IF(ISBLANK(E88),0,VLOOKUP(E88,見積書!$B$45:$E$48,4,FALSE))</f>
        <v>0</v>
      </c>
      <c r="G88" s="26">
        <v>0</v>
      </c>
      <c r="H88" s="25">
        <f t="shared" si="7"/>
        <v>0</v>
      </c>
      <c r="I88" s="53"/>
    </row>
    <row r="89" spans="1:9" ht="15.75" customHeight="1" outlineLevel="1">
      <c r="A89" s="21"/>
      <c r="B89" s="155"/>
      <c r="C89" s="84"/>
      <c r="D89" s="23"/>
      <c r="E89" s="24"/>
      <c r="F89" s="25">
        <f>IF(ISBLANK(E89),0,VLOOKUP(E89,見積書!$B$45:$E$48,4,FALSE))</f>
        <v>0</v>
      </c>
      <c r="G89" s="26">
        <v>0</v>
      </c>
      <c r="H89" s="25">
        <f t="shared" si="7"/>
        <v>0</v>
      </c>
      <c r="I89" s="53"/>
    </row>
    <row r="90" spans="1:9" ht="15.75" customHeight="1" outlineLevel="1">
      <c r="A90" s="21"/>
      <c r="B90" s="155"/>
      <c r="C90" s="84"/>
      <c r="D90" s="23"/>
      <c r="E90" s="24"/>
      <c r="F90" s="25">
        <f>IF(ISBLANK(E90),0,VLOOKUP(E90,見積書!$B$45:$E$48,4,FALSE))</f>
        <v>0</v>
      </c>
      <c r="G90" s="26">
        <v>0</v>
      </c>
      <c r="H90" s="25">
        <f t="shared" si="7"/>
        <v>0</v>
      </c>
      <c r="I90" s="53"/>
    </row>
    <row r="91" spans="1:9" ht="15.75" customHeight="1" outlineLevel="1">
      <c r="A91" s="21"/>
      <c r="B91" s="155"/>
      <c r="C91" s="84"/>
      <c r="D91" s="23"/>
      <c r="E91" s="24"/>
      <c r="F91" s="25">
        <f>IF(ISBLANK(E91),0,VLOOKUP(E91,見積書!$B$45:$E$48,4,FALSE))</f>
        <v>0</v>
      </c>
      <c r="G91" s="26">
        <v>0</v>
      </c>
      <c r="H91" s="25">
        <f t="shared" si="7"/>
        <v>0</v>
      </c>
      <c r="I91" s="53"/>
    </row>
    <row r="92" spans="1:9" ht="15.75" customHeight="1" outlineLevel="1">
      <c r="A92" s="21"/>
      <c r="B92" s="155"/>
      <c r="C92" s="84"/>
      <c r="D92" s="23"/>
      <c r="E92" s="24"/>
      <c r="F92" s="25">
        <f>IF(ISBLANK(E92),0,VLOOKUP(E92,見積書!$B$45:$E$48,4,FALSE))</f>
        <v>0</v>
      </c>
      <c r="G92" s="26">
        <v>0</v>
      </c>
      <c r="H92" s="25">
        <f t="shared" si="7"/>
        <v>0</v>
      </c>
      <c r="I92" s="53"/>
    </row>
    <row r="93" spans="1:9" ht="15.75" customHeight="1" outlineLevel="1">
      <c r="A93" s="21"/>
      <c r="B93" s="155"/>
      <c r="C93" s="84"/>
      <c r="D93" s="23"/>
      <c r="E93" s="24"/>
      <c r="F93" s="25">
        <f>IF(ISBLANK(E93),0,VLOOKUP(E93,見積書!$B$45:$E$48,4,FALSE))</f>
        <v>0</v>
      </c>
      <c r="G93" s="26">
        <v>0</v>
      </c>
      <c r="H93" s="25">
        <f t="shared" si="7"/>
        <v>0</v>
      </c>
      <c r="I93" s="53"/>
    </row>
    <row r="94" spans="1:9" ht="15.75" customHeight="1" outlineLevel="1">
      <c r="A94" s="21"/>
      <c r="B94" s="155"/>
      <c r="C94" s="84"/>
      <c r="D94" s="23"/>
      <c r="E94" s="24"/>
      <c r="F94" s="25">
        <f>IF(ISBLANK(E94),0,VLOOKUP(E94,見積書!$B$45:$E$48,4,FALSE))</f>
        <v>0</v>
      </c>
      <c r="G94" s="26">
        <v>0</v>
      </c>
      <c r="H94" s="25">
        <f t="shared" si="7"/>
        <v>0</v>
      </c>
      <c r="I94" s="53"/>
    </row>
    <row r="95" spans="1:9" ht="15.75" customHeight="1" outlineLevel="1">
      <c r="A95" s="21"/>
      <c r="B95" s="155"/>
      <c r="C95" s="84"/>
      <c r="D95" s="23"/>
      <c r="E95" s="24"/>
      <c r="F95" s="25">
        <f>IF(ISBLANK(E95),0,VLOOKUP(E95,見積書!$B$45:$E$48,4,FALSE))</f>
        <v>0</v>
      </c>
      <c r="G95" s="26">
        <v>0</v>
      </c>
      <c r="H95" s="25">
        <f t="shared" si="7"/>
        <v>0</v>
      </c>
      <c r="I95" s="53"/>
    </row>
    <row r="96" spans="1:9" ht="15.75" customHeight="1" outlineLevel="1">
      <c r="A96" s="21"/>
      <c r="B96" s="163"/>
      <c r="C96" s="84"/>
      <c r="D96" s="23"/>
      <c r="E96" s="24"/>
      <c r="F96" s="25">
        <f>IF(ISBLANK(E96),0,VLOOKUP(E96,見積書!$B$45:$E$48,4,FALSE))</f>
        <v>0</v>
      </c>
      <c r="G96" s="26">
        <v>0</v>
      </c>
      <c r="H96" s="25">
        <f t="shared" si="7"/>
        <v>0</v>
      </c>
      <c r="I96" s="53"/>
    </row>
    <row r="97" spans="1:9" ht="15.75" customHeight="1" outlineLevel="1">
      <c r="A97" s="21"/>
      <c r="B97" s="156"/>
      <c r="C97" s="105"/>
      <c r="D97" s="44" t="s">
        <v>27</v>
      </c>
      <c r="E97" s="87" t="s">
        <v>28</v>
      </c>
      <c r="F97" s="45" t="s">
        <v>28</v>
      </c>
      <c r="G97" s="46">
        <f>SUM(G87:G96)</f>
        <v>0</v>
      </c>
      <c r="H97" s="25">
        <f>SUM(H87:H96)</f>
        <v>0</v>
      </c>
      <c r="I97" s="53"/>
    </row>
    <row r="98" spans="1:9" ht="15.75" customHeight="1" outlineLevel="1">
      <c r="A98" s="21"/>
      <c r="B98" s="154" t="s">
        <v>34</v>
      </c>
      <c r="C98" s="122"/>
      <c r="D98" s="23"/>
      <c r="E98" s="24"/>
      <c r="F98" s="25">
        <f>IF(ISBLANK(E98),0,VLOOKUP(E98,見積書!$B$45:$E$48,4,FALSE))</f>
        <v>0</v>
      </c>
      <c r="G98" s="26">
        <v>0</v>
      </c>
      <c r="H98" s="25">
        <f>F98*G98</f>
        <v>0</v>
      </c>
      <c r="I98" s="53"/>
    </row>
    <row r="99" spans="1:9" ht="15.75" customHeight="1" outlineLevel="1">
      <c r="A99" s="21"/>
      <c r="B99" s="164"/>
      <c r="C99" s="84"/>
      <c r="D99" s="23"/>
      <c r="E99" s="24"/>
      <c r="F99" s="25">
        <f>IF(ISBLANK(E99),0,VLOOKUP(E99,見積書!$B$45:$E$48,4,FALSE))</f>
        <v>0</v>
      </c>
      <c r="G99" s="26">
        <v>0</v>
      </c>
      <c r="H99" s="25">
        <f>F99*G99</f>
        <v>0</v>
      </c>
      <c r="I99" s="53"/>
    </row>
    <row r="100" spans="1:9" ht="15.75" customHeight="1" outlineLevel="1">
      <c r="A100" s="21"/>
      <c r="B100" s="164"/>
      <c r="C100" s="84"/>
      <c r="D100" s="23"/>
      <c r="E100" s="24"/>
      <c r="F100" s="25">
        <f>IF(ISBLANK(E100),0,VLOOKUP(E100,見積書!$B$45:$E$48,4,FALSE))</f>
        <v>0</v>
      </c>
      <c r="G100" s="26">
        <v>0</v>
      </c>
      <c r="H100" s="25">
        <f>F100*G100</f>
        <v>0</v>
      </c>
      <c r="I100" s="53"/>
    </row>
    <row r="101" spans="1:9" ht="15.75" customHeight="1" outlineLevel="1">
      <c r="A101" s="21"/>
      <c r="B101" s="164"/>
      <c r="C101" s="84"/>
      <c r="D101" s="23"/>
      <c r="E101" s="24"/>
      <c r="F101" s="25">
        <f>IF(ISBLANK(E101),0,VLOOKUP(E101,見積書!$B$45:$E$48,4,FALSE))</f>
        <v>0</v>
      </c>
      <c r="G101" s="26">
        <v>0</v>
      </c>
      <c r="H101" s="25">
        <f>F101*G101</f>
        <v>0</v>
      </c>
      <c r="I101" s="53"/>
    </row>
    <row r="102" spans="1:9" ht="15.75" customHeight="1" outlineLevel="1">
      <c r="A102" s="21"/>
      <c r="B102" s="165"/>
      <c r="C102" s="90"/>
      <c r="D102" s="44" t="s">
        <v>27</v>
      </c>
      <c r="E102" s="87" t="s">
        <v>28</v>
      </c>
      <c r="F102" s="45" t="s">
        <v>28</v>
      </c>
      <c r="G102" s="46">
        <f>SUM(G98:G101)</f>
        <v>0</v>
      </c>
      <c r="H102" s="25">
        <f>SUM(H98:H101)</f>
        <v>0</v>
      </c>
      <c r="I102" s="53"/>
    </row>
    <row r="103" spans="1:9" ht="15.75" customHeight="1" outlineLevel="1">
      <c r="A103" s="21"/>
      <c r="B103" s="164" t="s">
        <v>95</v>
      </c>
      <c r="C103" s="84"/>
      <c r="D103" s="23"/>
      <c r="E103" s="24"/>
      <c r="F103" s="25">
        <f>IF(ISBLANK(E103),0,VLOOKUP(E103,見積書!$B$45:$E$48,4,FALSE))</f>
        <v>0</v>
      </c>
      <c r="G103" s="26">
        <v>0</v>
      </c>
      <c r="H103" s="25">
        <f t="shared" ref="H103:H111" si="8">F103*G103</f>
        <v>0</v>
      </c>
      <c r="I103" s="53"/>
    </row>
    <row r="104" spans="1:9" ht="15.75" customHeight="1" outlineLevel="1">
      <c r="A104" s="21"/>
      <c r="B104" s="164"/>
      <c r="C104" s="84"/>
      <c r="D104" s="23"/>
      <c r="E104" s="24"/>
      <c r="F104" s="25">
        <f>IF(ISBLANK(E104),0,VLOOKUP(E104,見積書!$B$45:$E$48,4,FALSE))</f>
        <v>0</v>
      </c>
      <c r="G104" s="26">
        <v>0</v>
      </c>
      <c r="H104" s="25">
        <f t="shared" si="8"/>
        <v>0</v>
      </c>
      <c r="I104" s="53"/>
    </row>
    <row r="105" spans="1:9" ht="15.75" customHeight="1" outlineLevel="1">
      <c r="A105" s="21"/>
      <c r="B105" s="164"/>
      <c r="C105" s="84"/>
      <c r="D105" s="23"/>
      <c r="E105" s="24"/>
      <c r="F105" s="25">
        <f>IF(ISBLANK(E105),0,VLOOKUP(E105,見積書!$B$45:$E$48,4,FALSE))</f>
        <v>0</v>
      </c>
      <c r="G105" s="26">
        <v>0</v>
      </c>
      <c r="H105" s="25">
        <f t="shared" si="8"/>
        <v>0</v>
      </c>
      <c r="I105" s="53"/>
    </row>
    <row r="106" spans="1:9" ht="15.75" customHeight="1" outlineLevel="1">
      <c r="A106" s="21"/>
      <c r="B106" s="164"/>
      <c r="C106" s="84"/>
      <c r="D106" s="23"/>
      <c r="E106" s="24"/>
      <c r="F106" s="25">
        <f>IF(ISBLANK(E106),0,VLOOKUP(E106,見積書!$B$45:$E$48,4,FALSE))</f>
        <v>0</v>
      </c>
      <c r="G106" s="26">
        <v>0</v>
      </c>
      <c r="H106" s="25">
        <f t="shared" si="8"/>
        <v>0</v>
      </c>
      <c r="I106" s="53"/>
    </row>
    <row r="107" spans="1:9" ht="15.75" customHeight="1" outlineLevel="1">
      <c r="A107" s="21"/>
      <c r="B107" s="164"/>
      <c r="C107" s="84"/>
      <c r="D107" s="23"/>
      <c r="E107" s="24"/>
      <c r="F107" s="25">
        <f>IF(ISBLANK(E107),0,VLOOKUP(E107,見積書!$B$45:$E$48,4,FALSE))</f>
        <v>0</v>
      </c>
      <c r="G107" s="26">
        <v>0</v>
      </c>
      <c r="H107" s="25">
        <f t="shared" si="8"/>
        <v>0</v>
      </c>
      <c r="I107" s="53"/>
    </row>
    <row r="108" spans="1:9" ht="15.75" customHeight="1" outlineLevel="1">
      <c r="A108" s="21"/>
      <c r="B108" s="164"/>
      <c r="C108" s="84"/>
      <c r="D108" s="23"/>
      <c r="E108" s="24"/>
      <c r="F108" s="25">
        <f>IF(ISBLANK(E108),0,VLOOKUP(E108,見積書!$B$45:$E$48,4,FALSE))</f>
        <v>0</v>
      </c>
      <c r="G108" s="26">
        <v>0</v>
      </c>
      <c r="H108" s="25">
        <f t="shared" si="8"/>
        <v>0</v>
      </c>
      <c r="I108" s="53"/>
    </row>
    <row r="109" spans="1:9" ht="15.75" customHeight="1" outlineLevel="1">
      <c r="A109" s="21"/>
      <c r="B109" s="164"/>
      <c r="C109" s="84"/>
      <c r="D109" s="23"/>
      <c r="E109" s="24"/>
      <c r="F109" s="25">
        <f>IF(ISBLANK(E109),0,VLOOKUP(E109,見積書!$B$45:$E$48,4,FALSE))</f>
        <v>0</v>
      </c>
      <c r="G109" s="26">
        <v>0</v>
      </c>
      <c r="H109" s="25">
        <f t="shared" si="8"/>
        <v>0</v>
      </c>
      <c r="I109" s="53"/>
    </row>
    <row r="110" spans="1:9" ht="15.75" customHeight="1" outlineLevel="1">
      <c r="A110" s="21"/>
      <c r="B110" s="164"/>
      <c r="C110" s="84"/>
      <c r="D110" s="23"/>
      <c r="E110" s="24"/>
      <c r="F110" s="25">
        <f>IF(ISBLANK(E110),0,VLOOKUP(E110,見積書!$B$45:$E$48,4,FALSE))</f>
        <v>0</v>
      </c>
      <c r="G110" s="26">
        <v>0</v>
      </c>
      <c r="H110" s="25">
        <f t="shared" si="8"/>
        <v>0</v>
      </c>
      <c r="I110" s="53"/>
    </row>
    <row r="111" spans="1:9" ht="15.75" customHeight="1" outlineLevel="1">
      <c r="A111" s="21"/>
      <c r="B111" s="155"/>
      <c r="C111" s="84"/>
      <c r="D111" s="23"/>
      <c r="E111" s="24"/>
      <c r="F111" s="25">
        <f>IF(ISBLANK(E111),0,VLOOKUP(E111,見積書!$B$45:$E$48,4,FALSE))</f>
        <v>0</v>
      </c>
      <c r="G111" s="26">
        <v>0</v>
      </c>
      <c r="H111" s="25">
        <f t="shared" si="8"/>
        <v>0</v>
      </c>
      <c r="I111" s="53"/>
    </row>
    <row r="112" spans="1:9" ht="15.75" customHeight="1" outlineLevel="1">
      <c r="A112" s="21"/>
      <c r="B112" s="157"/>
      <c r="C112" s="105"/>
      <c r="D112" s="44" t="s">
        <v>27</v>
      </c>
      <c r="E112" s="87" t="s">
        <v>28</v>
      </c>
      <c r="F112" s="45" t="s">
        <v>28</v>
      </c>
      <c r="G112" s="46">
        <f>SUM(G103:G111)</f>
        <v>0</v>
      </c>
      <c r="H112" s="25">
        <f>SUM(H103:H111)</f>
        <v>0</v>
      </c>
      <c r="I112" s="53"/>
    </row>
    <row r="113" spans="1:9" ht="15.75" customHeight="1" outlineLevel="1">
      <c r="A113" s="21"/>
      <c r="B113" s="154" t="s">
        <v>35</v>
      </c>
      <c r="C113" s="84"/>
      <c r="D113" s="23"/>
      <c r="E113" s="24"/>
      <c r="F113" s="25">
        <f>IF(ISBLANK(E113),0,VLOOKUP(E113,見積書!$B$45:$E$48,4,FALSE))</f>
        <v>0</v>
      </c>
      <c r="G113" s="26">
        <v>0</v>
      </c>
      <c r="H113" s="25">
        <f t="shared" ref="H113:H122" si="9">F113*G113</f>
        <v>0</v>
      </c>
      <c r="I113" s="53"/>
    </row>
    <row r="114" spans="1:9" ht="15.75" customHeight="1" outlineLevel="1">
      <c r="A114" s="21"/>
      <c r="B114" s="155"/>
      <c r="C114" s="84"/>
      <c r="D114" s="23"/>
      <c r="E114" s="24"/>
      <c r="F114" s="25">
        <f>IF(ISBLANK(E114),0,VLOOKUP(E114,見積書!$B$45:$E$48,4,FALSE))</f>
        <v>0</v>
      </c>
      <c r="G114" s="26">
        <v>0</v>
      </c>
      <c r="H114" s="25">
        <f t="shared" si="9"/>
        <v>0</v>
      </c>
      <c r="I114" s="53"/>
    </row>
    <row r="115" spans="1:9" ht="15.75" customHeight="1" outlineLevel="1">
      <c r="A115" s="21"/>
      <c r="B115" s="155"/>
      <c r="C115" s="84"/>
      <c r="D115" s="23"/>
      <c r="E115" s="24"/>
      <c r="F115" s="25">
        <f>IF(ISBLANK(E115),0,VLOOKUP(E115,見積書!$B$45:$E$48,4,FALSE))</f>
        <v>0</v>
      </c>
      <c r="G115" s="26">
        <v>0</v>
      </c>
      <c r="H115" s="25">
        <f t="shared" si="9"/>
        <v>0</v>
      </c>
      <c r="I115" s="53"/>
    </row>
    <row r="116" spans="1:9" ht="15.75" customHeight="1" outlineLevel="1">
      <c r="A116" s="21"/>
      <c r="B116" s="155"/>
      <c r="C116" s="84"/>
      <c r="D116" s="23"/>
      <c r="E116" s="24"/>
      <c r="F116" s="25">
        <f>IF(ISBLANK(E116),0,VLOOKUP(E116,見積書!$B$45:$E$48,4,FALSE))</f>
        <v>0</v>
      </c>
      <c r="G116" s="26">
        <v>0</v>
      </c>
      <c r="H116" s="25">
        <f t="shared" si="9"/>
        <v>0</v>
      </c>
      <c r="I116" s="53"/>
    </row>
    <row r="117" spans="1:9" ht="15.75" customHeight="1" outlineLevel="1">
      <c r="A117" s="21"/>
      <c r="B117" s="155"/>
      <c r="C117" s="84"/>
      <c r="D117" s="23"/>
      <c r="E117" s="24"/>
      <c r="F117" s="25">
        <f>IF(ISBLANK(E117),0,VLOOKUP(E117,見積書!$B$45:$E$48,4,FALSE))</f>
        <v>0</v>
      </c>
      <c r="G117" s="26">
        <v>0</v>
      </c>
      <c r="H117" s="25">
        <f t="shared" si="9"/>
        <v>0</v>
      </c>
      <c r="I117" s="53"/>
    </row>
    <row r="118" spans="1:9" ht="15.75" customHeight="1" outlineLevel="1">
      <c r="A118" s="21"/>
      <c r="B118" s="155"/>
      <c r="C118" s="84"/>
      <c r="D118" s="23"/>
      <c r="E118" s="24"/>
      <c r="F118" s="25">
        <f>IF(ISBLANK(E118),0,VLOOKUP(E118,見積書!$B$45:$E$48,4,FALSE))</f>
        <v>0</v>
      </c>
      <c r="G118" s="26">
        <v>0</v>
      </c>
      <c r="H118" s="25">
        <f t="shared" si="9"/>
        <v>0</v>
      </c>
      <c r="I118" s="53"/>
    </row>
    <row r="119" spans="1:9" ht="15.75" customHeight="1" outlineLevel="1">
      <c r="A119" s="21"/>
      <c r="B119" s="155"/>
      <c r="C119" s="84"/>
      <c r="D119" s="23"/>
      <c r="E119" s="24"/>
      <c r="F119" s="25">
        <f>IF(ISBLANK(E119),0,VLOOKUP(E119,見積書!$B$45:$E$48,4,FALSE))</f>
        <v>0</v>
      </c>
      <c r="G119" s="26">
        <v>0</v>
      </c>
      <c r="H119" s="25">
        <f t="shared" si="9"/>
        <v>0</v>
      </c>
      <c r="I119" s="53"/>
    </row>
    <row r="120" spans="1:9" ht="15.75" customHeight="1" outlineLevel="1">
      <c r="A120" s="21"/>
      <c r="B120" s="155"/>
      <c r="C120" s="84"/>
      <c r="D120" s="23"/>
      <c r="E120" s="24"/>
      <c r="F120" s="25">
        <f>IF(ISBLANK(E120),0,VLOOKUP(E120,見積書!$B$45:$E$48,4,FALSE))</f>
        <v>0</v>
      </c>
      <c r="G120" s="26">
        <v>0</v>
      </c>
      <c r="H120" s="25">
        <f t="shared" si="9"/>
        <v>0</v>
      </c>
      <c r="I120" s="53"/>
    </row>
    <row r="121" spans="1:9" ht="15.75" customHeight="1" outlineLevel="1">
      <c r="A121" s="21"/>
      <c r="B121" s="155"/>
      <c r="C121" s="84"/>
      <c r="D121" s="23"/>
      <c r="E121" s="24"/>
      <c r="F121" s="25">
        <f>IF(ISBLANK(E121),0,VLOOKUP(E121,見積書!$B$45:$E$48,4,FALSE))</f>
        <v>0</v>
      </c>
      <c r="G121" s="26">
        <v>0</v>
      </c>
      <c r="H121" s="25">
        <f t="shared" si="9"/>
        <v>0</v>
      </c>
      <c r="I121" s="53"/>
    </row>
    <row r="122" spans="1:9" ht="15.75" customHeight="1" outlineLevel="1">
      <c r="A122" s="21"/>
      <c r="B122" s="155"/>
      <c r="C122" s="84"/>
      <c r="D122" s="23"/>
      <c r="E122" s="24"/>
      <c r="F122" s="25">
        <f>IF(ISBLANK(E122),0,VLOOKUP(E122,見積書!$B$45:$E$48,4,FALSE))</f>
        <v>0</v>
      </c>
      <c r="G122" s="26">
        <v>0</v>
      </c>
      <c r="H122" s="25">
        <f t="shared" si="9"/>
        <v>0</v>
      </c>
      <c r="I122" s="53"/>
    </row>
    <row r="123" spans="1:9" ht="15.75" customHeight="1" outlineLevel="1" thickBot="1">
      <c r="A123" s="21"/>
      <c r="B123" s="157"/>
      <c r="C123" s="105"/>
      <c r="D123" s="28" t="s">
        <v>27</v>
      </c>
      <c r="E123" s="92" t="s">
        <v>28</v>
      </c>
      <c r="F123" s="32" t="s">
        <v>28</v>
      </c>
      <c r="G123" s="51">
        <f>SUM(G113:G122)</f>
        <v>0</v>
      </c>
      <c r="H123" s="30">
        <f>SUM(H113:H122)</f>
        <v>0</v>
      </c>
      <c r="I123" s="31"/>
    </row>
    <row r="124" spans="1:9" ht="15.75" customHeight="1" thickTop="1">
      <c r="A124" s="21"/>
      <c r="B124" s="160" t="s">
        <v>29</v>
      </c>
      <c r="C124" s="161"/>
      <c r="D124" s="161"/>
      <c r="E124" s="93" t="s">
        <v>28</v>
      </c>
      <c r="F124" s="33" t="s">
        <v>28</v>
      </c>
      <c r="G124" s="34">
        <f>SUM(G86,G97,G102,G112,G123)</f>
        <v>0</v>
      </c>
      <c r="H124" s="35">
        <f>SUM(H123,H112,H102,H97,H86)</f>
        <v>0</v>
      </c>
      <c r="I124" s="36"/>
    </row>
    <row r="125" spans="1:9" ht="15.75" customHeight="1">
      <c r="A125" s="37" t="s">
        <v>36</v>
      </c>
      <c r="B125" s="38"/>
      <c r="C125" s="40"/>
      <c r="D125" s="39"/>
      <c r="E125" s="40"/>
      <c r="F125" s="41"/>
      <c r="G125" s="42"/>
      <c r="H125" s="41"/>
      <c r="I125" s="43"/>
    </row>
    <row r="126" spans="1:9" ht="15.75" customHeight="1" outlineLevel="1">
      <c r="A126" s="21"/>
      <c r="B126" s="154" t="s">
        <v>96</v>
      </c>
      <c r="C126" s="84"/>
      <c r="D126" s="23"/>
      <c r="E126" s="24"/>
      <c r="F126" s="25">
        <f>IF(ISBLANK(E126),0,VLOOKUP(E126,見積書!$B$45:$E$48,4,FALSE))</f>
        <v>0</v>
      </c>
      <c r="G126" s="26">
        <v>0</v>
      </c>
      <c r="H126" s="25">
        <f t="shared" ref="H126:H135" si="10">F126*G126</f>
        <v>0</v>
      </c>
      <c r="I126" s="53"/>
    </row>
    <row r="127" spans="1:9" ht="15.75" customHeight="1" outlineLevel="1">
      <c r="A127" s="21"/>
      <c r="B127" s="155"/>
      <c r="C127" s="84"/>
      <c r="D127" s="23"/>
      <c r="E127" s="24"/>
      <c r="F127" s="25">
        <f>IF(ISBLANK(E127),0,VLOOKUP(E127,見積書!$B$45:$E$48,4,FALSE))</f>
        <v>0</v>
      </c>
      <c r="G127" s="26">
        <v>0</v>
      </c>
      <c r="H127" s="25">
        <f t="shared" si="10"/>
        <v>0</v>
      </c>
      <c r="I127" s="53"/>
    </row>
    <row r="128" spans="1:9" ht="15.75" customHeight="1" outlineLevel="1">
      <c r="A128" s="21"/>
      <c r="B128" s="155"/>
      <c r="C128" s="84"/>
      <c r="D128" s="23"/>
      <c r="E128" s="24"/>
      <c r="F128" s="25">
        <f>IF(ISBLANK(E128),0,VLOOKUP(E128,見積書!$B$45:$E$48,4,FALSE))</f>
        <v>0</v>
      </c>
      <c r="G128" s="26">
        <v>0</v>
      </c>
      <c r="H128" s="25">
        <f t="shared" si="10"/>
        <v>0</v>
      </c>
      <c r="I128" s="53"/>
    </row>
    <row r="129" spans="1:9" ht="15.75" customHeight="1" outlineLevel="1">
      <c r="A129" s="21"/>
      <c r="B129" s="155"/>
      <c r="C129" s="84"/>
      <c r="D129" s="23"/>
      <c r="E129" s="24"/>
      <c r="F129" s="25">
        <f>IF(ISBLANK(E129),0,VLOOKUP(E129,見積書!$B$45:$E$48,4,FALSE))</f>
        <v>0</v>
      </c>
      <c r="G129" s="26">
        <v>0</v>
      </c>
      <c r="H129" s="25">
        <f t="shared" si="10"/>
        <v>0</v>
      </c>
      <c r="I129" s="53"/>
    </row>
    <row r="130" spans="1:9" ht="15.75" customHeight="1" outlineLevel="1">
      <c r="A130" s="21"/>
      <c r="B130" s="155"/>
      <c r="C130" s="84"/>
      <c r="D130" s="23"/>
      <c r="E130" s="24"/>
      <c r="F130" s="25">
        <f>IF(ISBLANK(E130),0,VLOOKUP(E130,見積書!$B$45:$E$48,4,FALSE))</f>
        <v>0</v>
      </c>
      <c r="G130" s="26">
        <v>0</v>
      </c>
      <c r="H130" s="25">
        <f t="shared" si="10"/>
        <v>0</v>
      </c>
      <c r="I130" s="53"/>
    </row>
    <row r="131" spans="1:9" ht="15.75" customHeight="1" outlineLevel="1">
      <c r="A131" s="21"/>
      <c r="B131" s="155"/>
      <c r="C131" s="84"/>
      <c r="D131" s="23"/>
      <c r="E131" s="24"/>
      <c r="F131" s="25">
        <f>IF(ISBLANK(E131),0,VLOOKUP(E131,見積書!$B$45:$E$48,4,FALSE))</f>
        <v>0</v>
      </c>
      <c r="G131" s="26">
        <v>0</v>
      </c>
      <c r="H131" s="25">
        <f t="shared" si="10"/>
        <v>0</v>
      </c>
      <c r="I131" s="53"/>
    </row>
    <row r="132" spans="1:9" ht="15.75" customHeight="1" outlineLevel="1">
      <c r="A132" s="21"/>
      <c r="B132" s="155"/>
      <c r="C132" s="84"/>
      <c r="D132" s="23"/>
      <c r="E132" s="24"/>
      <c r="F132" s="25">
        <f>IF(ISBLANK(E132),0,VLOOKUP(E132,見積書!$B$45:$E$48,4,FALSE))</f>
        <v>0</v>
      </c>
      <c r="G132" s="26">
        <v>0</v>
      </c>
      <c r="H132" s="25">
        <f t="shared" si="10"/>
        <v>0</v>
      </c>
      <c r="I132" s="53"/>
    </row>
    <row r="133" spans="1:9" ht="15.75" customHeight="1" outlineLevel="1">
      <c r="A133" s="21"/>
      <c r="B133" s="155"/>
      <c r="C133" s="84"/>
      <c r="D133" s="23"/>
      <c r="E133" s="24"/>
      <c r="F133" s="25">
        <f>IF(ISBLANK(E133),0,VLOOKUP(E133,見積書!$B$45:$E$48,4,FALSE))</f>
        <v>0</v>
      </c>
      <c r="G133" s="26">
        <v>0</v>
      </c>
      <c r="H133" s="25">
        <f t="shared" si="10"/>
        <v>0</v>
      </c>
      <c r="I133" s="53"/>
    </row>
    <row r="134" spans="1:9" ht="15.75" customHeight="1" outlineLevel="1">
      <c r="A134" s="21"/>
      <c r="B134" s="155"/>
      <c r="C134" s="84"/>
      <c r="D134" s="23"/>
      <c r="E134" s="24"/>
      <c r="F134" s="25">
        <f>IF(ISBLANK(E134),0,VLOOKUP(E134,見積書!$B$45:$E$48,4,FALSE))</f>
        <v>0</v>
      </c>
      <c r="G134" s="26">
        <v>0</v>
      </c>
      <c r="H134" s="25">
        <f t="shared" si="10"/>
        <v>0</v>
      </c>
      <c r="I134" s="53"/>
    </row>
    <row r="135" spans="1:9" ht="15.75" customHeight="1" outlineLevel="1">
      <c r="A135" s="21"/>
      <c r="B135" s="155"/>
      <c r="C135" s="84"/>
      <c r="D135" s="23"/>
      <c r="E135" s="24"/>
      <c r="F135" s="25">
        <f>IF(ISBLANK(E135),0,VLOOKUP(E135,見積書!$B$45:$E$48,4,FALSE))</f>
        <v>0</v>
      </c>
      <c r="G135" s="26">
        <v>0</v>
      </c>
      <c r="H135" s="25">
        <f t="shared" si="10"/>
        <v>0</v>
      </c>
      <c r="I135" s="53"/>
    </row>
    <row r="136" spans="1:9" ht="15.75" customHeight="1" outlineLevel="1">
      <c r="A136" s="21"/>
      <c r="B136" s="157"/>
      <c r="C136" s="105"/>
      <c r="D136" s="28" t="s">
        <v>27</v>
      </c>
      <c r="E136" s="92" t="s">
        <v>28</v>
      </c>
      <c r="F136" s="32" t="s">
        <v>28</v>
      </c>
      <c r="G136" s="51">
        <f>SUM(G126:G135)</f>
        <v>0</v>
      </c>
      <c r="H136" s="30">
        <f>SUM(H126:H135)</f>
        <v>0</v>
      </c>
      <c r="I136" s="31"/>
    </row>
    <row r="137" spans="1:9" ht="15.75" customHeight="1" outlineLevel="1">
      <c r="A137" s="21"/>
      <c r="B137" s="154" t="s">
        <v>97</v>
      </c>
      <c r="C137" s="84"/>
      <c r="D137" s="23"/>
      <c r="E137" s="24"/>
      <c r="F137" s="25">
        <f>IF(ISBLANK(E137),0,VLOOKUP(E137,見積書!$B$45:$E$48,4,FALSE))</f>
        <v>0</v>
      </c>
      <c r="G137" s="26">
        <v>0</v>
      </c>
      <c r="H137" s="25">
        <f t="shared" ref="H137:H146" si="11">F137*G137</f>
        <v>0</v>
      </c>
      <c r="I137" s="53"/>
    </row>
    <row r="138" spans="1:9" ht="15.75" customHeight="1" outlineLevel="1">
      <c r="A138" s="21"/>
      <c r="B138" s="155"/>
      <c r="C138" s="84"/>
      <c r="D138" s="23"/>
      <c r="E138" s="24"/>
      <c r="F138" s="25">
        <f>IF(ISBLANK(E138),0,VLOOKUP(E138,見積書!$B$45:$E$48,4,FALSE))</f>
        <v>0</v>
      </c>
      <c r="G138" s="26">
        <v>0</v>
      </c>
      <c r="H138" s="25">
        <f t="shared" si="11"/>
        <v>0</v>
      </c>
      <c r="I138" s="53"/>
    </row>
    <row r="139" spans="1:9" ht="15.75" customHeight="1" outlineLevel="1">
      <c r="A139" s="21"/>
      <c r="B139" s="155"/>
      <c r="C139" s="84"/>
      <c r="D139" s="23"/>
      <c r="E139" s="24"/>
      <c r="F139" s="25">
        <f>IF(ISBLANK(E139),0,VLOOKUP(E139,見積書!$B$45:$E$48,4,FALSE))</f>
        <v>0</v>
      </c>
      <c r="G139" s="26">
        <v>0</v>
      </c>
      <c r="H139" s="25">
        <f t="shared" si="11"/>
        <v>0</v>
      </c>
      <c r="I139" s="53"/>
    </row>
    <row r="140" spans="1:9" ht="15.75" customHeight="1" outlineLevel="1">
      <c r="A140" s="21"/>
      <c r="B140" s="155"/>
      <c r="C140" s="84"/>
      <c r="D140" s="23"/>
      <c r="E140" s="24"/>
      <c r="F140" s="25">
        <f>IF(ISBLANK(E140),0,VLOOKUP(E140,見積書!$B$45:$E$48,4,FALSE))</f>
        <v>0</v>
      </c>
      <c r="G140" s="26">
        <v>0</v>
      </c>
      <c r="H140" s="25">
        <f t="shared" si="11"/>
        <v>0</v>
      </c>
      <c r="I140" s="53"/>
    </row>
    <row r="141" spans="1:9" ht="15.75" customHeight="1" outlineLevel="1">
      <c r="A141" s="21"/>
      <c r="B141" s="155"/>
      <c r="C141" s="84"/>
      <c r="D141" s="23"/>
      <c r="E141" s="24"/>
      <c r="F141" s="25">
        <f>IF(ISBLANK(E141),0,VLOOKUP(E141,見積書!$B$45:$E$48,4,FALSE))</f>
        <v>0</v>
      </c>
      <c r="G141" s="26">
        <v>0</v>
      </c>
      <c r="H141" s="25">
        <f t="shared" si="11"/>
        <v>0</v>
      </c>
      <c r="I141" s="53"/>
    </row>
    <row r="142" spans="1:9" ht="15.75" customHeight="1" outlineLevel="1">
      <c r="A142" s="21"/>
      <c r="B142" s="155"/>
      <c r="C142" s="84"/>
      <c r="D142" s="23"/>
      <c r="E142" s="24"/>
      <c r="F142" s="25">
        <f>IF(ISBLANK(E142),0,VLOOKUP(E142,見積書!$B$45:$E$48,4,FALSE))</f>
        <v>0</v>
      </c>
      <c r="G142" s="26">
        <v>0</v>
      </c>
      <c r="H142" s="25">
        <f t="shared" si="11"/>
        <v>0</v>
      </c>
      <c r="I142" s="53"/>
    </row>
    <row r="143" spans="1:9" ht="15.75" customHeight="1" outlineLevel="1">
      <c r="A143" s="21"/>
      <c r="B143" s="155"/>
      <c r="C143" s="84"/>
      <c r="D143" s="23"/>
      <c r="E143" s="24"/>
      <c r="F143" s="25">
        <f>IF(ISBLANK(E143),0,VLOOKUP(E143,見積書!$B$45:$E$48,4,FALSE))</f>
        <v>0</v>
      </c>
      <c r="G143" s="26">
        <v>0</v>
      </c>
      <c r="H143" s="25">
        <f t="shared" si="11"/>
        <v>0</v>
      </c>
      <c r="I143" s="53"/>
    </row>
    <row r="144" spans="1:9" ht="15.75" customHeight="1" outlineLevel="1">
      <c r="A144" s="21"/>
      <c r="B144" s="155"/>
      <c r="C144" s="84"/>
      <c r="D144" s="23"/>
      <c r="E144" s="24"/>
      <c r="F144" s="25">
        <f>IF(ISBLANK(E144),0,VLOOKUP(E144,見積書!$B$45:$E$48,4,FALSE))</f>
        <v>0</v>
      </c>
      <c r="G144" s="26">
        <v>0</v>
      </c>
      <c r="H144" s="25">
        <f t="shared" si="11"/>
        <v>0</v>
      </c>
      <c r="I144" s="53"/>
    </row>
    <row r="145" spans="1:9" ht="15.75" customHeight="1" outlineLevel="1">
      <c r="A145" s="21"/>
      <c r="B145" s="155"/>
      <c r="C145" s="84"/>
      <c r="D145" s="23"/>
      <c r="E145" s="24"/>
      <c r="F145" s="25">
        <f>IF(ISBLANK(E145),0,VLOOKUP(E145,見積書!$B$45:$E$48,4,FALSE))</f>
        <v>0</v>
      </c>
      <c r="G145" s="26">
        <v>0</v>
      </c>
      <c r="H145" s="25">
        <f t="shared" si="11"/>
        <v>0</v>
      </c>
      <c r="I145" s="53"/>
    </row>
    <row r="146" spans="1:9" ht="15.75" customHeight="1" outlineLevel="1">
      <c r="A146" s="21"/>
      <c r="B146" s="155"/>
      <c r="C146" s="84"/>
      <c r="D146" s="23"/>
      <c r="E146" s="24"/>
      <c r="F146" s="25">
        <f>IF(ISBLANK(E146),0,VLOOKUP(E146,見積書!$B$45:$E$48,4,FALSE))</f>
        <v>0</v>
      </c>
      <c r="G146" s="26">
        <v>0</v>
      </c>
      <c r="H146" s="25">
        <f t="shared" si="11"/>
        <v>0</v>
      </c>
      <c r="I146" s="53"/>
    </row>
    <row r="147" spans="1:9" ht="15.75" customHeight="1" outlineLevel="1">
      <c r="A147" s="21"/>
      <c r="B147" s="157"/>
      <c r="C147" s="105"/>
      <c r="D147" s="28" t="s">
        <v>27</v>
      </c>
      <c r="E147" s="95" t="s">
        <v>28</v>
      </c>
      <c r="F147" s="52" t="s">
        <v>28</v>
      </c>
      <c r="G147" s="51">
        <f>SUM(G137:G146)</f>
        <v>0</v>
      </c>
      <c r="H147" s="30">
        <f>SUM(H137:H146)</f>
        <v>0</v>
      </c>
      <c r="I147" s="53"/>
    </row>
    <row r="148" spans="1:9" ht="15.75" customHeight="1" outlineLevel="1">
      <c r="A148" s="21"/>
      <c r="B148" s="154" t="s">
        <v>89</v>
      </c>
      <c r="C148" s="84"/>
      <c r="D148" s="23"/>
      <c r="E148" s="24"/>
      <c r="F148" s="25">
        <f>IF(ISBLANK(E148),0,VLOOKUP(E148,見積書!$B$45:$E$48,4,FALSE))</f>
        <v>0</v>
      </c>
      <c r="G148" s="26"/>
      <c r="H148" s="25">
        <f t="shared" ref="H148:H157" si="12">F148*G148</f>
        <v>0</v>
      </c>
      <c r="I148" s="53"/>
    </row>
    <row r="149" spans="1:9" ht="15.75" customHeight="1" outlineLevel="1">
      <c r="A149" s="21"/>
      <c r="B149" s="155"/>
      <c r="C149" s="84"/>
      <c r="D149" s="23"/>
      <c r="E149" s="24"/>
      <c r="F149" s="25">
        <f>IF(ISBLANK(E149),0,VLOOKUP(E149,見積書!$B$45:$E$48,4,FALSE))</f>
        <v>0</v>
      </c>
      <c r="G149" s="26">
        <v>0</v>
      </c>
      <c r="H149" s="25">
        <f t="shared" si="12"/>
        <v>0</v>
      </c>
      <c r="I149" s="53"/>
    </row>
    <row r="150" spans="1:9" ht="15.75" customHeight="1" outlineLevel="1">
      <c r="A150" s="21"/>
      <c r="B150" s="155"/>
      <c r="C150" s="84"/>
      <c r="D150" s="23"/>
      <c r="E150" s="24"/>
      <c r="F150" s="25">
        <f>IF(ISBLANK(E150),0,VLOOKUP(E150,見積書!$B$45:$E$48,4,FALSE))</f>
        <v>0</v>
      </c>
      <c r="G150" s="26">
        <v>0</v>
      </c>
      <c r="H150" s="25">
        <f t="shared" si="12"/>
        <v>0</v>
      </c>
      <c r="I150" s="53"/>
    </row>
    <row r="151" spans="1:9" ht="15.75" customHeight="1" outlineLevel="1">
      <c r="A151" s="21"/>
      <c r="B151" s="155"/>
      <c r="C151" s="84"/>
      <c r="D151" s="23"/>
      <c r="E151" s="24"/>
      <c r="F151" s="25">
        <f>IF(ISBLANK(E151),0,VLOOKUP(E151,見積書!$B$45:$E$48,4,FALSE))</f>
        <v>0</v>
      </c>
      <c r="G151" s="26">
        <v>0</v>
      </c>
      <c r="H151" s="25">
        <f t="shared" si="12"/>
        <v>0</v>
      </c>
      <c r="I151" s="53"/>
    </row>
    <row r="152" spans="1:9" ht="15.75" customHeight="1" outlineLevel="1">
      <c r="A152" s="21"/>
      <c r="B152" s="155"/>
      <c r="C152" s="84"/>
      <c r="D152" s="23"/>
      <c r="E152" s="24"/>
      <c r="F152" s="25">
        <f>IF(ISBLANK(E152),0,VLOOKUP(E152,見積書!$B$45:$E$48,4,FALSE))</f>
        <v>0</v>
      </c>
      <c r="G152" s="26">
        <v>0</v>
      </c>
      <c r="H152" s="25">
        <f t="shared" si="12"/>
        <v>0</v>
      </c>
      <c r="I152" s="53"/>
    </row>
    <row r="153" spans="1:9" ht="15.75" customHeight="1" outlineLevel="1">
      <c r="A153" s="21"/>
      <c r="B153" s="155"/>
      <c r="C153" s="84"/>
      <c r="D153" s="23"/>
      <c r="E153" s="24"/>
      <c r="F153" s="25">
        <f>IF(ISBLANK(E153),0,VLOOKUP(E153,見積書!$B$45:$E$48,4,FALSE))</f>
        <v>0</v>
      </c>
      <c r="G153" s="26">
        <v>0</v>
      </c>
      <c r="H153" s="25">
        <f t="shared" si="12"/>
        <v>0</v>
      </c>
      <c r="I153" s="53"/>
    </row>
    <row r="154" spans="1:9" ht="15.75" customHeight="1" outlineLevel="1">
      <c r="A154" s="21"/>
      <c r="B154" s="155"/>
      <c r="C154" s="84"/>
      <c r="D154" s="23"/>
      <c r="E154" s="24"/>
      <c r="F154" s="25">
        <f>IF(ISBLANK(E154),0,VLOOKUP(E154,見積書!$B$45:$E$48,4,FALSE))</f>
        <v>0</v>
      </c>
      <c r="G154" s="26">
        <v>0</v>
      </c>
      <c r="H154" s="25">
        <f t="shared" si="12"/>
        <v>0</v>
      </c>
      <c r="I154" s="53"/>
    </row>
    <row r="155" spans="1:9" ht="15.75" customHeight="1" outlineLevel="1">
      <c r="A155" s="21"/>
      <c r="B155" s="155"/>
      <c r="C155" s="84"/>
      <c r="D155" s="23"/>
      <c r="E155" s="24"/>
      <c r="F155" s="25">
        <f>IF(ISBLANK(E155),0,VLOOKUP(E155,見積書!$B$45:$E$48,4,FALSE))</f>
        <v>0</v>
      </c>
      <c r="G155" s="26">
        <v>0</v>
      </c>
      <c r="H155" s="25">
        <f t="shared" si="12"/>
        <v>0</v>
      </c>
      <c r="I155" s="53"/>
    </row>
    <row r="156" spans="1:9" ht="15.75" customHeight="1" outlineLevel="1">
      <c r="A156" s="21"/>
      <c r="B156" s="155"/>
      <c r="C156" s="84"/>
      <c r="D156" s="23"/>
      <c r="E156" s="24"/>
      <c r="F156" s="25">
        <f>IF(ISBLANK(E156),0,VLOOKUP(E156,見積書!$B$45:$E$48,4,FALSE))</f>
        <v>0</v>
      </c>
      <c r="G156" s="26">
        <v>0</v>
      </c>
      <c r="H156" s="25">
        <f t="shared" si="12"/>
        <v>0</v>
      </c>
      <c r="I156" s="53"/>
    </row>
    <row r="157" spans="1:9" ht="15.75" customHeight="1" outlineLevel="1">
      <c r="A157" s="21"/>
      <c r="B157" s="155"/>
      <c r="C157" s="84"/>
      <c r="D157" s="23"/>
      <c r="E157" s="24"/>
      <c r="F157" s="25">
        <f>IF(ISBLANK(E157),0,VLOOKUP(E157,見積書!$B$45:$E$48,4,FALSE))</f>
        <v>0</v>
      </c>
      <c r="G157" s="26">
        <v>0</v>
      </c>
      <c r="H157" s="25">
        <f t="shared" si="12"/>
        <v>0</v>
      </c>
      <c r="I157" s="53"/>
    </row>
    <row r="158" spans="1:9" ht="15.75" customHeight="1" outlineLevel="1">
      <c r="A158" s="21"/>
      <c r="B158" s="157"/>
      <c r="C158" s="105"/>
      <c r="D158" s="28" t="s">
        <v>27</v>
      </c>
      <c r="E158" s="95" t="s">
        <v>28</v>
      </c>
      <c r="F158" s="52" t="s">
        <v>28</v>
      </c>
      <c r="G158" s="51">
        <f>SUM(G148:G157)</f>
        <v>0</v>
      </c>
      <c r="H158" s="30">
        <f>SUM(H148:H157)</f>
        <v>0</v>
      </c>
      <c r="I158" s="53"/>
    </row>
    <row r="159" spans="1:9" ht="15.75" customHeight="1" outlineLevel="1">
      <c r="A159" s="21"/>
      <c r="B159" s="154" t="s">
        <v>32</v>
      </c>
      <c r="C159" s="122"/>
      <c r="D159" s="23"/>
      <c r="E159" s="24"/>
      <c r="F159" s="25">
        <f>IF(ISBLANK(E159),0,VLOOKUP(E159,見積書!$B$45:$E$48,4,FALSE))</f>
        <v>0</v>
      </c>
      <c r="G159" s="26">
        <v>0</v>
      </c>
      <c r="H159" s="25">
        <f>F159*G159</f>
        <v>0</v>
      </c>
      <c r="I159" s="53"/>
    </row>
    <row r="160" spans="1:9" ht="15.75" customHeight="1" outlineLevel="1">
      <c r="A160" s="21"/>
      <c r="B160" s="155"/>
      <c r="C160" s="84"/>
      <c r="D160" s="23"/>
      <c r="E160" s="24"/>
      <c r="F160" s="25">
        <f>IF(ISBLANK(E160),0,VLOOKUP(E160,見積書!$B$45:$E$48,4,FALSE))</f>
        <v>0</v>
      </c>
      <c r="G160" s="26">
        <v>0</v>
      </c>
      <c r="H160" s="25">
        <f>F160*G160</f>
        <v>0</v>
      </c>
      <c r="I160" s="53"/>
    </row>
    <row r="161" spans="1:9" ht="15.75" customHeight="1" outlineLevel="1">
      <c r="A161" s="21"/>
      <c r="B161" s="155"/>
      <c r="C161" s="84"/>
      <c r="D161" s="23"/>
      <c r="E161" s="24"/>
      <c r="F161" s="25">
        <f>IF(ISBLANK(E161),0,VLOOKUP(E161,見積書!$B$45:$E$48,4,FALSE))</f>
        <v>0</v>
      </c>
      <c r="G161" s="26">
        <v>0</v>
      </c>
      <c r="H161" s="25">
        <f>F161*G161</f>
        <v>0</v>
      </c>
      <c r="I161" s="53"/>
    </row>
    <row r="162" spans="1:9" ht="15.75" customHeight="1" outlineLevel="1">
      <c r="A162" s="21"/>
      <c r="B162" s="155"/>
      <c r="C162" s="84"/>
      <c r="D162" s="23"/>
      <c r="E162" s="24"/>
      <c r="F162" s="25">
        <f>IF(ISBLANK(E162),0,VLOOKUP(E162,見積書!$B$45:$E$48,4,FALSE))</f>
        <v>0</v>
      </c>
      <c r="G162" s="26">
        <v>0</v>
      </c>
      <c r="H162" s="25">
        <f>F162*G162</f>
        <v>0</v>
      </c>
      <c r="I162" s="53"/>
    </row>
    <row r="163" spans="1:9" ht="15.75" customHeight="1" outlineLevel="1" thickBot="1">
      <c r="A163" s="21"/>
      <c r="B163" s="157"/>
      <c r="C163" s="105"/>
      <c r="D163" s="28" t="s">
        <v>25</v>
      </c>
      <c r="E163" s="92" t="s">
        <v>28</v>
      </c>
      <c r="F163" s="32" t="s">
        <v>28</v>
      </c>
      <c r="G163" s="51">
        <f>SUM(G159:G162)</f>
        <v>0</v>
      </c>
      <c r="H163" s="30">
        <f>SUM(H159:H162)</f>
        <v>0</v>
      </c>
      <c r="I163" s="31"/>
    </row>
    <row r="164" spans="1:9" ht="15.75" customHeight="1" thickTop="1">
      <c r="A164" s="21"/>
      <c r="B164" s="160" t="s">
        <v>29</v>
      </c>
      <c r="C164" s="161"/>
      <c r="D164" s="161"/>
      <c r="E164" s="93" t="s">
        <v>28</v>
      </c>
      <c r="F164" s="33" t="s">
        <v>28</v>
      </c>
      <c r="G164" s="34">
        <f>SUM(G136,G147,G163)</f>
        <v>0</v>
      </c>
      <c r="H164" s="35">
        <f>SUM(H136,H147,H158,H163)</f>
        <v>0</v>
      </c>
      <c r="I164" s="36"/>
    </row>
    <row r="165" spans="1:9" ht="15.75" customHeight="1">
      <c r="A165" s="37" t="s">
        <v>37</v>
      </c>
      <c r="B165" s="38"/>
      <c r="C165" s="40"/>
      <c r="D165" s="39"/>
      <c r="E165" s="40"/>
      <c r="F165" s="41"/>
      <c r="G165" s="42"/>
      <c r="H165" s="41"/>
      <c r="I165" s="43"/>
    </row>
    <row r="166" spans="1:9" ht="15.75" customHeight="1" outlineLevel="1">
      <c r="A166" s="21"/>
      <c r="B166" s="154" t="s">
        <v>38</v>
      </c>
      <c r="C166" s="84"/>
      <c r="D166" s="23"/>
      <c r="E166" s="24"/>
      <c r="F166" s="25">
        <f>IF(ISBLANK(E166),0,VLOOKUP(E166,見積書!$B$45:$E$48,4,FALSE))</f>
        <v>0</v>
      </c>
      <c r="G166" s="26">
        <v>0</v>
      </c>
      <c r="H166" s="25">
        <f>F166*G166</f>
        <v>0</v>
      </c>
      <c r="I166" s="53"/>
    </row>
    <row r="167" spans="1:9" ht="15.75" customHeight="1" outlineLevel="1">
      <c r="A167" s="21"/>
      <c r="B167" s="155"/>
      <c r="C167" s="84"/>
      <c r="D167" s="23"/>
      <c r="E167" s="24"/>
      <c r="F167" s="25">
        <f>IF(ISBLANK(E167),0,VLOOKUP(E167,見積書!$B$45:$E$48,4,FALSE))</f>
        <v>0</v>
      </c>
      <c r="G167" s="26">
        <v>0</v>
      </c>
      <c r="H167" s="25">
        <f>F167*G167</f>
        <v>0</v>
      </c>
      <c r="I167" s="53"/>
    </row>
    <row r="168" spans="1:9" ht="15.75" customHeight="1" outlineLevel="1">
      <c r="A168" s="21"/>
      <c r="B168" s="155"/>
      <c r="C168" s="84"/>
      <c r="D168" s="23"/>
      <c r="E168" s="24"/>
      <c r="F168" s="25">
        <f>IF(ISBLANK(E168),0,VLOOKUP(E168,見積書!$B$45:$E$48,4,FALSE))</f>
        <v>0</v>
      </c>
      <c r="G168" s="26">
        <v>0</v>
      </c>
      <c r="H168" s="25">
        <f>F168*G168</f>
        <v>0</v>
      </c>
      <c r="I168" s="53"/>
    </row>
    <row r="169" spans="1:9" ht="15.75" customHeight="1" outlineLevel="1">
      <c r="A169" s="21"/>
      <c r="B169" s="155"/>
      <c r="C169" s="84"/>
      <c r="D169" s="23"/>
      <c r="E169" s="24"/>
      <c r="F169" s="25">
        <f>IF(ISBLANK(E169),0,VLOOKUP(E169,見積書!$B$45:$E$48,4,FALSE))</f>
        <v>0</v>
      </c>
      <c r="G169" s="26">
        <v>0</v>
      </c>
      <c r="H169" s="25">
        <f>F169*G169</f>
        <v>0</v>
      </c>
      <c r="I169" s="53"/>
    </row>
    <row r="170" spans="1:9" ht="15.75" customHeight="1" outlineLevel="1">
      <c r="A170" s="21"/>
      <c r="B170" s="157"/>
      <c r="C170" s="105"/>
      <c r="D170" s="28" t="s">
        <v>25</v>
      </c>
      <c r="E170" s="92" t="s">
        <v>28</v>
      </c>
      <c r="F170" s="32" t="s">
        <v>28</v>
      </c>
      <c r="G170" s="51">
        <f>SUM(G166:G169)</f>
        <v>0</v>
      </c>
      <c r="H170" s="30">
        <f>SUM(H166:H169)</f>
        <v>0</v>
      </c>
      <c r="I170" s="31"/>
    </row>
    <row r="171" spans="1:9" ht="15.75" customHeight="1" outlineLevel="1">
      <c r="A171" s="21"/>
      <c r="B171" s="154" t="s">
        <v>39</v>
      </c>
      <c r="C171" s="84"/>
      <c r="D171" s="23"/>
      <c r="E171" s="24"/>
      <c r="F171" s="25">
        <f>IF(ISBLANK(E171),0,VLOOKUP(E171,見積書!$B$45:$E$48,4,FALSE))</f>
        <v>0</v>
      </c>
      <c r="G171" s="26">
        <v>0</v>
      </c>
      <c r="H171" s="25">
        <f>F171*G171</f>
        <v>0</v>
      </c>
      <c r="I171" s="53"/>
    </row>
    <row r="172" spans="1:9" ht="15.75" customHeight="1" outlineLevel="1">
      <c r="A172" s="21"/>
      <c r="B172" s="155"/>
      <c r="C172" s="84"/>
      <c r="D172" s="23"/>
      <c r="E172" s="24"/>
      <c r="F172" s="25">
        <f>IF(ISBLANK(E172),0,VLOOKUP(E172,見積書!$B$45:$E$48,4,FALSE))</f>
        <v>0</v>
      </c>
      <c r="G172" s="26">
        <v>0</v>
      </c>
      <c r="H172" s="25">
        <f>F172*G172</f>
        <v>0</v>
      </c>
      <c r="I172" s="53"/>
    </row>
    <row r="173" spans="1:9" ht="15.75" customHeight="1" outlineLevel="1">
      <c r="A173" s="21"/>
      <c r="B173" s="155"/>
      <c r="C173" s="84"/>
      <c r="D173" s="23"/>
      <c r="E173" s="24"/>
      <c r="F173" s="25">
        <f>IF(ISBLANK(E173),0,VLOOKUP(E173,見積書!$B$45:$E$48,4,FALSE))</f>
        <v>0</v>
      </c>
      <c r="G173" s="26">
        <v>0</v>
      </c>
      <c r="H173" s="25">
        <f>F173*G173</f>
        <v>0</v>
      </c>
      <c r="I173" s="53"/>
    </row>
    <row r="174" spans="1:9" ht="15.75" customHeight="1" outlineLevel="1">
      <c r="A174" s="21"/>
      <c r="B174" s="155"/>
      <c r="C174" s="84"/>
      <c r="D174" s="23"/>
      <c r="E174" s="24"/>
      <c r="F174" s="25">
        <f>IF(ISBLANK(E174),0,VLOOKUP(E174,見積書!$B$45:$E$48,4,FALSE))</f>
        <v>0</v>
      </c>
      <c r="G174" s="26">
        <v>0</v>
      </c>
      <c r="H174" s="25">
        <f>F174*G174</f>
        <v>0</v>
      </c>
      <c r="I174" s="53"/>
    </row>
    <row r="175" spans="1:9" ht="15.75" customHeight="1" outlineLevel="1">
      <c r="A175" s="21"/>
      <c r="B175" s="157"/>
      <c r="C175" s="105"/>
      <c r="D175" s="28" t="s">
        <v>25</v>
      </c>
      <c r="E175" s="95" t="s">
        <v>28</v>
      </c>
      <c r="F175" s="52" t="s">
        <v>28</v>
      </c>
      <c r="G175" s="51">
        <f>SUM(G171:G174)</f>
        <v>0</v>
      </c>
      <c r="H175" s="30">
        <f>SUM(H171:H174)</f>
        <v>0</v>
      </c>
      <c r="I175" s="53"/>
    </row>
    <row r="176" spans="1:9" ht="15.75" customHeight="1" outlineLevel="1">
      <c r="A176" s="21"/>
      <c r="B176" s="158" t="s">
        <v>40</v>
      </c>
      <c r="C176" s="84"/>
      <c r="D176" s="23"/>
      <c r="E176" s="24"/>
      <c r="F176" s="25">
        <f>IF(ISBLANK(E176),0,VLOOKUP(E176,見積書!$B$45:$E$48,4,FALSE))</f>
        <v>0</v>
      </c>
      <c r="G176" s="26">
        <v>0</v>
      </c>
      <c r="H176" s="25">
        <f>F176*G176</f>
        <v>0</v>
      </c>
      <c r="I176" s="53"/>
    </row>
    <row r="177" spans="1:9" ht="15.75" customHeight="1" outlineLevel="1">
      <c r="A177" s="21"/>
      <c r="B177" s="156"/>
      <c r="C177" s="84"/>
      <c r="D177" s="23"/>
      <c r="E177" s="24"/>
      <c r="F177" s="25">
        <f>IF(ISBLANK(E177),0,VLOOKUP(E177,見積書!$B$45:$E$48,4,FALSE))</f>
        <v>0</v>
      </c>
      <c r="G177" s="26">
        <v>0</v>
      </c>
      <c r="H177" s="25">
        <f>F177*G177</f>
        <v>0</v>
      </c>
      <c r="I177" s="53"/>
    </row>
    <row r="178" spans="1:9" ht="15.75" customHeight="1" outlineLevel="1">
      <c r="A178" s="21"/>
      <c r="B178" s="156"/>
      <c r="C178" s="84"/>
      <c r="D178" s="23"/>
      <c r="E178" s="24"/>
      <c r="F178" s="25">
        <f>IF(ISBLANK(E178),0,VLOOKUP(E178,見積書!$B$45:$E$48,4,FALSE))</f>
        <v>0</v>
      </c>
      <c r="G178" s="26">
        <v>0</v>
      </c>
      <c r="H178" s="25">
        <f>F178*G178</f>
        <v>0</v>
      </c>
      <c r="I178" s="53"/>
    </row>
    <row r="179" spans="1:9" ht="15.75" customHeight="1" outlineLevel="1">
      <c r="A179" s="21"/>
      <c r="B179" s="156"/>
      <c r="C179" s="84"/>
      <c r="D179" s="23"/>
      <c r="E179" s="24"/>
      <c r="F179" s="25">
        <f>IF(ISBLANK(E179),0,VLOOKUP(E179,見積書!$B$45:$E$48,4,FALSE))</f>
        <v>0</v>
      </c>
      <c r="G179" s="26">
        <v>0</v>
      </c>
      <c r="H179" s="25">
        <f>F179*G179</f>
        <v>0</v>
      </c>
      <c r="I179" s="53"/>
    </row>
    <row r="180" spans="1:9" ht="15.75" customHeight="1" outlineLevel="1" thickBot="1">
      <c r="A180" s="21"/>
      <c r="B180" s="157"/>
      <c r="C180" s="84"/>
      <c r="D180" s="44" t="s">
        <v>25</v>
      </c>
      <c r="E180" s="87" t="s">
        <v>28</v>
      </c>
      <c r="F180" s="45" t="s">
        <v>28</v>
      </c>
      <c r="G180" s="46">
        <f>SUM(G176:G179)</f>
        <v>0</v>
      </c>
      <c r="H180" s="25">
        <f>SUM(H176:H179)</f>
        <v>0</v>
      </c>
      <c r="I180" s="53"/>
    </row>
    <row r="181" spans="1:9" ht="15.75" customHeight="1" thickTop="1" thickBot="1">
      <c r="A181" s="54"/>
      <c r="B181" s="170" t="s">
        <v>29</v>
      </c>
      <c r="C181" s="171"/>
      <c r="D181" s="171"/>
      <c r="E181" s="96" t="s">
        <v>28</v>
      </c>
      <c r="F181" s="48" t="s">
        <v>28</v>
      </c>
      <c r="G181" s="49">
        <f>SUM(G170,G175,G180)</f>
        <v>0</v>
      </c>
      <c r="H181" s="30">
        <f>SUM(H170,H175,H180)</f>
        <v>0</v>
      </c>
      <c r="I181" s="50"/>
    </row>
    <row r="182" spans="1:9" ht="22.15" customHeight="1">
      <c r="A182" s="172" t="s">
        <v>102</v>
      </c>
      <c r="B182" s="173"/>
      <c r="C182" s="173"/>
      <c r="D182" s="173"/>
      <c r="E182" s="111"/>
      <c r="F182" s="111"/>
      <c r="G182" s="111"/>
      <c r="H182" s="112">
        <f>SUM(H181,H164,H124,H74,H28)</f>
        <v>0</v>
      </c>
      <c r="I182" s="113"/>
    </row>
    <row r="183" spans="1:9" ht="22.15" customHeight="1">
      <c r="A183" s="166" t="s">
        <v>68</v>
      </c>
      <c r="B183" s="167"/>
      <c r="C183" s="167"/>
      <c r="D183" s="167"/>
      <c r="E183" s="114"/>
      <c r="F183" s="114"/>
      <c r="G183" s="114"/>
      <c r="H183" s="115">
        <v>1.7999999999999999E-2</v>
      </c>
      <c r="I183" s="116"/>
    </row>
    <row r="184" spans="1:9" ht="22.15" customHeight="1" thickBot="1">
      <c r="A184" s="168" t="s">
        <v>69</v>
      </c>
      <c r="B184" s="169"/>
      <c r="C184" s="169"/>
      <c r="D184" s="169"/>
      <c r="E184" s="118"/>
      <c r="F184" s="118"/>
      <c r="G184" s="118"/>
      <c r="H184" s="119">
        <f>ROUNDDOWN(H182*H183,-2)</f>
        <v>0</v>
      </c>
      <c r="I184" s="120"/>
    </row>
    <row r="185" spans="1:9" ht="15.75" customHeight="1">
      <c r="A185" s="13" t="s">
        <v>41</v>
      </c>
      <c r="E185" s="56"/>
      <c r="F185" s="57"/>
      <c r="G185" s="57"/>
      <c r="H185" s="57"/>
    </row>
    <row r="186" spans="1:9" ht="15.75" customHeight="1">
      <c r="A186" s="13" t="s">
        <v>61</v>
      </c>
      <c r="E186" s="56"/>
      <c r="F186" s="57"/>
      <c r="G186" s="57"/>
      <c r="H186" s="57"/>
    </row>
    <row r="187" spans="1:9" ht="15.75" customHeight="1">
      <c r="A187" s="13" t="s">
        <v>42</v>
      </c>
      <c r="E187" s="56"/>
      <c r="F187" s="57"/>
      <c r="G187" s="57"/>
      <c r="H187" s="57"/>
    </row>
    <row r="188" spans="1:9" ht="15.75" customHeight="1">
      <c r="E188" s="56"/>
      <c r="F188" s="57"/>
      <c r="G188" s="57"/>
      <c r="H188" s="57"/>
    </row>
    <row r="191" spans="1:9">
      <c r="C191" s="108"/>
      <c r="D191" s="110"/>
    </row>
    <row r="192" spans="1:9">
      <c r="C192" s="107"/>
      <c r="D192" s="109"/>
    </row>
  </sheetData>
  <mergeCells count="28">
    <mergeCell ref="A183:D183"/>
    <mergeCell ref="A184:D184"/>
    <mergeCell ref="B148:B158"/>
    <mergeCell ref="B181:D181"/>
    <mergeCell ref="A182:D182"/>
    <mergeCell ref="B176:B180"/>
    <mergeCell ref="B137:B147"/>
    <mergeCell ref="B159:B163"/>
    <mergeCell ref="B164:D164"/>
    <mergeCell ref="B166:B170"/>
    <mergeCell ref="B171:B175"/>
    <mergeCell ref="B126:B136"/>
    <mergeCell ref="B30:B40"/>
    <mergeCell ref="B41:B51"/>
    <mergeCell ref="B52:B62"/>
    <mergeCell ref="B63:B73"/>
    <mergeCell ref="B74:D74"/>
    <mergeCell ref="B76:B86"/>
    <mergeCell ref="B87:B97"/>
    <mergeCell ref="B98:B102"/>
    <mergeCell ref="B103:B112"/>
    <mergeCell ref="B113:B123"/>
    <mergeCell ref="B124:D124"/>
    <mergeCell ref="A2:I2"/>
    <mergeCell ref="A4:B4"/>
    <mergeCell ref="B6:B16"/>
    <mergeCell ref="B17:B27"/>
    <mergeCell ref="B28:D28"/>
  </mergeCells>
  <phoneticPr fontId="9"/>
  <dataValidations count="2">
    <dataValidation type="list" allowBlank="1" showInputMessage="1" showErrorMessage="1" sqref="E182" xr:uid="{9BB9A9D3-D2AE-4E3B-98A5-C38A509B94EB}">
      <formula1>$A$103:$B$111+$A$103:$A$112</formula1>
    </dataValidation>
    <dataValidation type="list" allowBlank="1" showInputMessage="1" showErrorMessage="1" sqref="E29 E165 E75 E125" xr:uid="{538116EB-9372-425C-A00B-21A241A61553}">
      <formula1>$A$165:$A$177</formula1>
    </dataValidation>
  </dataValidations>
  <pageMargins left="0.51181102362204722" right="0.31496062992125984" top="0.35433070866141736" bottom="0.35433070866141736" header="0.31496062992125984" footer="0.31496062992125984"/>
  <pageSetup paperSize="9" scale="48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warning" allowBlank="1" showInputMessage="1" showErrorMessage="1" xr:uid="{EFAAE822-A75D-46DF-9D50-BA51807544C3}">
          <x14:formula1>
            <xm:f>見積書!$B$45:$B$48</xm:f>
          </x14:formula1>
          <xm:sqref>E176:E179 E6:E26 E137:E146 E171:E174 E166:E169 E159:E162 E126:E135 E113:E122 E103:E111 E87:E96 E98:E101 E76:E85 E63:E72 E52:E61 E30:E39 E41:E50 E148:E157</xm:sqref>
        </x14:dataValidation>
        <x14:dataValidation type="list" allowBlank="1" showInputMessage="1" showErrorMessage="1" xr:uid="{6C8D7645-0493-4946-99B0-EE5C6AB74D85}">
          <x14:formula1>
            <xm:f>選択用シート!$B$2:$B$76</xm:f>
          </x14:formula1>
          <xm:sqref>C6:C15 C166:C169 C148:C157 C137:C146 C126:C135 C103:C111 C98:C101 C87:C96 C76:C85 C52:C61 C41:C50 C30:C39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82"/>
  <sheetViews>
    <sheetView view="pageBreakPreview" topLeftCell="A44" zoomScaleNormal="100" zoomScaleSheetLayoutView="100" workbookViewId="0">
      <selection activeCell="G55" sqref="G55"/>
    </sheetView>
  </sheetViews>
  <sheetFormatPr defaultRowHeight="18.75"/>
  <cols>
    <col min="1" max="1" width="6.25" customWidth="1"/>
    <col min="2" max="2" width="25.5" customWidth="1"/>
    <col min="3" max="3" width="15.375" customWidth="1"/>
    <col min="4" max="4" width="19.5" customWidth="1"/>
    <col min="5" max="5" width="12.25" bestFit="1" customWidth="1"/>
    <col min="6" max="6" width="11.125" customWidth="1"/>
    <col min="7" max="7" width="10.75" customWidth="1"/>
    <col min="8" max="8" width="23.75" customWidth="1"/>
  </cols>
  <sheetData>
    <row r="1" spans="1:8" ht="24" customHeight="1">
      <c r="B1" s="7" t="s">
        <v>103</v>
      </c>
    </row>
    <row r="2" spans="1:8" ht="10.15" customHeight="1">
      <c r="A2" s="101" t="s">
        <v>100</v>
      </c>
      <c r="B2" s="7"/>
    </row>
    <row r="3" spans="1:8" ht="50.1" customHeight="1">
      <c r="B3" s="7"/>
      <c r="D3" s="175" t="s">
        <v>43</v>
      </c>
      <c r="E3" s="176"/>
      <c r="F3" s="176"/>
      <c r="G3" s="177"/>
    </row>
    <row r="4" spans="1:8" ht="9" customHeight="1">
      <c r="B4" s="7"/>
    </row>
    <row r="5" spans="1:8">
      <c r="A5" s="4" t="s">
        <v>44</v>
      </c>
      <c r="B5" s="5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60</v>
      </c>
    </row>
    <row r="6" spans="1:8" ht="43.15" customHeight="1">
      <c r="A6" s="6" t="s">
        <v>51</v>
      </c>
      <c r="B6" s="8" t="s">
        <v>52</v>
      </c>
      <c r="C6" s="3"/>
      <c r="D6" s="3"/>
      <c r="E6" s="97"/>
      <c r="F6" s="3"/>
      <c r="G6" s="97">
        <f>F6*E6</f>
        <v>0</v>
      </c>
      <c r="H6" s="99"/>
    </row>
    <row r="7" spans="1:8">
      <c r="A7" s="6">
        <f>ROW()-6</f>
        <v>1</v>
      </c>
      <c r="B7" s="3"/>
      <c r="C7" s="3"/>
      <c r="D7" s="3"/>
      <c r="E7" s="97"/>
      <c r="F7" s="3"/>
      <c r="G7" s="97">
        <f>F7*E7</f>
        <v>0</v>
      </c>
      <c r="H7" s="99"/>
    </row>
    <row r="8" spans="1:8">
      <c r="A8" s="6">
        <f t="shared" ref="A8:A52" si="0">ROW()-6</f>
        <v>2</v>
      </c>
      <c r="B8" s="3"/>
      <c r="C8" s="3"/>
      <c r="D8" s="3"/>
      <c r="E8" s="97"/>
      <c r="F8" s="3"/>
      <c r="G8" s="97">
        <f t="shared" ref="G8:G52" si="1">F8*E8</f>
        <v>0</v>
      </c>
      <c r="H8" s="99"/>
    </row>
    <row r="9" spans="1:8">
      <c r="A9" s="6">
        <f t="shared" si="0"/>
        <v>3</v>
      </c>
      <c r="B9" s="3"/>
      <c r="C9" s="3"/>
      <c r="D9" s="3"/>
      <c r="E9" s="97"/>
      <c r="F9" s="3"/>
      <c r="G9" s="97">
        <f t="shared" si="1"/>
        <v>0</v>
      </c>
      <c r="H9" s="99"/>
    </row>
    <row r="10" spans="1:8">
      <c r="A10" s="6">
        <f t="shared" si="0"/>
        <v>4</v>
      </c>
      <c r="B10" s="3"/>
      <c r="C10" s="3"/>
      <c r="D10" s="3"/>
      <c r="E10" s="97"/>
      <c r="F10" s="3"/>
      <c r="G10" s="97">
        <f t="shared" si="1"/>
        <v>0</v>
      </c>
      <c r="H10" s="99"/>
    </row>
    <row r="11" spans="1:8">
      <c r="A11" s="6">
        <f t="shared" si="0"/>
        <v>5</v>
      </c>
      <c r="B11" s="3"/>
      <c r="C11" s="3"/>
      <c r="D11" s="3"/>
      <c r="E11" s="97"/>
      <c r="F11" s="3"/>
      <c r="G11" s="97">
        <f t="shared" si="1"/>
        <v>0</v>
      </c>
      <c r="H11" s="99"/>
    </row>
    <row r="12" spans="1:8">
      <c r="A12" s="6">
        <f t="shared" si="0"/>
        <v>6</v>
      </c>
      <c r="B12" s="3"/>
      <c r="C12" s="3"/>
      <c r="D12" s="3"/>
      <c r="E12" s="97"/>
      <c r="F12" s="3"/>
      <c r="G12" s="97">
        <f t="shared" si="1"/>
        <v>0</v>
      </c>
      <c r="H12" s="99"/>
    </row>
    <row r="13" spans="1:8">
      <c r="A13" s="6">
        <f t="shared" si="0"/>
        <v>7</v>
      </c>
      <c r="B13" s="3"/>
      <c r="C13" s="3"/>
      <c r="D13" s="3"/>
      <c r="E13" s="97"/>
      <c r="F13" s="3"/>
      <c r="G13" s="97">
        <f t="shared" si="1"/>
        <v>0</v>
      </c>
      <c r="H13" s="99"/>
    </row>
    <row r="14" spans="1:8">
      <c r="A14" s="6">
        <f t="shared" si="0"/>
        <v>8</v>
      </c>
      <c r="B14" s="3"/>
      <c r="C14" s="3"/>
      <c r="D14" s="3"/>
      <c r="E14" s="97"/>
      <c r="F14" s="3"/>
      <c r="G14" s="97">
        <f t="shared" si="1"/>
        <v>0</v>
      </c>
      <c r="H14" s="99"/>
    </row>
    <row r="15" spans="1:8">
      <c r="A15" s="6">
        <f t="shared" si="0"/>
        <v>9</v>
      </c>
      <c r="B15" s="3"/>
      <c r="C15" s="3"/>
      <c r="D15" s="3"/>
      <c r="E15" s="97"/>
      <c r="F15" s="3"/>
      <c r="G15" s="97">
        <f t="shared" si="1"/>
        <v>0</v>
      </c>
      <c r="H15" s="99"/>
    </row>
    <row r="16" spans="1:8">
      <c r="A16" s="6">
        <f t="shared" si="0"/>
        <v>10</v>
      </c>
      <c r="B16" s="3"/>
      <c r="C16" s="3"/>
      <c r="D16" s="3"/>
      <c r="E16" s="97"/>
      <c r="F16" s="3"/>
      <c r="G16" s="97">
        <f t="shared" si="1"/>
        <v>0</v>
      </c>
      <c r="H16" s="99"/>
    </row>
    <row r="17" spans="1:8">
      <c r="A17" s="6">
        <f t="shared" si="0"/>
        <v>11</v>
      </c>
      <c r="B17" s="3"/>
      <c r="C17" s="3"/>
      <c r="D17" s="3"/>
      <c r="E17" s="97"/>
      <c r="F17" s="3"/>
      <c r="G17" s="97">
        <f t="shared" si="1"/>
        <v>0</v>
      </c>
      <c r="H17" s="99"/>
    </row>
    <row r="18" spans="1:8">
      <c r="A18" s="6">
        <f t="shared" si="0"/>
        <v>12</v>
      </c>
      <c r="B18" s="3"/>
      <c r="C18" s="3"/>
      <c r="D18" s="3"/>
      <c r="E18" s="97"/>
      <c r="F18" s="3"/>
      <c r="G18" s="97">
        <f t="shared" si="1"/>
        <v>0</v>
      </c>
      <c r="H18" s="99"/>
    </row>
    <row r="19" spans="1:8">
      <c r="A19" s="6">
        <f t="shared" si="0"/>
        <v>13</v>
      </c>
      <c r="B19" s="3"/>
      <c r="C19" s="3"/>
      <c r="D19" s="3"/>
      <c r="E19" s="97"/>
      <c r="F19" s="3"/>
      <c r="G19" s="97">
        <f t="shared" si="1"/>
        <v>0</v>
      </c>
      <c r="H19" s="99"/>
    </row>
    <row r="20" spans="1:8">
      <c r="A20" s="6">
        <f t="shared" si="0"/>
        <v>14</v>
      </c>
      <c r="B20" s="3"/>
      <c r="C20" s="3"/>
      <c r="D20" s="3"/>
      <c r="E20" s="97"/>
      <c r="F20" s="3"/>
      <c r="G20" s="97">
        <f t="shared" si="1"/>
        <v>0</v>
      </c>
      <c r="H20" s="99"/>
    </row>
    <row r="21" spans="1:8">
      <c r="A21" s="6">
        <f t="shared" si="0"/>
        <v>15</v>
      </c>
      <c r="B21" s="3"/>
      <c r="C21" s="3"/>
      <c r="D21" s="3"/>
      <c r="E21" s="97"/>
      <c r="F21" s="3"/>
      <c r="G21" s="97">
        <f t="shared" si="1"/>
        <v>0</v>
      </c>
      <c r="H21" s="99"/>
    </row>
    <row r="22" spans="1:8">
      <c r="A22" s="6">
        <f t="shared" si="0"/>
        <v>16</v>
      </c>
      <c r="B22" s="3"/>
      <c r="C22" s="3"/>
      <c r="D22" s="3"/>
      <c r="E22" s="97"/>
      <c r="F22" s="3"/>
      <c r="G22" s="97">
        <f t="shared" si="1"/>
        <v>0</v>
      </c>
      <c r="H22" s="99"/>
    </row>
    <row r="23" spans="1:8">
      <c r="A23" s="6">
        <f t="shared" si="0"/>
        <v>17</v>
      </c>
      <c r="B23" s="3"/>
      <c r="C23" s="3"/>
      <c r="D23" s="3"/>
      <c r="E23" s="97"/>
      <c r="F23" s="3"/>
      <c r="G23" s="97">
        <f t="shared" si="1"/>
        <v>0</v>
      </c>
      <c r="H23" s="99"/>
    </row>
    <row r="24" spans="1:8">
      <c r="A24" s="6">
        <f t="shared" si="0"/>
        <v>18</v>
      </c>
      <c r="B24" s="3"/>
      <c r="C24" s="3"/>
      <c r="D24" s="3"/>
      <c r="E24" s="97"/>
      <c r="F24" s="3"/>
      <c r="G24" s="97">
        <f t="shared" si="1"/>
        <v>0</v>
      </c>
      <c r="H24" s="99"/>
    </row>
    <row r="25" spans="1:8">
      <c r="A25" s="6">
        <f t="shared" si="0"/>
        <v>19</v>
      </c>
      <c r="B25" s="3"/>
      <c r="C25" s="3"/>
      <c r="D25" s="3"/>
      <c r="E25" s="97"/>
      <c r="F25" s="3"/>
      <c r="G25" s="97">
        <f t="shared" si="1"/>
        <v>0</v>
      </c>
      <c r="H25" s="99"/>
    </row>
    <row r="26" spans="1:8">
      <c r="A26" s="6">
        <f t="shared" si="0"/>
        <v>20</v>
      </c>
      <c r="B26" s="3"/>
      <c r="C26" s="3"/>
      <c r="D26" s="3"/>
      <c r="E26" s="97"/>
      <c r="F26" s="3"/>
      <c r="G26" s="97">
        <f t="shared" si="1"/>
        <v>0</v>
      </c>
      <c r="H26" s="99"/>
    </row>
    <row r="27" spans="1:8">
      <c r="A27" s="6">
        <f t="shared" si="0"/>
        <v>21</v>
      </c>
      <c r="B27" s="3"/>
      <c r="C27" s="3"/>
      <c r="D27" s="3"/>
      <c r="E27" s="97"/>
      <c r="F27" s="3"/>
      <c r="G27" s="97">
        <f t="shared" si="1"/>
        <v>0</v>
      </c>
      <c r="H27" s="99"/>
    </row>
    <row r="28" spans="1:8">
      <c r="A28" s="6">
        <f t="shared" si="0"/>
        <v>22</v>
      </c>
      <c r="B28" s="3"/>
      <c r="C28" s="3"/>
      <c r="D28" s="3"/>
      <c r="E28" s="97"/>
      <c r="F28" s="3"/>
      <c r="G28" s="97">
        <f t="shared" si="1"/>
        <v>0</v>
      </c>
      <c r="H28" s="99"/>
    </row>
    <row r="29" spans="1:8">
      <c r="A29" s="6">
        <f t="shared" si="0"/>
        <v>23</v>
      </c>
      <c r="B29" s="3"/>
      <c r="C29" s="3"/>
      <c r="D29" s="3"/>
      <c r="E29" s="97"/>
      <c r="F29" s="3"/>
      <c r="G29" s="97">
        <f t="shared" si="1"/>
        <v>0</v>
      </c>
      <c r="H29" s="99"/>
    </row>
    <row r="30" spans="1:8">
      <c r="A30" s="6">
        <f t="shared" si="0"/>
        <v>24</v>
      </c>
      <c r="B30" s="3"/>
      <c r="C30" s="3"/>
      <c r="D30" s="3"/>
      <c r="E30" s="97"/>
      <c r="F30" s="3"/>
      <c r="G30" s="97">
        <f t="shared" si="1"/>
        <v>0</v>
      </c>
      <c r="H30" s="99"/>
    </row>
    <row r="31" spans="1:8">
      <c r="A31" s="6">
        <f t="shared" si="0"/>
        <v>25</v>
      </c>
      <c r="B31" s="3"/>
      <c r="C31" s="3"/>
      <c r="D31" s="3"/>
      <c r="E31" s="97"/>
      <c r="F31" s="3"/>
      <c r="G31" s="97">
        <f t="shared" si="1"/>
        <v>0</v>
      </c>
      <c r="H31" s="99"/>
    </row>
    <row r="32" spans="1:8">
      <c r="A32" s="6">
        <f t="shared" si="0"/>
        <v>26</v>
      </c>
      <c r="B32" s="3"/>
      <c r="C32" s="3"/>
      <c r="D32" s="3"/>
      <c r="E32" s="97"/>
      <c r="F32" s="3"/>
      <c r="G32" s="97">
        <f t="shared" si="1"/>
        <v>0</v>
      </c>
      <c r="H32" s="99"/>
    </row>
    <row r="33" spans="1:8">
      <c r="A33" s="6">
        <f t="shared" si="0"/>
        <v>27</v>
      </c>
      <c r="B33" s="3"/>
      <c r="C33" s="3"/>
      <c r="D33" s="3"/>
      <c r="E33" s="97"/>
      <c r="F33" s="3"/>
      <c r="G33" s="97">
        <f t="shared" si="1"/>
        <v>0</v>
      </c>
      <c r="H33" s="99"/>
    </row>
    <row r="34" spans="1:8">
      <c r="A34" s="6">
        <f t="shared" si="0"/>
        <v>28</v>
      </c>
      <c r="B34" s="3"/>
      <c r="C34" s="3"/>
      <c r="D34" s="3"/>
      <c r="E34" s="97"/>
      <c r="F34" s="3"/>
      <c r="G34" s="97">
        <f t="shared" si="1"/>
        <v>0</v>
      </c>
      <c r="H34" s="99"/>
    </row>
    <row r="35" spans="1:8">
      <c r="A35" s="6">
        <f t="shared" si="0"/>
        <v>29</v>
      </c>
      <c r="B35" s="3"/>
      <c r="C35" s="3"/>
      <c r="D35" s="3"/>
      <c r="E35" s="97"/>
      <c r="F35" s="3"/>
      <c r="G35" s="97">
        <f t="shared" si="1"/>
        <v>0</v>
      </c>
      <c r="H35" s="99"/>
    </row>
    <row r="36" spans="1:8">
      <c r="A36" s="6">
        <f t="shared" si="0"/>
        <v>30</v>
      </c>
      <c r="B36" s="3"/>
      <c r="C36" s="3"/>
      <c r="D36" s="3"/>
      <c r="E36" s="97"/>
      <c r="F36" s="3"/>
      <c r="G36" s="97">
        <f t="shared" si="1"/>
        <v>0</v>
      </c>
      <c r="H36" s="99"/>
    </row>
    <row r="37" spans="1:8">
      <c r="A37" s="6">
        <f t="shared" si="0"/>
        <v>31</v>
      </c>
      <c r="B37" s="3"/>
      <c r="C37" s="3"/>
      <c r="D37" s="3"/>
      <c r="E37" s="97"/>
      <c r="F37" s="3"/>
      <c r="G37" s="97">
        <f t="shared" si="1"/>
        <v>0</v>
      </c>
      <c r="H37" s="99"/>
    </row>
    <row r="38" spans="1:8">
      <c r="A38" s="6">
        <f t="shared" si="0"/>
        <v>32</v>
      </c>
      <c r="B38" s="3"/>
      <c r="C38" s="3"/>
      <c r="D38" s="3"/>
      <c r="E38" s="97"/>
      <c r="F38" s="3"/>
      <c r="G38" s="97">
        <f t="shared" si="1"/>
        <v>0</v>
      </c>
      <c r="H38" s="99"/>
    </row>
    <row r="39" spans="1:8">
      <c r="A39" s="6">
        <f t="shared" si="0"/>
        <v>33</v>
      </c>
      <c r="B39" s="3"/>
      <c r="C39" s="3"/>
      <c r="D39" s="3"/>
      <c r="E39" s="97"/>
      <c r="F39" s="3"/>
      <c r="G39" s="97">
        <f t="shared" si="1"/>
        <v>0</v>
      </c>
      <c r="H39" s="99"/>
    </row>
    <row r="40" spans="1:8">
      <c r="A40" s="6">
        <f t="shared" si="0"/>
        <v>34</v>
      </c>
      <c r="B40" s="3"/>
      <c r="C40" s="3"/>
      <c r="D40" s="3"/>
      <c r="E40" s="97"/>
      <c r="F40" s="3"/>
      <c r="G40" s="97">
        <f t="shared" si="1"/>
        <v>0</v>
      </c>
      <c r="H40" s="99"/>
    </row>
    <row r="41" spans="1:8">
      <c r="A41" s="6">
        <f t="shared" si="0"/>
        <v>35</v>
      </c>
      <c r="B41" s="3"/>
      <c r="C41" s="3"/>
      <c r="D41" s="3"/>
      <c r="E41" s="97"/>
      <c r="F41" s="3"/>
      <c r="G41" s="97">
        <f t="shared" si="1"/>
        <v>0</v>
      </c>
      <c r="H41" s="99"/>
    </row>
    <row r="42" spans="1:8">
      <c r="A42" s="6">
        <f t="shared" si="0"/>
        <v>36</v>
      </c>
      <c r="B42" s="3"/>
      <c r="C42" s="3"/>
      <c r="D42" s="3"/>
      <c r="E42" s="97"/>
      <c r="F42" s="3"/>
      <c r="G42" s="97">
        <f t="shared" si="1"/>
        <v>0</v>
      </c>
      <c r="H42" s="99"/>
    </row>
    <row r="43" spans="1:8">
      <c r="A43" s="6">
        <f t="shared" si="0"/>
        <v>37</v>
      </c>
      <c r="B43" s="3"/>
      <c r="C43" s="3"/>
      <c r="D43" s="3"/>
      <c r="E43" s="97"/>
      <c r="F43" s="3"/>
      <c r="G43" s="97">
        <f t="shared" si="1"/>
        <v>0</v>
      </c>
      <c r="H43" s="99"/>
    </row>
    <row r="44" spans="1:8">
      <c r="A44" s="6">
        <f t="shared" si="0"/>
        <v>38</v>
      </c>
      <c r="B44" s="3"/>
      <c r="C44" s="3"/>
      <c r="D44" s="3"/>
      <c r="E44" s="97"/>
      <c r="F44" s="3"/>
      <c r="G44" s="97">
        <f t="shared" si="1"/>
        <v>0</v>
      </c>
      <c r="H44" s="99"/>
    </row>
    <row r="45" spans="1:8">
      <c r="A45" s="6">
        <f t="shared" si="0"/>
        <v>39</v>
      </c>
      <c r="B45" s="3"/>
      <c r="C45" s="3"/>
      <c r="D45" s="3"/>
      <c r="E45" s="97"/>
      <c r="F45" s="3"/>
      <c r="G45" s="97">
        <f t="shared" si="1"/>
        <v>0</v>
      </c>
      <c r="H45" s="99"/>
    </row>
    <row r="46" spans="1:8">
      <c r="A46" s="6">
        <f t="shared" si="0"/>
        <v>40</v>
      </c>
      <c r="B46" s="3"/>
      <c r="C46" s="3"/>
      <c r="D46" s="3"/>
      <c r="E46" s="97"/>
      <c r="F46" s="3"/>
      <c r="G46" s="97">
        <f t="shared" si="1"/>
        <v>0</v>
      </c>
      <c r="H46" s="99"/>
    </row>
    <row r="47" spans="1:8">
      <c r="A47" s="6">
        <f t="shared" si="0"/>
        <v>41</v>
      </c>
      <c r="B47" s="3"/>
      <c r="C47" s="3"/>
      <c r="D47" s="3"/>
      <c r="E47" s="97"/>
      <c r="F47" s="3"/>
      <c r="G47" s="97">
        <f t="shared" si="1"/>
        <v>0</v>
      </c>
      <c r="H47" s="99"/>
    </row>
    <row r="48" spans="1:8">
      <c r="A48" s="6">
        <f t="shared" si="0"/>
        <v>42</v>
      </c>
      <c r="B48" s="3"/>
      <c r="C48" s="3"/>
      <c r="D48" s="3"/>
      <c r="E48" s="97"/>
      <c r="F48" s="3"/>
      <c r="G48" s="97">
        <f>F48*E48</f>
        <v>0</v>
      </c>
      <c r="H48" s="99"/>
    </row>
    <row r="49" spans="1:8">
      <c r="A49" s="6">
        <f t="shared" si="0"/>
        <v>43</v>
      </c>
      <c r="B49" s="3"/>
      <c r="C49" s="3"/>
      <c r="D49" s="3"/>
      <c r="E49" s="97"/>
      <c r="F49" s="3"/>
      <c r="G49" s="97">
        <f>F49*E49</f>
        <v>0</v>
      </c>
      <c r="H49" s="99"/>
    </row>
    <row r="50" spans="1:8">
      <c r="A50" s="6">
        <f t="shared" si="0"/>
        <v>44</v>
      </c>
      <c r="B50" s="3"/>
      <c r="C50" s="3"/>
      <c r="D50" s="3"/>
      <c r="E50" s="97"/>
      <c r="F50" s="3"/>
      <c r="G50" s="97">
        <f>F50*E50</f>
        <v>0</v>
      </c>
      <c r="H50" s="99"/>
    </row>
    <row r="51" spans="1:8">
      <c r="A51" s="6">
        <f t="shared" si="0"/>
        <v>45</v>
      </c>
      <c r="B51" s="3"/>
      <c r="C51" s="3"/>
      <c r="D51" s="3"/>
      <c r="E51" s="97"/>
      <c r="F51" s="3"/>
      <c r="G51" s="97">
        <f>F51*E51</f>
        <v>0</v>
      </c>
      <c r="H51" s="99"/>
    </row>
    <row r="52" spans="1:8">
      <c r="A52" s="6">
        <f t="shared" si="0"/>
        <v>46</v>
      </c>
      <c r="B52" s="3"/>
      <c r="C52" s="3"/>
      <c r="D52" s="3"/>
      <c r="E52" s="97"/>
      <c r="F52" s="3"/>
      <c r="G52" s="97">
        <f t="shared" si="1"/>
        <v>0</v>
      </c>
      <c r="H52" s="99"/>
    </row>
    <row r="53" spans="1:8">
      <c r="A53" s="174" t="s">
        <v>53</v>
      </c>
      <c r="B53" s="174"/>
      <c r="C53" s="174"/>
      <c r="D53" s="174"/>
      <c r="E53" s="174"/>
      <c r="F53" s="174"/>
      <c r="G53" s="97">
        <f>SUM(G6:G52)</f>
        <v>0</v>
      </c>
      <c r="H53" s="98"/>
    </row>
    <row r="54" spans="1:8">
      <c r="A54" s="178" t="s">
        <v>85</v>
      </c>
      <c r="B54" s="179"/>
      <c r="C54" s="179"/>
      <c r="D54" s="179"/>
      <c r="E54" s="179"/>
      <c r="F54" s="180"/>
      <c r="G54" s="121">
        <v>1.7999999999999999E-2</v>
      </c>
      <c r="H54" s="98"/>
    </row>
    <row r="55" spans="1:8">
      <c r="A55" s="178" t="s">
        <v>86</v>
      </c>
      <c r="B55" s="179"/>
      <c r="C55" s="179"/>
      <c r="D55" s="179"/>
      <c r="E55" s="179"/>
      <c r="F55" s="180"/>
      <c r="G55" s="97">
        <f>ROUNDDOWN(G53*G54,-2)</f>
        <v>0</v>
      </c>
      <c r="H55" s="98"/>
    </row>
    <row r="175" spans="8:8">
      <c r="H175">
        <v>10000000</v>
      </c>
    </row>
    <row r="181" spans="1:8">
      <c r="A181" t="s">
        <v>102</v>
      </c>
    </row>
    <row r="182" spans="1:8">
      <c r="H182" s="144">
        <v>1.7999999999999999E-2</v>
      </c>
    </row>
  </sheetData>
  <mergeCells count="4">
    <mergeCell ref="A53:F53"/>
    <mergeCell ref="D3:G3"/>
    <mergeCell ref="A54:F54"/>
    <mergeCell ref="A55:F55"/>
  </mergeCells>
  <phoneticPr fontId="1"/>
  <pageMargins left="0.51181102362204722" right="0.31496062992125984" top="0.35433070866141736" bottom="0.35433070866141736" header="0.31496062992125984" footer="0.31496062992125984"/>
  <pageSetup paperSize="9" scale="7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8B3B52E-3454-4266-8246-ED2D3A4229EA}">
          <x14:formula1>
            <xm:f>選択用シート!$B$2:$B$76</xm:f>
          </x14:formula1>
          <xm:sqref>B7:B52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7A9BD-F6FB-4E0E-A0BF-7B3F554E9D9A}">
  <sheetPr>
    <outlinePr summaryBelow="0"/>
    <pageSetUpPr fitToPage="1"/>
  </sheetPr>
  <dimension ref="A1:I183"/>
  <sheetViews>
    <sheetView showGridLines="0" topLeftCell="A26" zoomScale="85" zoomScaleNormal="85" workbookViewId="0">
      <selection activeCell="P20" sqref="P20"/>
    </sheetView>
  </sheetViews>
  <sheetFormatPr defaultColWidth="2.75" defaultRowHeight="14.25" outlineLevelRow="1"/>
  <cols>
    <col min="1" max="1" width="3.75" style="13" customWidth="1"/>
    <col min="2" max="2" width="13.75" style="55" customWidth="1"/>
    <col min="3" max="3" width="18.75" style="85" customWidth="1"/>
    <col min="4" max="4" width="27.125" style="13" customWidth="1"/>
    <col min="5" max="5" width="14.75" style="85" customWidth="1"/>
    <col min="6" max="6" width="14.25" style="13" customWidth="1"/>
    <col min="7" max="7" width="12.5" style="13" customWidth="1"/>
    <col min="8" max="8" width="14.25" style="13" customWidth="1"/>
    <col min="9" max="9" width="24.75" style="13" customWidth="1"/>
    <col min="10" max="16384" width="2.75" style="13"/>
  </cols>
  <sheetData>
    <row r="1" spans="1:9" ht="6" customHeight="1">
      <c r="A1" s="9"/>
      <c r="B1" s="9"/>
      <c r="C1" s="80"/>
      <c r="D1" s="9"/>
      <c r="E1" s="80"/>
      <c r="F1" s="9"/>
      <c r="G1" s="9"/>
      <c r="H1" s="9"/>
      <c r="I1" s="10"/>
    </row>
    <row r="2" spans="1:9" ht="17.25">
      <c r="A2" s="150" t="s">
        <v>106</v>
      </c>
      <c r="B2" s="151"/>
      <c r="C2" s="151"/>
      <c r="D2" s="151"/>
      <c r="E2" s="151"/>
      <c r="F2" s="151"/>
      <c r="G2" s="151"/>
      <c r="H2" s="151"/>
      <c r="I2" s="151"/>
    </row>
    <row r="3" spans="1:9">
      <c r="A3" s="11"/>
      <c r="B3" s="11"/>
      <c r="C3" s="81"/>
      <c r="D3" s="11"/>
      <c r="E3" s="81"/>
      <c r="F3" s="11"/>
      <c r="G3" s="11"/>
      <c r="H3" s="11"/>
      <c r="I3" s="11"/>
    </row>
    <row r="4" spans="1:9">
      <c r="A4" s="182" t="s">
        <v>18</v>
      </c>
      <c r="B4" s="182"/>
      <c r="C4" s="82" t="s">
        <v>19</v>
      </c>
      <c r="D4" s="78" t="s">
        <v>20</v>
      </c>
      <c r="E4" s="86" t="s">
        <v>10</v>
      </c>
      <c r="F4" s="78" t="s">
        <v>21</v>
      </c>
      <c r="G4" s="78" t="s">
        <v>22</v>
      </c>
      <c r="H4" s="78" t="s">
        <v>23</v>
      </c>
      <c r="I4" s="78" t="s">
        <v>5</v>
      </c>
    </row>
    <row r="5" spans="1:9" ht="19.899999999999999" customHeight="1">
      <c r="A5" s="73" t="s">
        <v>55</v>
      </c>
      <c r="B5" s="74"/>
      <c r="C5" s="83"/>
      <c r="D5" s="73"/>
      <c r="E5" s="83"/>
      <c r="F5" s="73"/>
      <c r="G5" s="73"/>
      <c r="H5" s="73"/>
      <c r="I5" s="73"/>
    </row>
    <row r="6" spans="1:9" ht="19.899999999999999" customHeight="1" outlineLevel="1">
      <c r="A6" s="62"/>
      <c r="B6" s="164" t="s">
        <v>98</v>
      </c>
      <c r="C6" s="84"/>
      <c r="D6" s="23"/>
      <c r="E6" s="24"/>
      <c r="F6" s="25">
        <f>IF(ISBLANK(E6),0,VLOOKUP(E6,見積書!$B$45:$E$48,4,FALSE))</f>
        <v>0</v>
      </c>
      <c r="G6" s="26">
        <v>0</v>
      </c>
      <c r="H6" s="25">
        <f t="shared" ref="H6:H15" si="0">F6*G6</f>
        <v>0</v>
      </c>
      <c r="I6" s="27"/>
    </row>
    <row r="7" spans="1:9" ht="19.899999999999999" customHeight="1" outlineLevel="1">
      <c r="A7" s="63"/>
      <c r="B7" s="164"/>
      <c r="C7" s="84"/>
      <c r="D7" s="23"/>
      <c r="E7" s="24"/>
      <c r="F7" s="25">
        <f>IF(ISBLANK(E7),0,VLOOKUP(E7,見積書!$B$45:$E$48,4,FALSE))</f>
        <v>0</v>
      </c>
      <c r="G7" s="26">
        <v>0</v>
      </c>
      <c r="H7" s="25">
        <f t="shared" si="0"/>
        <v>0</v>
      </c>
      <c r="I7" s="27"/>
    </row>
    <row r="8" spans="1:9" ht="19.899999999999999" customHeight="1" outlineLevel="1">
      <c r="A8" s="63"/>
      <c r="B8" s="164"/>
      <c r="C8" s="84"/>
      <c r="D8" s="23"/>
      <c r="E8" s="24"/>
      <c r="F8" s="25">
        <f>IF(ISBLANK(E8),0,VLOOKUP(E8,見積書!$B$45:$E$48,4,FALSE))</f>
        <v>0</v>
      </c>
      <c r="G8" s="26">
        <v>0</v>
      </c>
      <c r="H8" s="25">
        <f t="shared" si="0"/>
        <v>0</v>
      </c>
      <c r="I8" s="27"/>
    </row>
    <row r="9" spans="1:9" ht="19.899999999999999" customHeight="1" outlineLevel="1">
      <c r="A9" s="63"/>
      <c r="B9" s="164"/>
      <c r="C9" s="84"/>
      <c r="D9" s="23"/>
      <c r="E9" s="24"/>
      <c r="F9" s="25">
        <f>IF(ISBLANK(E9),0,VLOOKUP(E9,見積書!$B$45:$E$48,4,FALSE))</f>
        <v>0</v>
      </c>
      <c r="G9" s="26">
        <v>0</v>
      </c>
      <c r="H9" s="25">
        <f t="shared" si="0"/>
        <v>0</v>
      </c>
      <c r="I9" s="27"/>
    </row>
    <row r="10" spans="1:9" ht="19.899999999999999" customHeight="1" outlineLevel="1">
      <c r="A10" s="63"/>
      <c r="B10" s="164"/>
      <c r="C10" s="84"/>
      <c r="D10" s="23"/>
      <c r="E10" s="24"/>
      <c r="F10" s="25">
        <f>IF(ISBLANK(E10),0,VLOOKUP(E10,見積書!$B$45:$E$48,4,FALSE))</f>
        <v>0</v>
      </c>
      <c r="G10" s="26">
        <v>0</v>
      </c>
      <c r="H10" s="25">
        <f t="shared" si="0"/>
        <v>0</v>
      </c>
      <c r="I10" s="27"/>
    </row>
    <row r="11" spans="1:9" ht="19.899999999999999" customHeight="1" outlineLevel="1">
      <c r="A11" s="63"/>
      <c r="B11" s="164"/>
      <c r="C11" s="84"/>
      <c r="D11" s="23"/>
      <c r="E11" s="24"/>
      <c r="F11" s="25">
        <f>IF(ISBLANK(E11),0,VLOOKUP(E11,見積書!$B$45:$E$48,4,FALSE))</f>
        <v>0</v>
      </c>
      <c r="G11" s="26">
        <v>0</v>
      </c>
      <c r="H11" s="25">
        <f t="shared" si="0"/>
        <v>0</v>
      </c>
      <c r="I11" s="27"/>
    </row>
    <row r="12" spans="1:9" ht="19.899999999999999" customHeight="1" outlineLevel="1">
      <c r="A12" s="63"/>
      <c r="B12" s="164"/>
      <c r="C12" s="84"/>
      <c r="D12" s="23"/>
      <c r="E12" s="24"/>
      <c r="F12" s="25">
        <f>IF(ISBLANK(E12),0,VLOOKUP(E12,見積書!$B$45:$E$48,4,FALSE))</f>
        <v>0</v>
      </c>
      <c r="G12" s="26">
        <v>0</v>
      </c>
      <c r="H12" s="25">
        <f t="shared" si="0"/>
        <v>0</v>
      </c>
      <c r="I12" s="27"/>
    </row>
    <row r="13" spans="1:9" ht="19.899999999999999" customHeight="1" outlineLevel="1">
      <c r="A13" s="63"/>
      <c r="B13" s="164"/>
      <c r="C13" s="84"/>
      <c r="D13" s="23"/>
      <c r="E13" s="24"/>
      <c r="F13" s="25">
        <f>IF(ISBLANK(E13),0,VLOOKUP(E13,見積書!$B$45:$E$48,4,FALSE))</f>
        <v>0</v>
      </c>
      <c r="G13" s="26">
        <v>0</v>
      </c>
      <c r="H13" s="25">
        <f t="shared" si="0"/>
        <v>0</v>
      </c>
      <c r="I13" s="27"/>
    </row>
    <row r="14" spans="1:9" ht="19.899999999999999" customHeight="1" outlineLevel="1">
      <c r="A14" s="63"/>
      <c r="B14" s="164"/>
      <c r="C14" s="84"/>
      <c r="D14" s="23"/>
      <c r="E14" s="24"/>
      <c r="F14" s="25">
        <f>IF(ISBLANK(E14),0,VLOOKUP(E14,見積書!$B$45:$E$48,4,FALSE))</f>
        <v>0</v>
      </c>
      <c r="G14" s="26">
        <v>0</v>
      </c>
      <c r="H14" s="25">
        <f t="shared" si="0"/>
        <v>0</v>
      </c>
      <c r="I14" s="27"/>
    </row>
    <row r="15" spans="1:9" ht="19.899999999999999" customHeight="1" outlineLevel="1">
      <c r="A15" s="63"/>
      <c r="B15" s="164"/>
      <c r="C15" s="84"/>
      <c r="D15" s="23"/>
      <c r="E15" s="24"/>
      <c r="F15" s="25">
        <f>IF(ISBLANK(E15),0,VLOOKUP(E15,見積書!$B$45:$E$48,4,FALSE))</f>
        <v>0</v>
      </c>
      <c r="G15" s="26">
        <v>0</v>
      </c>
      <c r="H15" s="25">
        <f t="shared" si="0"/>
        <v>0</v>
      </c>
      <c r="I15" s="27"/>
    </row>
    <row r="16" spans="1:9" ht="19.899999999999999" customHeight="1" outlineLevel="1">
      <c r="A16" s="63"/>
      <c r="B16" s="164"/>
      <c r="C16" s="84"/>
      <c r="D16" s="44" t="s">
        <v>25</v>
      </c>
      <c r="E16" s="24">
        <f>SUM(E13:E15)</f>
        <v>0</v>
      </c>
      <c r="F16" s="45" t="s">
        <v>28</v>
      </c>
      <c r="G16" s="46">
        <f>SUM(G6:G12)</f>
        <v>0</v>
      </c>
      <c r="H16" s="25">
        <f>SUM(H6:H15)</f>
        <v>0</v>
      </c>
      <c r="I16" s="27"/>
    </row>
    <row r="17" spans="1:9" ht="19.899999999999999" customHeight="1" outlineLevel="1">
      <c r="A17" s="63"/>
      <c r="B17" s="164" t="s">
        <v>56</v>
      </c>
      <c r="C17" s="84"/>
      <c r="D17" s="23"/>
      <c r="E17" s="24"/>
      <c r="F17" s="25">
        <f>IF(ISBLANK(E17),0,VLOOKUP(E17,見積書!$B$45:$E$48,4,FALSE))</f>
        <v>0</v>
      </c>
      <c r="G17" s="26">
        <v>0</v>
      </c>
      <c r="H17" s="25">
        <f t="shared" ref="H17:H26" si="1">F17*G17</f>
        <v>0</v>
      </c>
      <c r="I17" s="27"/>
    </row>
    <row r="18" spans="1:9" ht="19.899999999999999" customHeight="1" outlineLevel="1">
      <c r="A18" s="63"/>
      <c r="B18" s="164"/>
      <c r="C18" s="84"/>
      <c r="D18" s="23"/>
      <c r="E18" s="24"/>
      <c r="F18" s="25">
        <f>IF(ISBLANK(E18),0,VLOOKUP(E18,見積書!$B$45:$E$48,4,FALSE))</f>
        <v>0</v>
      </c>
      <c r="G18" s="26">
        <v>0</v>
      </c>
      <c r="H18" s="25">
        <f t="shared" si="1"/>
        <v>0</v>
      </c>
      <c r="I18" s="27"/>
    </row>
    <row r="19" spans="1:9" ht="19.899999999999999" customHeight="1" outlineLevel="1">
      <c r="A19" s="63"/>
      <c r="B19" s="164"/>
      <c r="C19" s="84"/>
      <c r="D19" s="23"/>
      <c r="E19" s="24"/>
      <c r="F19" s="25">
        <f>IF(ISBLANK(E19),0,VLOOKUP(E19,見積書!$B$45:$E$48,4,FALSE))</f>
        <v>0</v>
      </c>
      <c r="G19" s="26">
        <v>0</v>
      </c>
      <c r="H19" s="25">
        <f t="shared" si="1"/>
        <v>0</v>
      </c>
      <c r="I19" s="27"/>
    </row>
    <row r="20" spans="1:9" ht="19.899999999999999" customHeight="1" outlineLevel="1">
      <c r="A20" s="63"/>
      <c r="B20" s="164"/>
      <c r="C20" s="84"/>
      <c r="D20" s="23"/>
      <c r="E20" s="24"/>
      <c r="F20" s="25">
        <f>IF(ISBLANK(E20),0,VLOOKUP(E20,見積書!$B$45:$E$48,4,FALSE))</f>
        <v>0</v>
      </c>
      <c r="G20" s="26">
        <v>0</v>
      </c>
      <c r="H20" s="25">
        <f t="shared" si="1"/>
        <v>0</v>
      </c>
      <c r="I20" s="27"/>
    </row>
    <row r="21" spans="1:9" ht="19.899999999999999" customHeight="1" outlineLevel="1">
      <c r="A21" s="63"/>
      <c r="B21" s="164"/>
      <c r="C21" s="84"/>
      <c r="D21" s="23"/>
      <c r="E21" s="24"/>
      <c r="F21" s="25">
        <f>IF(ISBLANK(E21),0,VLOOKUP(E21,見積書!$B$45:$E$48,4,FALSE))</f>
        <v>0</v>
      </c>
      <c r="G21" s="26">
        <v>0</v>
      </c>
      <c r="H21" s="25">
        <f t="shared" si="1"/>
        <v>0</v>
      </c>
      <c r="I21" s="27"/>
    </row>
    <row r="22" spans="1:9" ht="19.899999999999999" customHeight="1" outlineLevel="1">
      <c r="A22" s="63"/>
      <c r="B22" s="164"/>
      <c r="C22" s="84"/>
      <c r="D22" s="23"/>
      <c r="E22" s="24"/>
      <c r="F22" s="25">
        <f>IF(ISBLANK(E22),0,VLOOKUP(E22,見積書!$B$45:$E$48,4,FALSE))</f>
        <v>0</v>
      </c>
      <c r="G22" s="26">
        <v>0</v>
      </c>
      <c r="H22" s="25">
        <f t="shared" si="1"/>
        <v>0</v>
      </c>
      <c r="I22" s="27"/>
    </row>
    <row r="23" spans="1:9" ht="19.899999999999999" customHeight="1" outlineLevel="1">
      <c r="A23" s="63"/>
      <c r="B23" s="164"/>
      <c r="C23" s="84"/>
      <c r="D23" s="23"/>
      <c r="E23" s="24"/>
      <c r="F23" s="25">
        <f>IF(ISBLANK(E23),0,VLOOKUP(E23,見積書!$B$45:$E$48,4,FALSE))</f>
        <v>0</v>
      </c>
      <c r="G23" s="26">
        <v>0</v>
      </c>
      <c r="H23" s="25">
        <f t="shared" si="1"/>
        <v>0</v>
      </c>
      <c r="I23" s="27"/>
    </row>
    <row r="24" spans="1:9" ht="19.899999999999999" customHeight="1" outlineLevel="1">
      <c r="A24" s="63"/>
      <c r="B24" s="164"/>
      <c r="C24" s="84"/>
      <c r="D24" s="23"/>
      <c r="E24" s="24"/>
      <c r="F24" s="25">
        <f>IF(ISBLANK(E24),0,VLOOKUP(E24,見積書!$B$45:$E$48,4,FALSE))</f>
        <v>0</v>
      </c>
      <c r="G24" s="26">
        <v>0</v>
      </c>
      <c r="H24" s="25">
        <f t="shared" si="1"/>
        <v>0</v>
      </c>
      <c r="I24" s="27"/>
    </row>
    <row r="25" spans="1:9" ht="19.899999999999999" customHeight="1" outlineLevel="1">
      <c r="A25" s="63"/>
      <c r="B25" s="164"/>
      <c r="C25" s="84"/>
      <c r="D25" s="23"/>
      <c r="E25" s="24"/>
      <c r="F25" s="25">
        <f>IF(ISBLANK(E25),0,VLOOKUP(E25,見積書!$B$45:$E$48,4,FALSE))</f>
        <v>0</v>
      </c>
      <c r="G25" s="26">
        <v>0</v>
      </c>
      <c r="H25" s="25">
        <f t="shared" si="1"/>
        <v>0</v>
      </c>
      <c r="I25" s="27"/>
    </row>
    <row r="26" spans="1:9" ht="19.899999999999999" customHeight="1" outlineLevel="1">
      <c r="A26" s="63"/>
      <c r="B26" s="164"/>
      <c r="C26" s="84"/>
      <c r="D26" s="23"/>
      <c r="E26" s="24"/>
      <c r="F26" s="25">
        <f>IF(ISBLANK(E26),0,VLOOKUP(E26,見積書!$B$45:$E$48,4,FALSE))</f>
        <v>0</v>
      </c>
      <c r="G26" s="26">
        <v>0</v>
      </c>
      <c r="H26" s="25">
        <f t="shared" si="1"/>
        <v>0</v>
      </c>
      <c r="I26" s="27"/>
    </row>
    <row r="27" spans="1:9" ht="19.899999999999999" customHeight="1" outlineLevel="1">
      <c r="A27" s="63"/>
      <c r="B27" s="164"/>
      <c r="C27" s="84"/>
      <c r="D27" s="44" t="s">
        <v>27</v>
      </c>
      <c r="E27" s="87" t="s">
        <v>28</v>
      </c>
      <c r="F27" s="45" t="s">
        <v>28</v>
      </c>
      <c r="G27" s="46">
        <f>SUM(G17:G26)</f>
        <v>0</v>
      </c>
      <c r="H27" s="25">
        <f>SUM(H17:H26)</f>
        <v>0</v>
      </c>
      <c r="I27" s="27"/>
    </row>
    <row r="28" spans="1:9" ht="25.15" customHeight="1" outlineLevel="1">
      <c r="A28" s="63"/>
      <c r="B28" s="164" t="s">
        <v>40</v>
      </c>
      <c r="C28" s="122"/>
      <c r="D28" s="23"/>
      <c r="E28" s="24"/>
      <c r="F28" s="25">
        <f>IF(ISBLANK(E28),0,VLOOKUP(E28,見積書!$B$45:$E$48,4,FALSE))</f>
        <v>0</v>
      </c>
      <c r="G28" s="26">
        <v>0</v>
      </c>
      <c r="H28" s="25">
        <f t="shared" ref="H28:H37" si="2">F28*G28</f>
        <v>0</v>
      </c>
      <c r="I28" s="27"/>
    </row>
    <row r="29" spans="1:9" ht="25.15" customHeight="1" outlineLevel="1">
      <c r="A29" s="63"/>
      <c r="B29" s="164"/>
      <c r="C29" s="84"/>
      <c r="D29" s="23"/>
      <c r="E29" s="24"/>
      <c r="F29" s="25">
        <f>IF(ISBLANK(E29),0,VLOOKUP(E29,見積書!$B$45:$E$48,4,FALSE))</f>
        <v>0</v>
      </c>
      <c r="G29" s="26">
        <v>0</v>
      </c>
      <c r="H29" s="25">
        <f t="shared" si="2"/>
        <v>0</v>
      </c>
      <c r="I29" s="27"/>
    </row>
    <row r="30" spans="1:9" ht="25.15" customHeight="1" outlineLevel="1">
      <c r="A30" s="63"/>
      <c r="B30" s="164"/>
      <c r="C30" s="84"/>
      <c r="D30" s="23"/>
      <c r="E30" s="24"/>
      <c r="F30" s="25">
        <f>IF(ISBLANK(E30),0,VLOOKUP(E30,見積書!$B$45:$E$48,4,FALSE))</f>
        <v>0</v>
      </c>
      <c r="G30" s="26">
        <v>0</v>
      </c>
      <c r="H30" s="25">
        <f t="shared" si="2"/>
        <v>0</v>
      </c>
      <c r="I30" s="27"/>
    </row>
    <row r="31" spans="1:9" ht="25.15" customHeight="1" outlineLevel="1">
      <c r="A31" s="63"/>
      <c r="B31" s="164"/>
      <c r="C31" s="84"/>
      <c r="D31" s="23"/>
      <c r="E31" s="24"/>
      <c r="F31" s="25">
        <f>IF(ISBLANK(E31),0,VLOOKUP(E31,見積書!$B$45:$E$48,4,FALSE))</f>
        <v>0</v>
      </c>
      <c r="G31" s="26">
        <v>0</v>
      </c>
      <c r="H31" s="25">
        <f t="shared" si="2"/>
        <v>0</v>
      </c>
      <c r="I31" s="27"/>
    </row>
    <row r="32" spans="1:9" ht="25.15" customHeight="1" outlineLevel="1">
      <c r="A32" s="63"/>
      <c r="B32" s="164"/>
      <c r="C32" s="84"/>
      <c r="D32" s="23"/>
      <c r="E32" s="24"/>
      <c r="F32" s="25">
        <f>IF(ISBLANK(E32),0,VLOOKUP(E32,見積書!$B$45:$E$48,4,FALSE))</f>
        <v>0</v>
      </c>
      <c r="G32" s="26">
        <v>0</v>
      </c>
      <c r="H32" s="25">
        <f t="shared" si="2"/>
        <v>0</v>
      </c>
      <c r="I32" s="27"/>
    </row>
    <row r="33" spans="1:9" ht="25.15" customHeight="1" outlineLevel="1">
      <c r="A33" s="63"/>
      <c r="B33" s="164"/>
      <c r="C33" s="84"/>
      <c r="D33" s="23"/>
      <c r="E33" s="24"/>
      <c r="F33" s="25">
        <f>IF(ISBLANK(E33),0,VLOOKUP(E33,見積書!$B$45:$E$48,4,FALSE))</f>
        <v>0</v>
      </c>
      <c r="G33" s="26">
        <v>0</v>
      </c>
      <c r="H33" s="25">
        <f t="shared" si="2"/>
        <v>0</v>
      </c>
      <c r="I33" s="27"/>
    </row>
    <row r="34" spans="1:9" ht="25.15" customHeight="1" outlineLevel="1">
      <c r="A34" s="63"/>
      <c r="B34" s="164"/>
      <c r="C34" s="84"/>
      <c r="D34" s="23"/>
      <c r="E34" s="24"/>
      <c r="F34" s="25">
        <f>IF(ISBLANK(E34),0,VLOOKUP(E34,見積書!$B$45:$E$48,4,FALSE))</f>
        <v>0</v>
      </c>
      <c r="G34" s="26">
        <v>0</v>
      </c>
      <c r="H34" s="25">
        <f t="shared" si="2"/>
        <v>0</v>
      </c>
      <c r="I34" s="27"/>
    </row>
    <row r="35" spans="1:9" ht="25.15" customHeight="1" outlineLevel="1">
      <c r="A35" s="63"/>
      <c r="B35" s="164"/>
      <c r="C35" s="84"/>
      <c r="D35" s="23"/>
      <c r="E35" s="24"/>
      <c r="F35" s="25">
        <f>IF(ISBLANK(E35),0,VLOOKUP(E35,見積書!$B$45:$E$48,4,FALSE))</f>
        <v>0</v>
      </c>
      <c r="G35" s="26">
        <v>0</v>
      </c>
      <c r="H35" s="25">
        <f t="shared" si="2"/>
        <v>0</v>
      </c>
      <c r="I35" s="27"/>
    </row>
    <row r="36" spans="1:9" ht="25.15" customHeight="1" outlineLevel="1">
      <c r="A36" s="63"/>
      <c r="B36" s="164"/>
      <c r="C36" s="84"/>
      <c r="D36" s="23"/>
      <c r="E36" s="24"/>
      <c r="F36" s="25">
        <f>IF(ISBLANK(E36),0,VLOOKUP(E36,見積書!$B$45:$E$48,4,FALSE))</f>
        <v>0</v>
      </c>
      <c r="G36" s="26">
        <v>0</v>
      </c>
      <c r="H36" s="25">
        <f t="shared" si="2"/>
        <v>0</v>
      </c>
      <c r="I36" s="27"/>
    </row>
    <row r="37" spans="1:9" ht="25.15" customHeight="1" outlineLevel="1">
      <c r="A37" s="63"/>
      <c r="B37" s="164"/>
      <c r="C37" s="84"/>
      <c r="D37" s="23"/>
      <c r="E37" s="24"/>
      <c r="F37" s="25">
        <f>IF(ISBLANK(E37),0,VLOOKUP(E37,見積書!$B$45:$E$48,4,FALSE))</f>
        <v>0</v>
      </c>
      <c r="G37" s="26">
        <v>0</v>
      </c>
      <c r="H37" s="25">
        <f t="shared" si="2"/>
        <v>0</v>
      </c>
      <c r="I37" s="27"/>
    </row>
    <row r="38" spans="1:9" ht="25.15" customHeight="1" outlineLevel="1">
      <c r="A38" s="79"/>
      <c r="B38" s="164"/>
      <c r="C38" s="84"/>
      <c r="D38" s="44" t="s">
        <v>27</v>
      </c>
      <c r="E38" s="87" t="s">
        <v>28</v>
      </c>
      <c r="F38" s="45" t="s">
        <v>28</v>
      </c>
      <c r="G38" s="46">
        <f>SUM(G28:G37)</f>
        <v>0</v>
      </c>
      <c r="H38" s="25">
        <f>SUM(H28:H37)</f>
        <v>0</v>
      </c>
      <c r="I38" s="27"/>
    </row>
    <row r="39" spans="1:9" ht="22.15" customHeight="1">
      <c r="A39" s="181" t="s">
        <v>104</v>
      </c>
      <c r="B39" s="181"/>
      <c r="C39" s="181"/>
      <c r="D39" s="181"/>
      <c r="E39" s="75"/>
      <c r="F39" s="76"/>
      <c r="G39" s="76"/>
      <c r="H39" s="25">
        <f>SUM(H16,H27,H38)</f>
        <v>0</v>
      </c>
      <c r="I39" s="77"/>
    </row>
    <row r="40" spans="1:9" ht="15.75" customHeight="1">
      <c r="A40" s="13" t="s">
        <v>41</v>
      </c>
      <c r="E40" s="56"/>
      <c r="F40" s="57"/>
      <c r="G40" s="57"/>
      <c r="H40" s="57"/>
    </row>
    <row r="41" spans="1:9" ht="15.75" customHeight="1">
      <c r="A41" s="13" t="s">
        <v>61</v>
      </c>
      <c r="E41" s="56"/>
      <c r="F41" s="57"/>
      <c r="G41" s="57"/>
      <c r="H41" s="57"/>
    </row>
    <row r="42" spans="1:9" ht="15.75" customHeight="1">
      <c r="A42" s="13" t="s">
        <v>42</v>
      </c>
      <c r="E42" s="56"/>
      <c r="F42" s="57"/>
      <c r="G42" s="57"/>
      <c r="H42" s="57"/>
    </row>
    <row r="43" spans="1:9" ht="15.75" customHeight="1">
      <c r="E43" s="56"/>
      <c r="F43" s="57"/>
      <c r="G43" s="57"/>
      <c r="H43" s="57"/>
    </row>
    <row r="176" spans="8:8">
      <c r="H176" s="13">
        <v>10000000</v>
      </c>
    </row>
    <row r="182" spans="1:8">
      <c r="A182" s="13" t="s">
        <v>102</v>
      </c>
    </row>
    <row r="183" spans="1:8">
      <c r="H183" s="145">
        <v>1.7999999999999999E-2</v>
      </c>
    </row>
  </sheetData>
  <mergeCells count="6">
    <mergeCell ref="A39:D39"/>
    <mergeCell ref="A2:I2"/>
    <mergeCell ref="A4:B4"/>
    <mergeCell ref="B6:B16"/>
    <mergeCell ref="B17:B27"/>
    <mergeCell ref="B28:B38"/>
  </mergeCells>
  <phoneticPr fontId="1"/>
  <dataValidations count="1">
    <dataValidation type="list" allowBlank="1" showInputMessage="1" showErrorMessage="1" sqref="E39" xr:uid="{A67B7C3F-F22E-489C-98B1-60484EA644CA}">
      <formula1>#REF!+#REF!</formula1>
    </dataValidation>
  </dataValidations>
  <pageMargins left="0.51181102362204722" right="0.31496062992125984" top="0.35433070866141736" bottom="0.35433070866141736" header="0.31496062992125984" footer="0.31496062992125984"/>
  <pageSetup paperSize="9" scale="61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warning" allowBlank="1" showInputMessage="1" showErrorMessage="1" xr:uid="{8A0ECB3C-D030-40EF-A6B0-AD1FB6143B28}">
          <x14:formula1>
            <xm:f>見積書!$B$45:$B$48</xm:f>
          </x14:formula1>
          <xm:sqref>E6:E26 E28:E37</xm:sqref>
        </x14:dataValidation>
        <x14:dataValidation type="list" allowBlank="1" showInputMessage="1" showErrorMessage="1" xr:uid="{0ED1F85B-306E-4BA9-B82D-5B15309A375D}">
          <x14:formula1>
            <xm:f>選択用シート!$B$2:$B$76</xm:f>
          </x14:formula1>
          <xm:sqref>C6:C27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80104-34EE-45D6-9F5E-8B5B51C33729}">
  <sheetPr>
    <pageSetUpPr fitToPage="1"/>
  </sheetPr>
  <dimension ref="A1:H183"/>
  <sheetViews>
    <sheetView view="pageBreakPreview" zoomScale="60" zoomScaleNormal="100" workbookViewId="0">
      <selection activeCell="B1" sqref="B1"/>
    </sheetView>
  </sheetViews>
  <sheetFormatPr defaultRowHeight="18.75"/>
  <cols>
    <col min="1" max="1" width="6.25" customWidth="1"/>
    <col min="2" max="2" width="28.125" customWidth="1"/>
    <col min="3" max="3" width="21.375" customWidth="1"/>
    <col min="4" max="4" width="19.5" customWidth="1"/>
    <col min="5" max="5" width="12.25" bestFit="1" customWidth="1"/>
    <col min="6" max="6" width="11.125" customWidth="1"/>
    <col min="7" max="7" width="10.75" customWidth="1"/>
    <col min="8" max="8" width="28.25" customWidth="1"/>
  </cols>
  <sheetData>
    <row r="1" spans="1:8" ht="24" customHeight="1">
      <c r="B1" s="7" t="s">
        <v>101</v>
      </c>
    </row>
    <row r="2" spans="1:8" ht="10.15" customHeight="1">
      <c r="A2" s="101" t="s">
        <v>100</v>
      </c>
      <c r="B2" s="7"/>
    </row>
    <row r="3" spans="1:8" ht="57" customHeight="1">
      <c r="B3" s="7"/>
      <c r="D3" s="175" t="s">
        <v>54</v>
      </c>
      <c r="E3" s="176"/>
      <c r="F3" s="176"/>
      <c r="G3" s="177"/>
    </row>
    <row r="4" spans="1:8" ht="9" customHeight="1">
      <c r="B4" s="7"/>
    </row>
    <row r="5" spans="1:8">
      <c r="A5" s="4" t="s">
        <v>44</v>
      </c>
      <c r="B5" s="5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60</v>
      </c>
    </row>
    <row r="6" spans="1:8" ht="43.15" customHeight="1">
      <c r="A6" s="104">
        <f>ROW()-5</f>
        <v>1</v>
      </c>
      <c r="B6" s="8" t="s">
        <v>52</v>
      </c>
      <c r="C6" s="104"/>
      <c r="D6" s="104"/>
      <c r="E6" s="97"/>
      <c r="F6" s="3"/>
      <c r="G6" s="97">
        <f>F6*E6</f>
        <v>0</v>
      </c>
      <c r="H6" s="100"/>
    </row>
    <row r="7" spans="1:8">
      <c r="A7" s="104">
        <f t="shared" ref="A7:A52" si="0">ROW()-5</f>
        <v>2</v>
      </c>
      <c r="B7" s="3"/>
      <c r="C7" s="104"/>
      <c r="D7" s="104"/>
      <c r="E7" s="97"/>
      <c r="F7" s="3"/>
      <c r="G7" s="97">
        <f>F7*E7</f>
        <v>0</v>
      </c>
      <c r="H7" s="100"/>
    </row>
    <row r="8" spans="1:8">
      <c r="A8" s="104">
        <f t="shared" si="0"/>
        <v>3</v>
      </c>
      <c r="B8" s="3"/>
      <c r="C8" s="104"/>
      <c r="D8" s="104"/>
      <c r="E8" s="97"/>
      <c r="F8" s="3"/>
      <c r="G8" s="97">
        <f t="shared" ref="G8:G52" si="1">F8*E8</f>
        <v>0</v>
      </c>
      <c r="H8" s="100"/>
    </row>
    <row r="9" spans="1:8">
      <c r="A9" s="104">
        <f t="shared" si="0"/>
        <v>4</v>
      </c>
      <c r="B9" s="3"/>
      <c r="C9" s="104"/>
      <c r="D9" s="104"/>
      <c r="E9" s="97"/>
      <c r="F9" s="3"/>
      <c r="G9" s="97">
        <f t="shared" si="1"/>
        <v>0</v>
      </c>
      <c r="H9" s="100"/>
    </row>
    <row r="10" spans="1:8">
      <c r="A10" s="104">
        <f t="shared" si="0"/>
        <v>5</v>
      </c>
      <c r="B10" s="3"/>
      <c r="C10" s="104"/>
      <c r="D10" s="104"/>
      <c r="E10" s="97"/>
      <c r="F10" s="3"/>
      <c r="G10" s="97">
        <f t="shared" si="1"/>
        <v>0</v>
      </c>
      <c r="H10" s="100"/>
    </row>
    <row r="11" spans="1:8">
      <c r="A11" s="104">
        <f t="shared" si="0"/>
        <v>6</v>
      </c>
      <c r="B11" s="3"/>
      <c r="C11" s="104"/>
      <c r="D11" s="104"/>
      <c r="E11" s="97"/>
      <c r="F11" s="3"/>
      <c r="G11" s="97">
        <f t="shared" si="1"/>
        <v>0</v>
      </c>
      <c r="H11" s="100"/>
    </row>
    <row r="12" spans="1:8">
      <c r="A12" s="104">
        <f t="shared" si="0"/>
        <v>7</v>
      </c>
      <c r="B12" s="3"/>
      <c r="C12" s="104"/>
      <c r="D12" s="104"/>
      <c r="E12" s="97"/>
      <c r="F12" s="3"/>
      <c r="G12" s="97">
        <f t="shared" si="1"/>
        <v>0</v>
      </c>
      <c r="H12" s="100"/>
    </row>
    <row r="13" spans="1:8">
      <c r="A13" s="104">
        <f t="shared" si="0"/>
        <v>8</v>
      </c>
      <c r="B13" s="3"/>
      <c r="C13" s="104"/>
      <c r="D13" s="104"/>
      <c r="E13" s="97"/>
      <c r="F13" s="3"/>
      <c r="G13" s="97">
        <f t="shared" si="1"/>
        <v>0</v>
      </c>
      <c r="H13" s="100"/>
    </row>
    <row r="14" spans="1:8">
      <c r="A14" s="104">
        <f t="shared" si="0"/>
        <v>9</v>
      </c>
      <c r="B14" s="3"/>
      <c r="C14" s="104"/>
      <c r="D14" s="104"/>
      <c r="E14" s="97"/>
      <c r="F14" s="3"/>
      <c r="G14" s="97">
        <f t="shared" si="1"/>
        <v>0</v>
      </c>
      <c r="H14" s="100"/>
    </row>
    <row r="15" spans="1:8">
      <c r="A15" s="104">
        <f t="shared" si="0"/>
        <v>10</v>
      </c>
      <c r="B15" s="3"/>
      <c r="C15" s="104"/>
      <c r="D15" s="104"/>
      <c r="E15" s="97"/>
      <c r="F15" s="3"/>
      <c r="G15" s="97">
        <f t="shared" si="1"/>
        <v>0</v>
      </c>
      <c r="H15" s="100"/>
    </row>
    <row r="16" spans="1:8">
      <c r="A16" s="104">
        <f t="shared" si="0"/>
        <v>11</v>
      </c>
      <c r="B16" s="3"/>
      <c r="C16" s="104"/>
      <c r="D16" s="104"/>
      <c r="E16" s="97"/>
      <c r="F16" s="3"/>
      <c r="G16" s="97">
        <f t="shared" si="1"/>
        <v>0</v>
      </c>
      <c r="H16" s="100"/>
    </row>
    <row r="17" spans="1:8">
      <c r="A17" s="104">
        <f t="shared" si="0"/>
        <v>12</v>
      </c>
      <c r="B17" s="3"/>
      <c r="C17" s="104"/>
      <c r="D17" s="104"/>
      <c r="E17" s="97"/>
      <c r="F17" s="3"/>
      <c r="G17" s="97">
        <f t="shared" si="1"/>
        <v>0</v>
      </c>
      <c r="H17" s="100"/>
    </row>
    <row r="18" spans="1:8">
      <c r="A18" s="104">
        <f t="shared" si="0"/>
        <v>13</v>
      </c>
      <c r="B18" s="3"/>
      <c r="C18" s="104"/>
      <c r="D18" s="104"/>
      <c r="E18" s="97"/>
      <c r="F18" s="3"/>
      <c r="G18" s="97">
        <f t="shared" si="1"/>
        <v>0</v>
      </c>
      <c r="H18" s="100"/>
    </row>
    <row r="19" spans="1:8">
      <c r="A19" s="104">
        <f t="shared" si="0"/>
        <v>14</v>
      </c>
      <c r="B19" s="3"/>
      <c r="C19" s="104"/>
      <c r="D19" s="104"/>
      <c r="E19" s="97"/>
      <c r="F19" s="3"/>
      <c r="G19" s="97">
        <f t="shared" si="1"/>
        <v>0</v>
      </c>
      <c r="H19" s="100"/>
    </row>
    <row r="20" spans="1:8">
      <c r="A20" s="104">
        <f t="shared" si="0"/>
        <v>15</v>
      </c>
      <c r="B20" s="3"/>
      <c r="C20" s="104"/>
      <c r="D20" s="104"/>
      <c r="E20" s="97"/>
      <c r="F20" s="3"/>
      <c r="G20" s="97">
        <f t="shared" si="1"/>
        <v>0</v>
      </c>
      <c r="H20" s="100"/>
    </row>
    <row r="21" spans="1:8">
      <c r="A21" s="104">
        <f t="shared" si="0"/>
        <v>16</v>
      </c>
      <c r="B21" s="3"/>
      <c r="C21" s="104"/>
      <c r="D21" s="104"/>
      <c r="E21" s="97"/>
      <c r="F21" s="3"/>
      <c r="G21" s="97">
        <f t="shared" si="1"/>
        <v>0</v>
      </c>
      <c r="H21" s="100"/>
    </row>
    <row r="22" spans="1:8">
      <c r="A22" s="104">
        <f t="shared" si="0"/>
        <v>17</v>
      </c>
      <c r="B22" s="3"/>
      <c r="C22" s="104"/>
      <c r="D22" s="104"/>
      <c r="E22" s="97"/>
      <c r="F22" s="3"/>
      <c r="G22" s="97">
        <f t="shared" si="1"/>
        <v>0</v>
      </c>
      <c r="H22" s="100"/>
    </row>
    <row r="23" spans="1:8">
      <c r="A23" s="104">
        <f t="shared" si="0"/>
        <v>18</v>
      </c>
      <c r="B23" s="3"/>
      <c r="C23" s="104"/>
      <c r="D23" s="104"/>
      <c r="E23" s="97"/>
      <c r="F23" s="3"/>
      <c r="G23" s="97">
        <f t="shared" si="1"/>
        <v>0</v>
      </c>
      <c r="H23" s="100"/>
    </row>
    <row r="24" spans="1:8">
      <c r="A24" s="104">
        <f t="shared" si="0"/>
        <v>19</v>
      </c>
      <c r="B24" s="3"/>
      <c r="C24" s="104"/>
      <c r="D24" s="104"/>
      <c r="E24" s="97"/>
      <c r="F24" s="3"/>
      <c r="G24" s="97">
        <f t="shared" si="1"/>
        <v>0</v>
      </c>
      <c r="H24" s="100"/>
    </row>
    <row r="25" spans="1:8">
      <c r="A25" s="104">
        <f t="shared" si="0"/>
        <v>20</v>
      </c>
      <c r="B25" s="3"/>
      <c r="C25" s="104"/>
      <c r="D25" s="104"/>
      <c r="E25" s="97"/>
      <c r="F25" s="3"/>
      <c r="G25" s="97">
        <f t="shared" si="1"/>
        <v>0</v>
      </c>
      <c r="H25" s="100"/>
    </row>
    <row r="26" spans="1:8">
      <c r="A26" s="104">
        <f t="shared" si="0"/>
        <v>21</v>
      </c>
      <c r="B26" s="3"/>
      <c r="C26" s="104"/>
      <c r="D26" s="104"/>
      <c r="E26" s="97"/>
      <c r="F26" s="3"/>
      <c r="G26" s="97">
        <f t="shared" si="1"/>
        <v>0</v>
      </c>
      <c r="H26" s="100"/>
    </row>
    <row r="27" spans="1:8">
      <c r="A27" s="104">
        <f t="shared" si="0"/>
        <v>22</v>
      </c>
      <c r="B27" s="3"/>
      <c r="C27" s="104"/>
      <c r="D27" s="104"/>
      <c r="E27" s="97"/>
      <c r="F27" s="3"/>
      <c r="G27" s="97">
        <f t="shared" si="1"/>
        <v>0</v>
      </c>
      <c r="H27" s="100"/>
    </row>
    <row r="28" spans="1:8">
      <c r="A28" s="104">
        <f t="shared" si="0"/>
        <v>23</v>
      </c>
      <c r="B28" s="3"/>
      <c r="C28" s="104"/>
      <c r="D28" s="104"/>
      <c r="E28" s="97"/>
      <c r="F28" s="3"/>
      <c r="G28" s="97">
        <f t="shared" si="1"/>
        <v>0</v>
      </c>
      <c r="H28" s="100"/>
    </row>
    <row r="29" spans="1:8">
      <c r="A29" s="104">
        <f t="shared" si="0"/>
        <v>24</v>
      </c>
      <c r="B29" s="3"/>
      <c r="C29" s="104"/>
      <c r="D29" s="104"/>
      <c r="E29" s="97"/>
      <c r="F29" s="3"/>
      <c r="G29" s="97">
        <f t="shared" si="1"/>
        <v>0</v>
      </c>
      <c r="H29" s="100"/>
    </row>
    <row r="30" spans="1:8">
      <c r="A30" s="104">
        <f t="shared" si="0"/>
        <v>25</v>
      </c>
      <c r="B30" s="3"/>
      <c r="C30" s="104"/>
      <c r="D30" s="104"/>
      <c r="E30" s="97"/>
      <c r="F30" s="3"/>
      <c r="G30" s="97">
        <f t="shared" si="1"/>
        <v>0</v>
      </c>
      <c r="H30" s="100"/>
    </row>
    <row r="31" spans="1:8">
      <c r="A31" s="104">
        <f t="shared" si="0"/>
        <v>26</v>
      </c>
      <c r="B31" s="3"/>
      <c r="C31" s="104"/>
      <c r="D31" s="104"/>
      <c r="E31" s="97"/>
      <c r="F31" s="3"/>
      <c r="G31" s="97">
        <f t="shared" si="1"/>
        <v>0</v>
      </c>
      <c r="H31" s="100"/>
    </row>
    <row r="32" spans="1:8">
      <c r="A32" s="104">
        <f t="shared" si="0"/>
        <v>27</v>
      </c>
      <c r="B32" s="3"/>
      <c r="C32" s="104"/>
      <c r="D32" s="104"/>
      <c r="E32" s="97"/>
      <c r="F32" s="3"/>
      <c r="G32" s="97">
        <f t="shared" si="1"/>
        <v>0</v>
      </c>
      <c r="H32" s="100"/>
    </row>
    <row r="33" spans="1:8">
      <c r="A33" s="104">
        <f t="shared" si="0"/>
        <v>28</v>
      </c>
      <c r="B33" s="3"/>
      <c r="C33" s="104"/>
      <c r="D33" s="104"/>
      <c r="E33" s="97"/>
      <c r="F33" s="3"/>
      <c r="G33" s="97">
        <f t="shared" si="1"/>
        <v>0</v>
      </c>
      <c r="H33" s="100"/>
    </row>
    <row r="34" spans="1:8">
      <c r="A34" s="104">
        <f t="shared" si="0"/>
        <v>29</v>
      </c>
      <c r="B34" s="3"/>
      <c r="C34" s="104"/>
      <c r="D34" s="104"/>
      <c r="E34" s="97"/>
      <c r="F34" s="3"/>
      <c r="G34" s="97">
        <f t="shared" si="1"/>
        <v>0</v>
      </c>
      <c r="H34" s="100"/>
    </row>
    <row r="35" spans="1:8">
      <c r="A35" s="104">
        <f t="shared" si="0"/>
        <v>30</v>
      </c>
      <c r="B35" s="3"/>
      <c r="C35" s="104"/>
      <c r="D35" s="104"/>
      <c r="E35" s="97"/>
      <c r="F35" s="3"/>
      <c r="G35" s="97">
        <f t="shared" si="1"/>
        <v>0</v>
      </c>
      <c r="H35" s="100"/>
    </row>
    <row r="36" spans="1:8">
      <c r="A36" s="104">
        <f t="shared" si="0"/>
        <v>31</v>
      </c>
      <c r="B36" s="3"/>
      <c r="C36" s="104"/>
      <c r="D36" s="104"/>
      <c r="E36" s="97"/>
      <c r="F36" s="3"/>
      <c r="G36" s="97">
        <f t="shared" si="1"/>
        <v>0</v>
      </c>
      <c r="H36" s="100"/>
    </row>
    <row r="37" spans="1:8">
      <c r="A37" s="104">
        <f t="shared" si="0"/>
        <v>32</v>
      </c>
      <c r="B37" s="3"/>
      <c r="C37" s="104"/>
      <c r="D37" s="104"/>
      <c r="E37" s="97"/>
      <c r="F37" s="3"/>
      <c r="G37" s="97">
        <f t="shared" si="1"/>
        <v>0</v>
      </c>
      <c r="H37" s="100"/>
    </row>
    <row r="38" spans="1:8">
      <c r="A38" s="104">
        <f t="shared" si="0"/>
        <v>33</v>
      </c>
      <c r="B38" s="3"/>
      <c r="C38" s="104"/>
      <c r="D38" s="104"/>
      <c r="E38" s="97"/>
      <c r="F38" s="3"/>
      <c r="G38" s="97">
        <f t="shared" si="1"/>
        <v>0</v>
      </c>
      <c r="H38" s="100"/>
    </row>
    <row r="39" spans="1:8">
      <c r="A39" s="104">
        <f t="shared" si="0"/>
        <v>34</v>
      </c>
      <c r="B39" s="3"/>
      <c r="C39" s="104"/>
      <c r="D39" s="104"/>
      <c r="E39" s="97"/>
      <c r="F39" s="3"/>
      <c r="G39" s="97">
        <f t="shared" si="1"/>
        <v>0</v>
      </c>
      <c r="H39" s="100"/>
    </row>
    <row r="40" spans="1:8">
      <c r="A40" s="104">
        <f t="shared" si="0"/>
        <v>35</v>
      </c>
      <c r="B40" s="3"/>
      <c r="C40" s="104"/>
      <c r="D40" s="104"/>
      <c r="E40" s="97"/>
      <c r="F40" s="3"/>
      <c r="G40" s="97">
        <f t="shared" si="1"/>
        <v>0</v>
      </c>
      <c r="H40" s="100"/>
    </row>
    <row r="41" spans="1:8">
      <c r="A41" s="104">
        <f t="shared" si="0"/>
        <v>36</v>
      </c>
      <c r="B41" s="3"/>
      <c r="C41" s="104"/>
      <c r="D41" s="104"/>
      <c r="E41" s="97"/>
      <c r="F41" s="3"/>
      <c r="G41" s="97">
        <f t="shared" si="1"/>
        <v>0</v>
      </c>
      <c r="H41" s="100"/>
    </row>
    <row r="42" spans="1:8">
      <c r="A42" s="104">
        <f t="shared" si="0"/>
        <v>37</v>
      </c>
      <c r="B42" s="3"/>
      <c r="C42" s="104"/>
      <c r="D42" s="104"/>
      <c r="E42" s="97"/>
      <c r="F42" s="3"/>
      <c r="G42" s="97">
        <f t="shared" si="1"/>
        <v>0</v>
      </c>
      <c r="H42" s="100"/>
    </row>
    <row r="43" spans="1:8">
      <c r="A43" s="104">
        <f t="shared" si="0"/>
        <v>38</v>
      </c>
      <c r="B43" s="3"/>
      <c r="C43" s="104"/>
      <c r="D43" s="104"/>
      <c r="E43" s="97"/>
      <c r="F43" s="3"/>
      <c r="G43" s="97">
        <f t="shared" si="1"/>
        <v>0</v>
      </c>
      <c r="H43" s="100"/>
    </row>
    <row r="44" spans="1:8">
      <c r="A44" s="104">
        <f t="shared" si="0"/>
        <v>39</v>
      </c>
      <c r="B44" s="3"/>
      <c r="C44" s="104"/>
      <c r="D44" s="104"/>
      <c r="E44" s="97"/>
      <c r="F44" s="3"/>
      <c r="G44" s="97">
        <f t="shared" si="1"/>
        <v>0</v>
      </c>
      <c r="H44" s="100"/>
    </row>
    <row r="45" spans="1:8">
      <c r="A45" s="104">
        <f t="shared" si="0"/>
        <v>40</v>
      </c>
      <c r="B45" s="3"/>
      <c r="C45" s="104"/>
      <c r="D45" s="104"/>
      <c r="E45" s="97"/>
      <c r="F45" s="3"/>
      <c r="G45" s="97">
        <f t="shared" si="1"/>
        <v>0</v>
      </c>
      <c r="H45" s="100"/>
    </row>
    <row r="46" spans="1:8">
      <c r="A46" s="104">
        <f t="shared" si="0"/>
        <v>41</v>
      </c>
      <c r="B46" s="3"/>
      <c r="C46" s="104"/>
      <c r="D46" s="104"/>
      <c r="E46" s="97"/>
      <c r="F46" s="3"/>
      <c r="G46" s="97">
        <f t="shared" si="1"/>
        <v>0</v>
      </c>
      <c r="H46" s="100"/>
    </row>
    <row r="47" spans="1:8">
      <c r="A47" s="104">
        <f t="shared" si="0"/>
        <v>42</v>
      </c>
      <c r="B47" s="3"/>
      <c r="C47" s="104"/>
      <c r="D47" s="104"/>
      <c r="E47" s="97"/>
      <c r="F47" s="3"/>
      <c r="G47" s="97">
        <f t="shared" si="1"/>
        <v>0</v>
      </c>
      <c r="H47" s="100"/>
    </row>
    <row r="48" spans="1:8">
      <c r="A48" s="104">
        <f t="shared" si="0"/>
        <v>43</v>
      </c>
      <c r="B48" s="3"/>
      <c r="C48" s="104"/>
      <c r="D48" s="104"/>
      <c r="E48" s="97"/>
      <c r="F48" s="3"/>
      <c r="G48" s="97">
        <f t="shared" si="1"/>
        <v>0</v>
      </c>
      <c r="H48" s="100"/>
    </row>
    <row r="49" spans="1:8">
      <c r="A49" s="104">
        <f t="shared" si="0"/>
        <v>44</v>
      </c>
      <c r="B49" s="3"/>
      <c r="C49" s="104"/>
      <c r="D49" s="104"/>
      <c r="E49" s="97"/>
      <c r="F49" s="3"/>
      <c r="G49" s="97">
        <f t="shared" si="1"/>
        <v>0</v>
      </c>
      <c r="H49" s="100"/>
    </row>
    <row r="50" spans="1:8">
      <c r="A50" s="104">
        <f t="shared" si="0"/>
        <v>45</v>
      </c>
      <c r="B50" s="3"/>
      <c r="C50" s="104"/>
      <c r="D50" s="104"/>
      <c r="E50" s="97"/>
      <c r="F50" s="3"/>
      <c r="G50" s="97">
        <f t="shared" si="1"/>
        <v>0</v>
      </c>
      <c r="H50" s="100"/>
    </row>
    <row r="51" spans="1:8">
      <c r="A51" s="104">
        <f t="shared" si="0"/>
        <v>46</v>
      </c>
      <c r="B51" s="3"/>
      <c r="C51" s="104"/>
      <c r="D51" s="104"/>
      <c r="E51" s="97"/>
      <c r="F51" s="3"/>
      <c r="G51" s="97">
        <f t="shared" si="1"/>
        <v>0</v>
      </c>
      <c r="H51" s="100"/>
    </row>
    <row r="52" spans="1:8">
      <c r="A52" s="104">
        <f t="shared" si="0"/>
        <v>47</v>
      </c>
      <c r="B52" s="3"/>
      <c r="C52" s="104"/>
      <c r="D52" s="104"/>
      <c r="E52" s="97"/>
      <c r="F52" s="3"/>
      <c r="G52" s="97">
        <f t="shared" si="1"/>
        <v>0</v>
      </c>
      <c r="H52" s="100"/>
    </row>
    <row r="53" spans="1:8">
      <c r="A53" s="174" t="s">
        <v>53</v>
      </c>
      <c r="B53" s="174"/>
      <c r="C53" s="174"/>
      <c r="D53" s="174"/>
      <c r="E53" s="174"/>
      <c r="F53" s="174"/>
      <c r="G53" s="97">
        <f>SUM(G6:G52)</f>
        <v>0</v>
      </c>
      <c r="H53" s="100"/>
    </row>
    <row r="176" spans="8:8">
      <c r="H176">
        <v>10000000</v>
      </c>
    </row>
    <row r="182" spans="1:8">
      <c r="A182" t="s">
        <v>102</v>
      </c>
    </row>
    <row r="183" spans="1:8">
      <c r="H183" s="144">
        <v>1.7999999999999999E-2</v>
      </c>
    </row>
  </sheetData>
  <mergeCells count="2">
    <mergeCell ref="D3:G3"/>
    <mergeCell ref="A53:F53"/>
  </mergeCells>
  <phoneticPr fontId="1"/>
  <pageMargins left="0.51181102362204722" right="0.31496062992125984" top="0.35433070866141736" bottom="0.35433070866141736" header="0.31496062992125984" footer="0.31496062992125984"/>
  <pageSetup paperSize="9" scale="63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494A14F-347D-4AA0-80B4-6A25EBDC4119}">
          <x14:formula1>
            <xm:f>選択用シート!$B$2:$B$76</xm:f>
          </x14:formula1>
          <xm:sqref>B7:B52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FBEAC-624D-4438-805B-EC0108F03D3B}">
  <sheetPr>
    <outlinePr summaryBelow="0"/>
    <pageSetUpPr fitToPage="1"/>
  </sheetPr>
  <dimension ref="A1:I183"/>
  <sheetViews>
    <sheetView showGridLines="0" topLeftCell="A23" zoomScale="85" zoomScaleNormal="85" workbookViewId="0">
      <selection activeCell="A2" sqref="A2:I2"/>
    </sheetView>
  </sheetViews>
  <sheetFormatPr defaultColWidth="2.75" defaultRowHeight="14.25" outlineLevelRow="1"/>
  <cols>
    <col min="1" max="1" width="3.75" style="13" customWidth="1"/>
    <col min="2" max="2" width="13.75" style="55" customWidth="1"/>
    <col min="3" max="3" width="18.75" style="85" customWidth="1"/>
    <col min="4" max="4" width="27.125" style="13" customWidth="1"/>
    <col min="5" max="5" width="14.75" style="85" customWidth="1"/>
    <col min="6" max="6" width="14.25" style="13" customWidth="1"/>
    <col min="7" max="7" width="12.5" style="13" customWidth="1"/>
    <col min="8" max="8" width="14.25" style="13" customWidth="1"/>
    <col min="9" max="9" width="24.75" style="13" customWidth="1"/>
    <col min="10" max="16384" width="2.75" style="13"/>
  </cols>
  <sheetData>
    <row r="1" spans="1:9" ht="6" customHeight="1">
      <c r="A1" s="9"/>
      <c r="B1" s="9"/>
      <c r="C1" s="80"/>
      <c r="D1" s="9"/>
      <c r="E1" s="80"/>
      <c r="F1" s="9"/>
      <c r="G1" s="9"/>
      <c r="H1" s="9"/>
      <c r="I1" s="10"/>
    </row>
    <row r="2" spans="1:9" ht="17.25">
      <c r="A2" s="150" t="s">
        <v>107</v>
      </c>
      <c r="B2" s="151"/>
      <c r="C2" s="151"/>
      <c r="D2" s="151"/>
      <c r="E2" s="151"/>
      <c r="F2" s="151"/>
      <c r="G2" s="151"/>
      <c r="H2" s="151"/>
      <c r="I2" s="151"/>
    </row>
    <row r="3" spans="1:9">
      <c r="A3" s="11"/>
      <c r="B3" s="11"/>
      <c r="C3" s="81"/>
      <c r="D3" s="11"/>
      <c r="E3" s="81"/>
      <c r="F3" s="11"/>
      <c r="G3" s="11"/>
      <c r="H3" s="11"/>
      <c r="I3" s="11"/>
    </row>
    <row r="4" spans="1:9">
      <c r="A4" s="182" t="s">
        <v>18</v>
      </c>
      <c r="B4" s="182"/>
      <c r="C4" s="82" t="s">
        <v>19</v>
      </c>
      <c r="D4" s="78" t="s">
        <v>20</v>
      </c>
      <c r="E4" s="86" t="s">
        <v>10</v>
      </c>
      <c r="F4" s="78" t="s">
        <v>21</v>
      </c>
      <c r="G4" s="78" t="s">
        <v>22</v>
      </c>
      <c r="H4" s="78" t="s">
        <v>23</v>
      </c>
      <c r="I4" s="78" t="s">
        <v>5</v>
      </c>
    </row>
    <row r="5" spans="1:9" ht="19.899999999999999" customHeight="1">
      <c r="A5" s="73" t="s">
        <v>55</v>
      </c>
      <c r="B5" s="74"/>
      <c r="C5" s="83"/>
      <c r="D5" s="73"/>
      <c r="E5" s="83"/>
      <c r="F5" s="73"/>
      <c r="G5" s="73"/>
      <c r="H5" s="73"/>
      <c r="I5" s="73"/>
    </row>
    <row r="6" spans="1:9" ht="19.899999999999999" customHeight="1" outlineLevel="1">
      <c r="A6" s="62"/>
      <c r="B6" s="164" t="s">
        <v>98</v>
      </c>
      <c r="C6" s="84"/>
      <c r="D6" s="23"/>
      <c r="E6" s="24"/>
      <c r="F6" s="25">
        <f>IF(ISBLANK(E6),0,VLOOKUP(E6,見積書!$B$45:$E$48,4,FALSE))</f>
        <v>0</v>
      </c>
      <c r="G6" s="26">
        <v>0</v>
      </c>
      <c r="H6" s="25">
        <f t="shared" ref="H6:H15" si="0">F6*G6</f>
        <v>0</v>
      </c>
      <c r="I6" s="27"/>
    </row>
    <row r="7" spans="1:9" ht="19.899999999999999" customHeight="1" outlineLevel="1">
      <c r="A7" s="63"/>
      <c r="B7" s="164"/>
      <c r="C7" s="84"/>
      <c r="D7" s="23"/>
      <c r="E7" s="24"/>
      <c r="F7" s="25">
        <f>IF(ISBLANK(E7),0,VLOOKUP(E7,見積書!$B$45:$E$48,4,FALSE))</f>
        <v>0</v>
      </c>
      <c r="G7" s="26">
        <v>0</v>
      </c>
      <c r="H7" s="25">
        <f t="shared" si="0"/>
        <v>0</v>
      </c>
      <c r="I7" s="27"/>
    </row>
    <row r="8" spans="1:9" ht="19.899999999999999" customHeight="1" outlineLevel="1">
      <c r="A8" s="63"/>
      <c r="B8" s="164"/>
      <c r="C8" s="84"/>
      <c r="D8" s="23"/>
      <c r="E8" s="24"/>
      <c r="F8" s="25">
        <f>IF(ISBLANK(E8),0,VLOOKUP(E8,見積書!$B$45:$E$48,4,FALSE))</f>
        <v>0</v>
      </c>
      <c r="G8" s="26">
        <v>0</v>
      </c>
      <c r="H8" s="25">
        <f t="shared" si="0"/>
        <v>0</v>
      </c>
      <c r="I8" s="27"/>
    </row>
    <row r="9" spans="1:9" ht="19.899999999999999" customHeight="1" outlineLevel="1">
      <c r="A9" s="63"/>
      <c r="B9" s="164"/>
      <c r="C9" s="84"/>
      <c r="D9" s="23"/>
      <c r="E9" s="24"/>
      <c r="F9" s="25">
        <f>IF(ISBLANK(E9),0,VLOOKUP(E9,見積書!$B$45:$E$48,4,FALSE))</f>
        <v>0</v>
      </c>
      <c r="G9" s="26">
        <v>0</v>
      </c>
      <c r="H9" s="25">
        <f t="shared" si="0"/>
        <v>0</v>
      </c>
      <c r="I9" s="27"/>
    </row>
    <row r="10" spans="1:9" ht="19.899999999999999" customHeight="1" outlineLevel="1">
      <c r="A10" s="63"/>
      <c r="B10" s="164"/>
      <c r="C10" s="84"/>
      <c r="D10" s="23"/>
      <c r="E10" s="24"/>
      <c r="F10" s="25">
        <f>IF(ISBLANK(E10),0,VLOOKUP(E10,見積書!$B$45:$E$48,4,FALSE))</f>
        <v>0</v>
      </c>
      <c r="G10" s="26">
        <v>0</v>
      </c>
      <c r="H10" s="25">
        <f t="shared" si="0"/>
        <v>0</v>
      </c>
      <c r="I10" s="27"/>
    </row>
    <row r="11" spans="1:9" ht="19.899999999999999" customHeight="1" outlineLevel="1">
      <c r="A11" s="63"/>
      <c r="B11" s="164"/>
      <c r="C11" s="84"/>
      <c r="D11" s="23"/>
      <c r="E11" s="24"/>
      <c r="F11" s="25">
        <f>IF(ISBLANK(E11),0,VLOOKUP(E11,見積書!$B$45:$E$48,4,FALSE))</f>
        <v>0</v>
      </c>
      <c r="G11" s="26">
        <v>0</v>
      </c>
      <c r="H11" s="25">
        <f t="shared" si="0"/>
        <v>0</v>
      </c>
      <c r="I11" s="27"/>
    </row>
    <row r="12" spans="1:9" ht="19.899999999999999" customHeight="1" outlineLevel="1">
      <c r="A12" s="63"/>
      <c r="B12" s="164"/>
      <c r="C12" s="84"/>
      <c r="D12" s="23"/>
      <c r="E12" s="24"/>
      <c r="F12" s="25">
        <f>IF(ISBLANK(E12),0,VLOOKUP(E12,見積書!$B$45:$E$48,4,FALSE))</f>
        <v>0</v>
      </c>
      <c r="G12" s="26">
        <v>0</v>
      </c>
      <c r="H12" s="25">
        <f t="shared" si="0"/>
        <v>0</v>
      </c>
      <c r="I12" s="27"/>
    </row>
    <row r="13" spans="1:9" ht="19.899999999999999" customHeight="1" outlineLevel="1">
      <c r="A13" s="63"/>
      <c r="B13" s="164"/>
      <c r="C13" s="84"/>
      <c r="D13" s="23"/>
      <c r="E13" s="24"/>
      <c r="F13" s="25">
        <f>IF(ISBLANK(E13),0,VLOOKUP(E13,見積書!$B$45:$E$48,4,FALSE))</f>
        <v>0</v>
      </c>
      <c r="G13" s="26">
        <v>0</v>
      </c>
      <c r="H13" s="25">
        <f t="shared" si="0"/>
        <v>0</v>
      </c>
      <c r="I13" s="27"/>
    </row>
    <row r="14" spans="1:9" ht="19.899999999999999" customHeight="1" outlineLevel="1">
      <c r="A14" s="63"/>
      <c r="B14" s="164"/>
      <c r="C14" s="84"/>
      <c r="D14" s="23"/>
      <c r="E14" s="24"/>
      <c r="F14" s="25">
        <f>IF(ISBLANK(E14),0,VLOOKUP(E14,見積書!$B$45:$E$48,4,FALSE))</f>
        <v>0</v>
      </c>
      <c r="G14" s="26">
        <v>0</v>
      </c>
      <c r="H14" s="25">
        <f t="shared" si="0"/>
        <v>0</v>
      </c>
      <c r="I14" s="27"/>
    </row>
    <row r="15" spans="1:9" ht="19.899999999999999" customHeight="1" outlineLevel="1">
      <c r="A15" s="63"/>
      <c r="B15" s="164"/>
      <c r="C15" s="84"/>
      <c r="D15" s="23"/>
      <c r="E15" s="24"/>
      <c r="F15" s="25">
        <f>IF(ISBLANK(E15),0,VLOOKUP(E15,見積書!$B$45:$E$48,4,FALSE))</f>
        <v>0</v>
      </c>
      <c r="G15" s="26">
        <v>0</v>
      </c>
      <c r="H15" s="25">
        <f t="shared" si="0"/>
        <v>0</v>
      </c>
      <c r="I15" s="27"/>
    </row>
    <row r="16" spans="1:9" ht="19.899999999999999" customHeight="1" outlineLevel="1">
      <c r="A16" s="63"/>
      <c r="B16" s="164"/>
      <c r="C16" s="84"/>
      <c r="D16" s="44" t="s">
        <v>25</v>
      </c>
      <c r="E16" s="24">
        <f>SUM(E13:E15)</f>
        <v>0</v>
      </c>
      <c r="F16" s="45" t="s">
        <v>28</v>
      </c>
      <c r="G16" s="46">
        <f>SUM(G6:G12)</f>
        <v>0</v>
      </c>
      <c r="H16" s="25">
        <f>SUM(H6:H15)</f>
        <v>0</v>
      </c>
      <c r="I16" s="27"/>
    </row>
    <row r="17" spans="1:9" ht="19.899999999999999" customHeight="1" outlineLevel="1">
      <c r="A17" s="63"/>
      <c r="B17" s="164" t="s">
        <v>56</v>
      </c>
      <c r="C17" s="84"/>
      <c r="D17" s="23"/>
      <c r="E17" s="24"/>
      <c r="F17" s="25">
        <f>IF(ISBLANK(E17),0,VLOOKUP(E17,見積書!$B$45:$E$48,4,FALSE))</f>
        <v>0</v>
      </c>
      <c r="G17" s="26">
        <v>0</v>
      </c>
      <c r="H17" s="25">
        <f t="shared" ref="H17:H26" si="1">F17*G17</f>
        <v>0</v>
      </c>
      <c r="I17" s="27"/>
    </row>
    <row r="18" spans="1:9" ht="19.899999999999999" customHeight="1" outlineLevel="1">
      <c r="A18" s="63"/>
      <c r="B18" s="164"/>
      <c r="C18" s="84"/>
      <c r="D18" s="23"/>
      <c r="E18" s="24"/>
      <c r="F18" s="25">
        <f>IF(ISBLANK(E18),0,VLOOKUP(E18,見積書!$B$45:$E$48,4,FALSE))</f>
        <v>0</v>
      </c>
      <c r="G18" s="26">
        <v>0</v>
      </c>
      <c r="H18" s="25">
        <f t="shared" si="1"/>
        <v>0</v>
      </c>
      <c r="I18" s="27"/>
    </row>
    <row r="19" spans="1:9" ht="19.899999999999999" customHeight="1" outlineLevel="1">
      <c r="A19" s="63"/>
      <c r="B19" s="164"/>
      <c r="C19" s="84"/>
      <c r="D19" s="23"/>
      <c r="E19" s="24"/>
      <c r="F19" s="25">
        <f>IF(ISBLANK(E19),0,VLOOKUP(E19,見積書!$B$45:$E$48,4,FALSE))</f>
        <v>0</v>
      </c>
      <c r="G19" s="26">
        <v>0</v>
      </c>
      <c r="H19" s="25">
        <f t="shared" si="1"/>
        <v>0</v>
      </c>
      <c r="I19" s="27"/>
    </row>
    <row r="20" spans="1:9" ht="19.899999999999999" customHeight="1" outlineLevel="1">
      <c r="A20" s="63"/>
      <c r="B20" s="164"/>
      <c r="C20" s="84"/>
      <c r="D20" s="23"/>
      <c r="E20" s="24"/>
      <c r="F20" s="25">
        <f>IF(ISBLANK(E20),0,VLOOKUP(E20,見積書!$B$45:$E$48,4,FALSE))</f>
        <v>0</v>
      </c>
      <c r="G20" s="26">
        <v>0</v>
      </c>
      <c r="H20" s="25">
        <f t="shared" si="1"/>
        <v>0</v>
      </c>
      <c r="I20" s="27"/>
    </row>
    <row r="21" spans="1:9" ht="19.899999999999999" customHeight="1" outlineLevel="1">
      <c r="A21" s="63"/>
      <c r="B21" s="164"/>
      <c r="C21" s="84"/>
      <c r="D21" s="23"/>
      <c r="E21" s="24"/>
      <c r="F21" s="25">
        <f>IF(ISBLANK(E21),0,VLOOKUP(E21,見積書!$B$45:$E$48,4,FALSE))</f>
        <v>0</v>
      </c>
      <c r="G21" s="26">
        <v>0</v>
      </c>
      <c r="H21" s="25">
        <f t="shared" si="1"/>
        <v>0</v>
      </c>
      <c r="I21" s="27"/>
    </row>
    <row r="22" spans="1:9" ht="19.899999999999999" customHeight="1" outlineLevel="1">
      <c r="A22" s="63"/>
      <c r="B22" s="164"/>
      <c r="C22" s="84"/>
      <c r="D22" s="23"/>
      <c r="E22" s="24"/>
      <c r="F22" s="25">
        <f>IF(ISBLANK(E22),0,VLOOKUP(E22,見積書!$B$45:$E$48,4,FALSE))</f>
        <v>0</v>
      </c>
      <c r="G22" s="26">
        <v>0</v>
      </c>
      <c r="H22" s="25">
        <f t="shared" si="1"/>
        <v>0</v>
      </c>
      <c r="I22" s="27"/>
    </row>
    <row r="23" spans="1:9" ht="19.899999999999999" customHeight="1" outlineLevel="1">
      <c r="A23" s="63"/>
      <c r="B23" s="164"/>
      <c r="C23" s="84"/>
      <c r="D23" s="23"/>
      <c r="E23" s="24"/>
      <c r="F23" s="25">
        <f>IF(ISBLANK(E23),0,VLOOKUP(E23,見積書!$B$45:$E$48,4,FALSE))</f>
        <v>0</v>
      </c>
      <c r="G23" s="26">
        <v>0</v>
      </c>
      <c r="H23" s="25">
        <f t="shared" si="1"/>
        <v>0</v>
      </c>
      <c r="I23" s="27"/>
    </row>
    <row r="24" spans="1:9" ht="19.899999999999999" customHeight="1" outlineLevel="1">
      <c r="A24" s="63"/>
      <c r="B24" s="164"/>
      <c r="C24" s="84"/>
      <c r="D24" s="23"/>
      <c r="E24" s="24"/>
      <c r="F24" s="25">
        <f>IF(ISBLANK(E24),0,VLOOKUP(E24,見積書!$B$45:$E$48,4,FALSE))</f>
        <v>0</v>
      </c>
      <c r="G24" s="26">
        <v>0</v>
      </c>
      <c r="H24" s="25">
        <f t="shared" si="1"/>
        <v>0</v>
      </c>
      <c r="I24" s="27"/>
    </row>
    <row r="25" spans="1:9" ht="19.899999999999999" customHeight="1" outlineLevel="1">
      <c r="A25" s="63"/>
      <c r="B25" s="164"/>
      <c r="C25" s="84"/>
      <c r="D25" s="23"/>
      <c r="E25" s="24"/>
      <c r="F25" s="25">
        <f>IF(ISBLANK(E25),0,VLOOKUP(E25,見積書!$B$45:$E$48,4,FALSE))</f>
        <v>0</v>
      </c>
      <c r="G25" s="26">
        <v>0</v>
      </c>
      <c r="H25" s="25">
        <f t="shared" si="1"/>
        <v>0</v>
      </c>
      <c r="I25" s="27"/>
    </row>
    <row r="26" spans="1:9" ht="19.899999999999999" customHeight="1" outlineLevel="1">
      <c r="A26" s="63"/>
      <c r="B26" s="164"/>
      <c r="C26" s="84"/>
      <c r="D26" s="23"/>
      <c r="E26" s="24"/>
      <c r="F26" s="25">
        <f>IF(ISBLANK(E26),0,VLOOKUP(E26,見積書!$B$45:$E$48,4,FALSE))</f>
        <v>0</v>
      </c>
      <c r="G26" s="26">
        <v>0</v>
      </c>
      <c r="H26" s="25">
        <f t="shared" si="1"/>
        <v>0</v>
      </c>
      <c r="I26" s="27"/>
    </row>
    <row r="27" spans="1:9" ht="19.899999999999999" customHeight="1" outlineLevel="1">
      <c r="A27" s="63"/>
      <c r="B27" s="164"/>
      <c r="C27" s="84"/>
      <c r="D27" s="44" t="s">
        <v>27</v>
      </c>
      <c r="E27" s="87" t="s">
        <v>28</v>
      </c>
      <c r="F27" s="45" t="s">
        <v>28</v>
      </c>
      <c r="G27" s="46">
        <f>SUM(G17:G26)</f>
        <v>0</v>
      </c>
      <c r="H27" s="25">
        <f>SUM(H17:H26)</f>
        <v>0</v>
      </c>
      <c r="I27" s="27"/>
    </row>
    <row r="28" spans="1:9" ht="25.15" customHeight="1" outlineLevel="1">
      <c r="A28" s="63"/>
      <c r="B28" s="164" t="s">
        <v>40</v>
      </c>
      <c r="C28" s="122"/>
      <c r="D28" s="23"/>
      <c r="E28" s="24"/>
      <c r="F28" s="25">
        <f>IF(ISBLANK(E28),0,VLOOKUP(E28,見積書!$B$45:$E$48,4,FALSE))</f>
        <v>0</v>
      </c>
      <c r="G28" s="26">
        <v>0</v>
      </c>
      <c r="H28" s="25">
        <f t="shared" ref="H28:H37" si="2">F28*G28</f>
        <v>0</v>
      </c>
      <c r="I28" s="27"/>
    </row>
    <row r="29" spans="1:9" ht="25.15" customHeight="1" outlineLevel="1">
      <c r="A29" s="63"/>
      <c r="B29" s="164"/>
      <c r="C29" s="84"/>
      <c r="D29" s="23"/>
      <c r="E29" s="24"/>
      <c r="F29" s="25">
        <f>IF(ISBLANK(E29),0,VLOOKUP(E29,見積書!$B$45:$E$48,4,FALSE))</f>
        <v>0</v>
      </c>
      <c r="G29" s="26">
        <v>0</v>
      </c>
      <c r="H29" s="25">
        <f t="shared" si="2"/>
        <v>0</v>
      </c>
      <c r="I29" s="27"/>
    </row>
    <row r="30" spans="1:9" ht="25.15" customHeight="1" outlineLevel="1">
      <c r="A30" s="63"/>
      <c r="B30" s="164"/>
      <c r="C30" s="84"/>
      <c r="D30" s="23"/>
      <c r="E30" s="24"/>
      <c r="F30" s="25">
        <f>IF(ISBLANK(E30),0,VLOOKUP(E30,見積書!$B$45:$E$48,4,FALSE))</f>
        <v>0</v>
      </c>
      <c r="G30" s="26">
        <v>0</v>
      </c>
      <c r="H30" s="25">
        <f t="shared" si="2"/>
        <v>0</v>
      </c>
      <c r="I30" s="27"/>
    </row>
    <row r="31" spans="1:9" ht="25.15" customHeight="1" outlineLevel="1">
      <c r="A31" s="63"/>
      <c r="B31" s="164"/>
      <c r="C31" s="84"/>
      <c r="D31" s="23"/>
      <c r="E31" s="24"/>
      <c r="F31" s="25">
        <f>IF(ISBLANK(E31),0,VLOOKUP(E31,見積書!$B$45:$E$48,4,FALSE))</f>
        <v>0</v>
      </c>
      <c r="G31" s="26">
        <v>0</v>
      </c>
      <c r="H31" s="25">
        <f t="shared" si="2"/>
        <v>0</v>
      </c>
      <c r="I31" s="27"/>
    </row>
    <row r="32" spans="1:9" ht="25.15" customHeight="1" outlineLevel="1">
      <c r="A32" s="63"/>
      <c r="B32" s="164"/>
      <c r="C32" s="84"/>
      <c r="D32" s="23"/>
      <c r="E32" s="24"/>
      <c r="F32" s="25">
        <f>IF(ISBLANK(E32),0,VLOOKUP(E32,見積書!$B$45:$E$48,4,FALSE))</f>
        <v>0</v>
      </c>
      <c r="G32" s="26">
        <v>0</v>
      </c>
      <c r="H32" s="25">
        <f t="shared" si="2"/>
        <v>0</v>
      </c>
      <c r="I32" s="27"/>
    </row>
    <row r="33" spans="1:9" ht="25.15" customHeight="1" outlineLevel="1">
      <c r="A33" s="63"/>
      <c r="B33" s="164"/>
      <c r="C33" s="84"/>
      <c r="D33" s="23"/>
      <c r="E33" s="24"/>
      <c r="F33" s="25">
        <f>IF(ISBLANK(E33),0,VLOOKUP(E33,見積書!$B$45:$E$48,4,FALSE))</f>
        <v>0</v>
      </c>
      <c r="G33" s="26">
        <v>0</v>
      </c>
      <c r="H33" s="25">
        <f t="shared" si="2"/>
        <v>0</v>
      </c>
      <c r="I33" s="27"/>
    </row>
    <row r="34" spans="1:9" ht="25.15" customHeight="1" outlineLevel="1">
      <c r="A34" s="63"/>
      <c r="B34" s="164"/>
      <c r="C34" s="84"/>
      <c r="D34" s="23"/>
      <c r="E34" s="24"/>
      <c r="F34" s="25">
        <f>IF(ISBLANK(E34),0,VLOOKUP(E34,見積書!$B$45:$E$48,4,FALSE))</f>
        <v>0</v>
      </c>
      <c r="G34" s="26">
        <v>0</v>
      </c>
      <c r="H34" s="25">
        <f t="shared" si="2"/>
        <v>0</v>
      </c>
      <c r="I34" s="27"/>
    </row>
    <row r="35" spans="1:9" ht="25.15" customHeight="1" outlineLevel="1">
      <c r="A35" s="63"/>
      <c r="B35" s="164"/>
      <c r="C35" s="84"/>
      <c r="D35" s="23"/>
      <c r="E35" s="24"/>
      <c r="F35" s="25">
        <f>IF(ISBLANK(E35),0,VLOOKUP(E35,見積書!$B$45:$E$48,4,FALSE))</f>
        <v>0</v>
      </c>
      <c r="G35" s="26">
        <v>0</v>
      </c>
      <c r="H35" s="25">
        <f t="shared" si="2"/>
        <v>0</v>
      </c>
      <c r="I35" s="27"/>
    </row>
    <row r="36" spans="1:9" ht="25.15" customHeight="1" outlineLevel="1">
      <c r="A36" s="63"/>
      <c r="B36" s="164"/>
      <c r="C36" s="84"/>
      <c r="D36" s="23"/>
      <c r="E36" s="24"/>
      <c r="F36" s="25">
        <f>IF(ISBLANK(E36),0,VLOOKUP(E36,見積書!$B$45:$E$48,4,FALSE))</f>
        <v>0</v>
      </c>
      <c r="G36" s="26">
        <v>0</v>
      </c>
      <c r="H36" s="25">
        <f t="shared" si="2"/>
        <v>0</v>
      </c>
      <c r="I36" s="27"/>
    </row>
    <row r="37" spans="1:9" ht="25.15" customHeight="1" outlineLevel="1">
      <c r="A37" s="63"/>
      <c r="B37" s="164"/>
      <c r="C37" s="84"/>
      <c r="D37" s="23"/>
      <c r="E37" s="24"/>
      <c r="F37" s="25">
        <f>IF(ISBLANK(E37),0,VLOOKUP(E37,見積書!$B$45:$E$48,4,FALSE))</f>
        <v>0</v>
      </c>
      <c r="G37" s="26">
        <v>0</v>
      </c>
      <c r="H37" s="25">
        <f t="shared" si="2"/>
        <v>0</v>
      </c>
      <c r="I37" s="27"/>
    </row>
    <row r="38" spans="1:9" ht="25.15" customHeight="1" outlineLevel="1">
      <c r="A38" s="79"/>
      <c r="B38" s="164"/>
      <c r="C38" s="84"/>
      <c r="D38" s="44" t="s">
        <v>27</v>
      </c>
      <c r="E38" s="87" t="s">
        <v>28</v>
      </c>
      <c r="F38" s="45" t="s">
        <v>28</v>
      </c>
      <c r="G38" s="46">
        <f>SUM(G28:G37)</f>
        <v>0</v>
      </c>
      <c r="H38" s="25">
        <f>SUM(H28:H37)</f>
        <v>0</v>
      </c>
      <c r="I38" s="27"/>
    </row>
    <row r="39" spans="1:9" ht="22.15" customHeight="1">
      <c r="A39" s="181" t="s">
        <v>104</v>
      </c>
      <c r="B39" s="181"/>
      <c r="C39" s="181"/>
      <c r="D39" s="181"/>
      <c r="E39" s="75"/>
      <c r="F39" s="76"/>
      <c r="G39" s="76"/>
      <c r="H39" s="25">
        <f>SUM(H16,H27,H38)</f>
        <v>0</v>
      </c>
      <c r="I39" s="77"/>
    </row>
    <row r="40" spans="1:9" ht="15.75" customHeight="1">
      <c r="A40" s="13" t="s">
        <v>41</v>
      </c>
      <c r="E40" s="56"/>
      <c r="F40" s="57"/>
      <c r="G40" s="57"/>
      <c r="H40" s="57"/>
    </row>
    <row r="41" spans="1:9" ht="15.75" customHeight="1">
      <c r="A41" s="13" t="s">
        <v>61</v>
      </c>
      <c r="E41" s="56"/>
      <c r="F41" s="57"/>
      <c r="G41" s="57"/>
      <c r="H41" s="57"/>
    </row>
    <row r="42" spans="1:9" ht="15.75" customHeight="1">
      <c r="A42" s="13" t="s">
        <v>42</v>
      </c>
      <c r="E42" s="56"/>
      <c r="F42" s="57"/>
      <c r="G42" s="57"/>
      <c r="H42" s="57"/>
    </row>
    <row r="43" spans="1:9" ht="15.75" customHeight="1">
      <c r="E43" s="56"/>
      <c r="F43" s="57"/>
      <c r="G43" s="57"/>
      <c r="H43" s="57"/>
    </row>
    <row r="176" spans="8:8">
      <c r="H176" s="13">
        <v>10000000</v>
      </c>
    </row>
    <row r="182" spans="1:8">
      <c r="A182" s="13" t="s">
        <v>102</v>
      </c>
    </row>
    <row r="183" spans="1:8">
      <c r="H183" s="145">
        <v>1.7999999999999999E-2</v>
      </c>
    </row>
  </sheetData>
  <mergeCells count="6">
    <mergeCell ref="A39:D39"/>
    <mergeCell ref="A2:I2"/>
    <mergeCell ref="A4:B4"/>
    <mergeCell ref="B6:B16"/>
    <mergeCell ref="B17:B27"/>
    <mergeCell ref="B28:B38"/>
  </mergeCells>
  <phoneticPr fontId="1"/>
  <dataValidations count="1">
    <dataValidation type="list" allowBlank="1" showInputMessage="1" showErrorMessage="1" sqref="E39" xr:uid="{C69C7A33-475C-4AF5-847F-F39BC47C61C0}">
      <formula1>#REF!+#REF!</formula1>
    </dataValidation>
  </dataValidations>
  <pageMargins left="0.51181102362204722" right="0.31496062992125984" top="0.35433070866141736" bottom="0.35433070866141736" header="0.31496062992125984" footer="0.31496062992125984"/>
  <pageSetup paperSize="9" scale="61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warning" allowBlank="1" showInputMessage="1" showErrorMessage="1" xr:uid="{F84E9558-C1DA-49F1-ACFA-18C293AEF147}">
          <x14:formula1>
            <xm:f>見積書!$B$45:$B$48</xm:f>
          </x14:formula1>
          <xm:sqref>E6:E26 E28:E37</xm:sqref>
        </x14:dataValidation>
        <x14:dataValidation type="list" allowBlank="1" showInputMessage="1" showErrorMessage="1" xr:uid="{D77B8D2D-EE6B-4A9C-925C-6B3990BDA826}">
          <x14:formula1>
            <xm:f>選択用シート!$B$2:$B$76</xm:f>
          </x14:formula1>
          <xm:sqref>C6:C27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7BEFE-4F36-494F-BEE0-C285A4EFFC80}">
  <sheetPr>
    <pageSetUpPr fitToPage="1"/>
  </sheetPr>
  <dimension ref="A1:H183"/>
  <sheetViews>
    <sheetView view="pageBreakPreview" topLeftCell="A37" zoomScale="60" zoomScaleNormal="100" workbookViewId="0">
      <selection activeCell="G53" sqref="G53"/>
    </sheetView>
  </sheetViews>
  <sheetFormatPr defaultRowHeight="18.75"/>
  <cols>
    <col min="1" max="1" width="6.25" customWidth="1"/>
    <col min="2" max="2" width="28.125" customWidth="1"/>
    <col min="3" max="3" width="21.375" customWidth="1"/>
    <col min="4" max="4" width="19.5" customWidth="1"/>
    <col min="5" max="5" width="12.25" bestFit="1" customWidth="1"/>
    <col min="6" max="6" width="11.125" customWidth="1"/>
    <col min="7" max="7" width="10.75" customWidth="1"/>
    <col min="8" max="8" width="28.25" customWidth="1"/>
  </cols>
  <sheetData>
    <row r="1" spans="1:8" ht="24" customHeight="1">
      <c r="B1" s="7" t="s">
        <v>108</v>
      </c>
    </row>
    <row r="2" spans="1:8" ht="10.15" customHeight="1">
      <c r="A2" s="101" t="s">
        <v>100</v>
      </c>
      <c r="B2" s="7"/>
    </row>
    <row r="3" spans="1:8" ht="57" customHeight="1">
      <c r="B3" s="7"/>
      <c r="D3" s="175" t="s">
        <v>54</v>
      </c>
      <c r="E3" s="176"/>
      <c r="F3" s="176"/>
      <c r="G3" s="177"/>
    </row>
    <row r="4" spans="1:8" ht="9" customHeight="1">
      <c r="B4" s="7"/>
    </row>
    <row r="5" spans="1:8">
      <c r="A5" s="4" t="s">
        <v>44</v>
      </c>
      <c r="B5" s="5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60</v>
      </c>
    </row>
    <row r="6" spans="1:8" ht="43.15" customHeight="1">
      <c r="A6" s="104">
        <f>ROW()-5</f>
        <v>1</v>
      </c>
      <c r="B6" s="8" t="s">
        <v>52</v>
      </c>
      <c r="C6" s="104"/>
      <c r="D6" s="104"/>
      <c r="E6" s="97"/>
      <c r="F6" s="3"/>
      <c r="G6" s="97">
        <f>F6*E6</f>
        <v>0</v>
      </c>
      <c r="H6" s="100"/>
    </row>
    <row r="7" spans="1:8">
      <c r="A7" s="104">
        <f t="shared" ref="A7:A52" si="0">ROW()-5</f>
        <v>2</v>
      </c>
      <c r="B7" s="3"/>
      <c r="C7" s="104"/>
      <c r="D7" s="104"/>
      <c r="E7" s="97"/>
      <c r="F7" s="3"/>
      <c r="G7" s="97">
        <f>F7*E7</f>
        <v>0</v>
      </c>
      <c r="H7" s="100"/>
    </row>
    <row r="8" spans="1:8">
      <c r="A8" s="104">
        <f t="shared" si="0"/>
        <v>3</v>
      </c>
      <c r="B8" s="3"/>
      <c r="C8" s="104"/>
      <c r="D8" s="104"/>
      <c r="E8" s="97"/>
      <c r="F8" s="3"/>
      <c r="G8" s="97">
        <f t="shared" ref="G8:G52" si="1">F8*E8</f>
        <v>0</v>
      </c>
      <c r="H8" s="100"/>
    </row>
    <row r="9" spans="1:8">
      <c r="A9" s="104">
        <f t="shared" si="0"/>
        <v>4</v>
      </c>
      <c r="B9" s="3"/>
      <c r="C9" s="104"/>
      <c r="D9" s="104"/>
      <c r="E9" s="97"/>
      <c r="F9" s="3"/>
      <c r="G9" s="97">
        <f t="shared" si="1"/>
        <v>0</v>
      </c>
      <c r="H9" s="100"/>
    </row>
    <row r="10" spans="1:8">
      <c r="A10" s="104">
        <f t="shared" si="0"/>
        <v>5</v>
      </c>
      <c r="B10" s="3"/>
      <c r="C10" s="104"/>
      <c r="D10" s="104"/>
      <c r="E10" s="97"/>
      <c r="F10" s="3"/>
      <c r="G10" s="97">
        <f t="shared" si="1"/>
        <v>0</v>
      </c>
      <c r="H10" s="100"/>
    </row>
    <row r="11" spans="1:8">
      <c r="A11" s="104">
        <f t="shared" si="0"/>
        <v>6</v>
      </c>
      <c r="B11" s="3"/>
      <c r="C11" s="104"/>
      <c r="D11" s="104"/>
      <c r="E11" s="97"/>
      <c r="F11" s="3"/>
      <c r="G11" s="97">
        <f t="shared" si="1"/>
        <v>0</v>
      </c>
      <c r="H11" s="100"/>
    </row>
    <row r="12" spans="1:8">
      <c r="A12" s="104">
        <f t="shared" si="0"/>
        <v>7</v>
      </c>
      <c r="B12" s="3"/>
      <c r="C12" s="104"/>
      <c r="D12" s="104"/>
      <c r="E12" s="97"/>
      <c r="F12" s="3"/>
      <c r="G12" s="97">
        <f t="shared" si="1"/>
        <v>0</v>
      </c>
      <c r="H12" s="100"/>
    </row>
    <row r="13" spans="1:8">
      <c r="A13" s="104">
        <f t="shared" si="0"/>
        <v>8</v>
      </c>
      <c r="B13" s="3"/>
      <c r="C13" s="104"/>
      <c r="D13" s="104"/>
      <c r="E13" s="97"/>
      <c r="F13" s="3"/>
      <c r="G13" s="97">
        <f t="shared" si="1"/>
        <v>0</v>
      </c>
      <c r="H13" s="100"/>
    </row>
    <row r="14" spans="1:8">
      <c r="A14" s="104">
        <f t="shared" si="0"/>
        <v>9</v>
      </c>
      <c r="B14" s="3"/>
      <c r="C14" s="104"/>
      <c r="D14" s="104"/>
      <c r="E14" s="97"/>
      <c r="F14" s="3"/>
      <c r="G14" s="97">
        <f t="shared" si="1"/>
        <v>0</v>
      </c>
      <c r="H14" s="100"/>
    </row>
    <row r="15" spans="1:8">
      <c r="A15" s="104">
        <f t="shared" si="0"/>
        <v>10</v>
      </c>
      <c r="B15" s="3"/>
      <c r="C15" s="104"/>
      <c r="D15" s="104"/>
      <c r="E15" s="97"/>
      <c r="F15" s="3"/>
      <c r="G15" s="97">
        <f t="shared" si="1"/>
        <v>0</v>
      </c>
      <c r="H15" s="100"/>
    </row>
    <row r="16" spans="1:8">
      <c r="A16" s="104">
        <f t="shared" si="0"/>
        <v>11</v>
      </c>
      <c r="B16" s="3"/>
      <c r="C16" s="104"/>
      <c r="D16" s="104"/>
      <c r="E16" s="97"/>
      <c r="F16" s="3"/>
      <c r="G16" s="97">
        <f t="shared" si="1"/>
        <v>0</v>
      </c>
      <c r="H16" s="100"/>
    </row>
    <row r="17" spans="1:8">
      <c r="A17" s="104">
        <f t="shared" si="0"/>
        <v>12</v>
      </c>
      <c r="B17" s="3"/>
      <c r="C17" s="104"/>
      <c r="D17" s="104"/>
      <c r="E17" s="97"/>
      <c r="F17" s="3"/>
      <c r="G17" s="97">
        <f t="shared" si="1"/>
        <v>0</v>
      </c>
      <c r="H17" s="100"/>
    </row>
    <row r="18" spans="1:8">
      <c r="A18" s="104">
        <f t="shared" si="0"/>
        <v>13</v>
      </c>
      <c r="B18" s="3"/>
      <c r="C18" s="104"/>
      <c r="D18" s="104"/>
      <c r="E18" s="97"/>
      <c r="F18" s="3"/>
      <c r="G18" s="97">
        <f t="shared" si="1"/>
        <v>0</v>
      </c>
      <c r="H18" s="100"/>
    </row>
    <row r="19" spans="1:8">
      <c r="A19" s="104">
        <f t="shared" si="0"/>
        <v>14</v>
      </c>
      <c r="B19" s="3"/>
      <c r="C19" s="104"/>
      <c r="D19" s="104"/>
      <c r="E19" s="97"/>
      <c r="F19" s="3"/>
      <c r="G19" s="97">
        <f t="shared" si="1"/>
        <v>0</v>
      </c>
      <c r="H19" s="100"/>
    </row>
    <row r="20" spans="1:8">
      <c r="A20" s="104">
        <f t="shared" si="0"/>
        <v>15</v>
      </c>
      <c r="B20" s="3"/>
      <c r="C20" s="104"/>
      <c r="D20" s="104"/>
      <c r="E20" s="97"/>
      <c r="F20" s="3"/>
      <c r="G20" s="97">
        <f t="shared" si="1"/>
        <v>0</v>
      </c>
      <c r="H20" s="100"/>
    </row>
    <row r="21" spans="1:8">
      <c r="A21" s="104">
        <f t="shared" si="0"/>
        <v>16</v>
      </c>
      <c r="B21" s="3"/>
      <c r="C21" s="104"/>
      <c r="D21" s="104"/>
      <c r="E21" s="97"/>
      <c r="F21" s="3"/>
      <c r="G21" s="97">
        <f t="shared" si="1"/>
        <v>0</v>
      </c>
      <c r="H21" s="100"/>
    </row>
    <row r="22" spans="1:8">
      <c r="A22" s="104">
        <f t="shared" si="0"/>
        <v>17</v>
      </c>
      <c r="B22" s="3"/>
      <c r="C22" s="104"/>
      <c r="D22" s="104"/>
      <c r="E22" s="97"/>
      <c r="F22" s="3"/>
      <c r="G22" s="97">
        <f t="shared" si="1"/>
        <v>0</v>
      </c>
      <c r="H22" s="100"/>
    </row>
    <row r="23" spans="1:8">
      <c r="A23" s="104">
        <f t="shared" si="0"/>
        <v>18</v>
      </c>
      <c r="B23" s="3"/>
      <c r="C23" s="104"/>
      <c r="D23" s="104"/>
      <c r="E23" s="97"/>
      <c r="F23" s="3"/>
      <c r="G23" s="97">
        <f t="shared" si="1"/>
        <v>0</v>
      </c>
      <c r="H23" s="100"/>
    </row>
    <row r="24" spans="1:8">
      <c r="A24" s="104">
        <f t="shared" si="0"/>
        <v>19</v>
      </c>
      <c r="B24" s="3"/>
      <c r="C24" s="104"/>
      <c r="D24" s="104"/>
      <c r="E24" s="97"/>
      <c r="F24" s="3"/>
      <c r="G24" s="97">
        <f t="shared" si="1"/>
        <v>0</v>
      </c>
      <c r="H24" s="100"/>
    </row>
    <row r="25" spans="1:8">
      <c r="A25" s="104">
        <f t="shared" si="0"/>
        <v>20</v>
      </c>
      <c r="B25" s="3"/>
      <c r="C25" s="104"/>
      <c r="D25" s="104"/>
      <c r="E25" s="97"/>
      <c r="F25" s="3"/>
      <c r="G25" s="97">
        <f t="shared" si="1"/>
        <v>0</v>
      </c>
      <c r="H25" s="100"/>
    </row>
    <row r="26" spans="1:8">
      <c r="A26" s="104">
        <f t="shared" si="0"/>
        <v>21</v>
      </c>
      <c r="B26" s="3"/>
      <c r="C26" s="104"/>
      <c r="D26" s="104"/>
      <c r="E26" s="97"/>
      <c r="F26" s="3"/>
      <c r="G26" s="97">
        <f t="shared" si="1"/>
        <v>0</v>
      </c>
      <c r="H26" s="100"/>
    </row>
    <row r="27" spans="1:8">
      <c r="A27" s="104">
        <f t="shared" si="0"/>
        <v>22</v>
      </c>
      <c r="B27" s="3"/>
      <c r="C27" s="104"/>
      <c r="D27" s="104"/>
      <c r="E27" s="97"/>
      <c r="F27" s="3"/>
      <c r="G27" s="97">
        <f t="shared" si="1"/>
        <v>0</v>
      </c>
      <c r="H27" s="100"/>
    </row>
    <row r="28" spans="1:8">
      <c r="A28" s="104">
        <f t="shared" si="0"/>
        <v>23</v>
      </c>
      <c r="B28" s="3"/>
      <c r="C28" s="104"/>
      <c r="D28" s="104"/>
      <c r="E28" s="97"/>
      <c r="F28" s="3"/>
      <c r="G28" s="97">
        <f t="shared" si="1"/>
        <v>0</v>
      </c>
      <c r="H28" s="100"/>
    </row>
    <row r="29" spans="1:8">
      <c r="A29" s="104">
        <f t="shared" si="0"/>
        <v>24</v>
      </c>
      <c r="B29" s="3"/>
      <c r="C29" s="104"/>
      <c r="D29" s="104"/>
      <c r="E29" s="97"/>
      <c r="F29" s="3"/>
      <c r="G29" s="97">
        <f t="shared" si="1"/>
        <v>0</v>
      </c>
      <c r="H29" s="100"/>
    </row>
    <row r="30" spans="1:8">
      <c r="A30" s="104">
        <f t="shared" si="0"/>
        <v>25</v>
      </c>
      <c r="B30" s="3"/>
      <c r="C30" s="104"/>
      <c r="D30" s="104"/>
      <c r="E30" s="97"/>
      <c r="F30" s="3"/>
      <c r="G30" s="97">
        <f t="shared" si="1"/>
        <v>0</v>
      </c>
      <c r="H30" s="100"/>
    </row>
    <row r="31" spans="1:8">
      <c r="A31" s="104">
        <f t="shared" si="0"/>
        <v>26</v>
      </c>
      <c r="B31" s="3"/>
      <c r="C31" s="104"/>
      <c r="D31" s="104"/>
      <c r="E31" s="97"/>
      <c r="F31" s="3"/>
      <c r="G31" s="97">
        <f t="shared" si="1"/>
        <v>0</v>
      </c>
      <c r="H31" s="100"/>
    </row>
    <row r="32" spans="1:8">
      <c r="A32" s="104">
        <f t="shared" si="0"/>
        <v>27</v>
      </c>
      <c r="B32" s="3"/>
      <c r="C32" s="104"/>
      <c r="D32" s="104"/>
      <c r="E32" s="97"/>
      <c r="F32" s="3"/>
      <c r="G32" s="97">
        <f t="shared" si="1"/>
        <v>0</v>
      </c>
      <c r="H32" s="100"/>
    </row>
    <row r="33" spans="1:8">
      <c r="A33" s="104">
        <f t="shared" si="0"/>
        <v>28</v>
      </c>
      <c r="B33" s="3"/>
      <c r="C33" s="104"/>
      <c r="D33" s="104"/>
      <c r="E33" s="97"/>
      <c r="F33" s="3"/>
      <c r="G33" s="97">
        <f t="shared" si="1"/>
        <v>0</v>
      </c>
      <c r="H33" s="100"/>
    </row>
    <row r="34" spans="1:8">
      <c r="A34" s="104">
        <f t="shared" si="0"/>
        <v>29</v>
      </c>
      <c r="B34" s="3"/>
      <c r="C34" s="104"/>
      <c r="D34" s="104"/>
      <c r="E34" s="97"/>
      <c r="F34" s="3"/>
      <c r="G34" s="97">
        <f t="shared" si="1"/>
        <v>0</v>
      </c>
      <c r="H34" s="100"/>
    </row>
    <row r="35" spans="1:8">
      <c r="A35" s="104">
        <f t="shared" si="0"/>
        <v>30</v>
      </c>
      <c r="B35" s="3"/>
      <c r="C35" s="104"/>
      <c r="D35" s="104"/>
      <c r="E35" s="97"/>
      <c r="F35" s="3"/>
      <c r="G35" s="97">
        <f t="shared" si="1"/>
        <v>0</v>
      </c>
      <c r="H35" s="100"/>
    </row>
    <row r="36" spans="1:8">
      <c r="A36" s="104">
        <f t="shared" si="0"/>
        <v>31</v>
      </c>
      <c r="B36" s="3"/>
      <c r="C36" s="104"/>
      <c r="D36" s="104"/>
      <c r="E36" s="97"/>
      <c r="F36" s="3"/>
      <c r="G36" s="97">
        <f t="shared" si="1"/>
        <v>0</v>
      </c>
      <c r="H36" s="100"/>
    </row>
    <row r="37" spans="1:8">
      <c r="A37" s="104">
        <f t="shared" si="0"/>
        <v>32</v>
      </c>
      <c r="B37" s="3"/>
      <c r="C37" s="104"/>
      <c r="D37" s="104"/>
      <c r="E37" s="97"/>
      <c r="F37" s="3"/>
      <c r="G37" s="97">
        <f t="shared" si="1"/>
        <v>0</v>
      </c>
      <c r="H37" s="100"/>
    </row>
    <row r="38" spans="1:8">
      <c r="A38" s="104">
        <f t="shared" si="0"/>
        <v>33</v>
      </c>
      <c r="B38" s="3"/>
      <c r="C38" s="104"/>
      <c r="D38" s="104"/>
      <c r="E38" s="97"/>
      <c r="F38" s="3"/>
      <c r="G38" s="97">
        <f t="shared" si="1"/>
        <v>0</v>
      </c>
      <c r="H38" s="100"/>
    </row>
    <row r="39" spans="1:8">
      <c r="A39" s="104">
        <f t="shared" si="0"/>
        <v>34</v>
      </c>
      <c r="B39" s="3"/>
      <c r="C39" s="104"/>
      <c r="D39" s="104"/>
      <c r="E39" s="97"/>
      <c r="F39" s="3"/>
      <c r="G39" s="97">
        <f t="shared" si="1"/>
        <v>0</v>
      </c>
      <c r="H39" s="100"/>
    </row>
    <row r="40" spans="1:8">
      <c r="A40" s="104">
        <f t="shared" si="0"/>
        <v>35</v>
      </c>
      <c r="B40" s="3"/>
      <c r="C40" s="104"/>
      <c r="D40" s="104"/>
      <c r="E40" s="97"/>
      <c r="F40" s="3"/>
      <c r="G40" s="97">
        <f t="shared" si="1"/>
        <v>0</v>
      </c>
      <c r="H40" s="100"/>
    </row>
    <row r="41" spans="1:8">
      <c r="A41" s="104">
        <f t="shared" si="0"/>
        <v>36</v>
      </c>
      <c r="B41" s="3"/>
      <c r="C41" s="104"/>
      <c r="D41" s="104"/>
      <c r="E41" s="97"/>
      <c r="F41" s="3"/>
      <c r="G41" s="97">
        <f t="shared" si="1"/>
        <v>0</v>
      </c>
      <c r="H41" s="100"/>
    </row>
    <row r="42" spans="1:8">
      <c r="A42" s="104">
        <f t="shared" si="0"/>
        <v>37</v>
      </c>
      <c r="B42" s="3"/>
      <c r="C42" s="104"/>
      <c r="D42" s="104"/>
      <c r="E42" s="97"/>
      <c r="F42" s="3"/>
      <c r="G42" s="97">
        <f t="shared" si="1"/>
        <v>0</v>
      </c>
      <c r="H42" s="100"/>
    </row>
    <row r="43" spans="1:8">
      <c r="A43" s="104">
        <f t="shared" si="0"/>
        <v>38</v>
      </c>
      <c r="B43" s="3"/>
      <c r="C43" s="104"/>
      <c r="D43" s="104"/>
      <c r="E43" s="97"/>
      <c r="F43" s="3"/>
      <c r="G43" s="97">
        <f t="shared" si="1"/>
        <v>0</v>
      </c>
      <c r="H43" s="100"/>
    </row>
    <row r="44" spans="1:8">
      <c r="A44" s="104">
        <f t="shared" si="0"/>
        <v>39</v>
      </c>
      <c r="B44" s="3"/>
      <c r="C44" s="104"/>
      <c r="D44" s="104"/>
      <c r="E44" s="97"/>
      <c r="F44" s="3"/>
      <c r="G44" s="97">
        <f t="shared" si="1"/>
        <v>0</v>
      </c>
      <c r="H44" s="100"/>
    </row>
    <row r="45" spans="1:8">
      <c r="A45" s="104">
        <f t="shared" si="0"/>
        <v>40</v>
      </c>
      <c r="B45" s="3"/>
      <c r="C45" s="104"/>
      <c r="D45" s="104"/>
      <c r="E45" s="97"/>
      <c r="F45" s="3"/>
      <c r="G45" s="97">
        <f t="shared" si="1"/>
        <v>0</v>
      </c>
      <c r="H45" s="100"/>
    </row>
    <row r="46" spans="1:8">
      <c r="A46" s="104">
        <f t="shared" si="0"/>
        <v>41</v>
      </c>
      <c r="B46" s="3"/>
      <c r="C46" s="104"/>
      <c r="D46" s="104"/>
      <c r="E46" s="97"/>
      <c r="F46" s="3"/>
      <c r="G46" s="97">
        <f t="shared" si="1"/>
        <v>0</v>
      </c>
      <c r="H46" s="100"/>
    </row>
    <row r="47" spans="1:8">
      <c r="A47" s="104">
        <f t="shared" si="0"/>
        <v>42</v>
      </c>
      <c r="B47" s="3"/>
      <c r="C47" s="104"/>
      <c r="D47" s="104"/>
      <c r="E47" s="97"/>
      <c r="F47" s="3"/>
      <c r="G47" s="97">
        <f t="shared" si="1"/>
        <v>0</v>
      </c>
      <c r="H47" s="100"/>
    </row>
    <row r="48" spans="1:8">
      <c r="A48" s="104">
        <f t="shared" si="0"/>
        <v>43</v>
      </c>
      <c r="B48" s="3"/>
      <c r="C48" s="104"/>
      <c r="D48" s="104"/>
      <c r="E48" s="97"/>
      <c r="F48" s="3"/>
      <c r="G48" s="97">
        <f t="shared" si="1"/>
        <v>0</v>
      </c>
      <c r="H48" s="100"/>
    </row>
    <row r="49" spans="1:8">
      <c r="A49" s="104">
        <f t="shared" si="0"/>
        <v>44</v>
      </c>
      <c r="B49" s="3"/>
      <c r="C49" s="104"/>
      <c r="D49" s="104"/>
      <c r="E49" s="97"/>
      <c r="F49" s="3"/>
      <c r="G49" s="97">
        <f t="shared" si="1"/>
        <v>0</v>
      </c>
      <c r="H49" s="100"/>
    </row>
    <row r="50" spans="1:8">
      <c r="A50" s="104">
        <f t="shared" si="0"/>
        <v>45</v>
      </c>
      <c r="B50" s="3"/>
      <c r="C50" s="104"/>
      <c r="D50" s="104"/>
      <c r="E50" s="97"/>
      <c r="F50" s="3"/>
      <c r="G50" s="97">
        <f t="shared" si="1"/>
        <v>0</v>
      </c>
      <c r="H50" s="100"/>
    </row>
    <row r="51" spans="1:8">
      <c r="A51" s="104">
        <f t="shared" si="0"/>
        <v>46</v>
      </c>
      <c r="B51" s="3"/>
      <c r="C51" s="104"/>
      <c r="D51" s="104"/>
      <c r="E51" s="97"/>
      <c r="F51" s="3"/>
      <c r="G51" s="97">
        <f t="shared" si="1"/>
        <v>0</v>
      </c>
      <c r="H51" s="100"/>
    </row>
    <row r="52" spans="1:8">
      <c r="A52" s="104">
        <f t="shared" si="0"/>
        <v>47</v>
      </c>
      <c r="B52" s="3"/>
      <c r="C52" s="104"/>
      <c r="D52" s="104"/>
      <c r="E52" s="97"/>
      <c r="F52" s="3"/>
      <c r="G52" s="97">
        <f t="shared" si="1"/>
        <v>0</v>
      </c>
      <c r="H52" s="100"/>
    </row>
    <row r="53" spans="1:8">
      <c r="A53" s="174" t="s">
        <v>53</v>
      </c>
      <c r="B53" s="174"/>
      <c r="C53" s="174"/>
      <c r="D53" s="174"/>
      <c r="E53" s="174"/>
      <c r="F53" s="174"/>
      <c r="G53" s="97">
        <f>SUM(G6:G52)</f>
        <v>0</v>
      </c>
      <c r="H53" s="100"/>
    </row>
    <row r="176" spans="8:8">
      <c r="H176">
        <v>10000000</v>
      </c>
    </row>
    <row r="182" spans="1:8">
      <c r="A182" t="s">
        <v>102</v>
      </c>
    </row>
    <row r="183" spans="1:8">
      <c r="H183" s="144">
        <v>1.7999999999999999E-2</v>
      </c>
    </row>
  </sheetData>
  <mergeCells count="2">
    <mergeCell ref="D3:G3"/>
    <mergeCell ref="A53:F53"/>
  </mergeCells>
  <phoneticPr fontId="1"/>
  <pageMargins left="0.51181102362204722" right="0.31496062992125984" top="0.35433070866141736" bottom="0.35433070866141736" header="0.31496062992125984" footer="0.31496062992125984"/>
  <pageSetup paperSize="9" scale="63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FB256D1-AB08-4792-993C-B6EF80E68CCA}">
          <x14:formula1>
            <xm:f>選択用シート!$B$2:$B$76</xm:f>
          </x14:formula1>
          <xm:sqref>B7:B52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35170-92B0-4337-ACC0-E8853D5A9243}">
  <sheetPr>
    <outlinePr summaryBelow="0"/>
    <pageSetUpPr fitToPage="1"/>
  </sheetPr>
  <dimension ref="A1:I43"/>
  <sheetViews>
    <sheetView showGridLines="0" zoomScale="85" zoomScaleNormal="85" workbookViewId="0">
      <pane xSplit="4" ySplit="5" topLeftCell="E30" activePane="bottomRight" state="frozen"/>
      <selection activeCell="B17" sqref="B17:B27"/>
      <selection pane="topRight" activeCell="B17" sqref="B17:B27"/>
      <selection pane="bottomLeft" activeCell="B17" sqref="B17:B27"/>
      <selection pane="bottomRight" activeCell="A2" sqref="A2:I2"/>
    </sheetView>
  </sheetViews>
  <sheetFormatPr defaultColWidth="2.75" defaultRowHeight="14.25" outlineLevelRow="1"/>
  <cols>
    <col min="1" max="1" width="3.75" style="13" customWidth="1"/>
    <col min="2" max="2" width="13.75" style="55" customWidth="1"/>
    <col min="3" max="3" width="18.75" style="85" customWidth="1"/>
    <col min="4" max="4" width="27.125" style="13" customWidth="1"/>
    <col min="5" max="5" width="14.75" style="85" customWidth="1"/>
    <col min="6" max="6" width="14.25" style="13" customWidth="1"/>
    <col min="7" max="7" width="12.5" style="13" customWidth="1"/>
    <col min="8" max="8" width="14.25" style="13" customWidth="1"/>
    <col min="9" max="9" width="24.75" style="13" customWidth="1"/>
    <col min="10" max="16384" width="2.75" style="13"/>
  </cols>
  <sheetData>
    <row r="1" spans="1:9" ht="6" customHeight="1">
      <c r="A1" s="9"/>
      <c r="B1" s="9"/>
      <c r="C1" s="80"/>
      <c r="D1" s="9"/>
      <c r="E1" s="80"/>
      <c r="F1" s="9"/>
      <c r="G1" s="9"/>
      <c r="H1" s="9"/>
      <c r="I1" s="10"/>
    </row>
    <row r="2" spans="1:9" ht="17.25">
      <c r="A2" s="150" t="s">
        <v>81</v>
      </c>
      <c r="B2" s="151"/>
      <c r="C2" s="151"/>
      <c r="D2" s="151"/>
      <c r="E2" s="151"/>
      <c r="F2" s="151"/>
      <c r="G2" s="151"/>
      <c r="H2" s="151"/>
      <c r="I2" s="151"/>
    </row>
    <row r="3" spans="1:9">
      <c r="A3" s="11"/>
      <c r="B3" s="11"/>
      <c r="C3" s="81"/>
      <c r="D3" s="11"/>
      <c r="E3" s="81"/>
      <c r="F3" s="11"/>
      <c r="G3" s="11"/>
      <c r="H3" s="11"/>
      <c r="I3" s="11"/>
    </row>
    <row r="4" spans="1:9">
      <c r="A4" s="182" t="s">
        <v>18</v>
      </c>
      <c r="B4" s="182"/>
      <c r="C4" s="82" t="s">
        <v>19</v>
      </c>
      <c r="D4" s="78" t="s">
        <v>20</v>
      </c>
      <c r="E4" s="86" t="s">
        <v>10</v>
      </c>
      <c r="F4" s="78" t="s">
        <v>21</v>
      </c>
      <c r="G4" s="78" t="s">
        <v>22</v>
      </c>
      <c r="H4" s="78" t="s">
        <v>23</v>
      </c>
      <c r="I4" s="78" t="s">
        <v>5</v>
      </c>
    </row>
    <row r="5" spans="1:9" ht="19.899999999999999" customHeight="1">
      <c r="A5" s="73" t="s">
        <v>55</v>
      </c>
      <c r="B5" s="74"/>
      <c r="C5" s="83"/>
      <c r="D5" s="73"/>
      <c r="E5" s="83"/>
      <c r="F5" s="73"/>
      <c r="G5" s="73"/>
      <c r="H5" s="73"/>
      <c r="I5" s="73"/>
    </row>
    <row r="6" spans="1:9" ht="19.899999999999999" customHeight="1" outlineLevel="1">
      <c r="A6" s="62"/>
      <c r="B6" s="164" t="s">
        <v>98</v>
      </c>
      <c r="C6" s="84"/>
      <c r="D6" s="23"/>
      <c r="E6" s="24"/>
      <c r="F6" s="25">
        <f>IF(ISBLANK(E6),0,VLOOKUP(E6,見積書!$B$45:$E$48,4,FALSE))</f>
        <v>0</v>
      </c>
      <c r="G6" s="26">
        <v>0</v>
      </c>
      <c r="H6" s="25">
        <f t="shared" ref="H6:H15" si="0">F6*G6</f>
        <v>0</v>
      </c>
      <c r="I6" s="27"/>
    </row>
    <row r="7" spans="1:9" ht="19.899999999999999" customHeight="1" outlineLevel="1">
      <c r="A7" s="63"/>
      <c r="B7" s="164"/>
      <c r="C7" s="84"/>
      <c r="D7" s="23"/>
      <c r="E7" s="24"/>
      <c r="F7" s="25">
        <f>IF(ISBLANK(E7),0,VLOOKUP(E7,見積書!$B$45:$E$48,4,FALSE))</f>
        <v>0</v>
      </c>
      <c r="G7" s="26">
        <v>0</v>
      </c>
      <c r="H7" s="25">
        <f t="shared" si="0"/>
        <v>0</v>
      </c>
      <c r="I7" s="27"/>
    </row>
    <row r="8" spans="1:9" ht="19.899999999999999" customHeight="1" outlineLevel="1">
      <c r="A8" s="63"/>
      <c r="B8" s="164"/>
      <c r="C8" s="84"/>
      <c r="D8" s="23"/>
      <c r="E8" s="24"/>
      <c r="F8" s="25">
        <f>IF(ISBLANK(E8),0,VLOOKUP(E8,見積書!$B$45:$E$48,4,FALSE))</f>
        <v>0</v>
      </c>
      <c r="G8" s="26">
        <v>0</v>
      </c>
      <c r="H8" s="25">
        <f t="shared" si="0"/>
        <v>0</v>
      </c>
      <c r="I8" s="27"/>
    </row>
    <row r="9" spans="1:9" ht="19.899999999999999" customHeight="1" outlineLevel="1">
      <c r="A9" s="63"/>
      <c r="B9" s="164"/>
      <c r="C9" s="84"/>
      <c r="D9" s="23"/>
      <c r="E9" s="24"/>
      <c r="F9" s="25">
        <f>IF(ISBLANK(E9),0,VLOOKUP(E9,見積書!$B$45:$E$48,4,FALSE))</f>
        <v>0</v>
      </c>
      <c r="G9" s="26">
        <v>0</v>
      </c>
      <c r="H9" s="25">
        <f t="shared" si="0"/>
        <v>0</v>
      </c>
      <c r="I9" s="27"/>
    </row>
    <row r="10" spans="1:9" ht="19.899999999999999" customHeight="1" outlineLevel="1">
      <c r="A10" s="63"/>
      <c r="B10" s="164"/>
      <c r="C10" s="84"/>
      <c r="D10" s="23"/>
      <c r="E10" s="24"/>
      <c r="F10" s="25">
        <f>IF(ISBLANK(E10),0,VLOOKUP(E10,見積書!$B$45:$E$48,4,FALSE))</f>
        <v>0</v>
      </c>
      <c r="G10" s="26">
        <v>0</v>
      </c>
      <c r="H10" s="25">
        <f t="shared" si="0"/>
        <v>0</v>
      </c>
      <c r="I10" s="27"/>
    </row>
    <row r="11" spans="1:9" ht="19.899999999999999" customHeight="1" outlineLevel="1">
      <c r="A11" s="63"/>
      <c r="B11" s="164"/>
      <c r="C11" s="84"/>
      <c r="D11" s="23"/>
      <c r="E11" s="24"/>
      <c r="F11" s="25">
        <f>IF(ISBLANK(E11),0,VLOOKUP(E11,見積書!$B$45:$E$48,4,FALSE))</f>
        <v>0</v>
      </c>
      <c r="G11" s="26">
        <v>0</v>
      </c>
      <c r="H11" s="25">
        <f t="shared" si="0"/>
        <v>0</v>
      </c>
      <c r="I11" s="27"/>
    </row>
    <row r="12" spans="1:9" ht="19.899999999999999" customHeight="1" outlineLevel="1">
      <c r="A12" s="63"/>
      <c r="B12" s="164"/>
      <c r="C12" s="84"/>
      <c r="D12" s="23"/>
      <c r="E12" s="24"/>
      <c r="F12" s="25">
        <f>IF(ISBLANK(E12),0,VLOOKUP(E12,見積書!$B$45:$E$48,4,FALSE))</f>
        <v>0</v>
      </c>
      <c r="G12" s="26">
        <v>0</v>
      </c>
      <c r="H12" s="25">
        <f t="shared" si="0"/>
        <v>0</v>
      </c>
      <c r="I12" s="27"/>
    </row>
    <row r="13" spans="1:9" ht="19.899999999999999" customHeight="1" outlineLevel="1">
      <c r="A13" s="63"/>
      <c r="B13" s="164"/>
      <c r="C13" s="84"/>
      <c r="D13" s="23"/>
      <c r="E13" s="24"/>
      <c r="F13" s="25">
        <f>IF(ISBLANK(E13),0,VLOOKUP(E13,見積書!$B$45:$E$48,4,FALSE))</f>
        <v>0</v>
      </c>
      <c r="G13" s="26">
        <v>0</v>
      </c>
      <c r="H13" s="25">
        <f t="shared" si="0"/>
        <v>0</v>
      </c>
      <c r="I13" s="27"/>
    </row>
    <row r="14" spans="1:9" ht="19.899999999999999" customHeight="1" outlineLevel="1">
      <c r="A14" s="63"/>
      <c r="B14" s="164"/>
      <c r="C14" s="84"/>
      <c r="D14" s="23"/>
      <c r="E14" s="24"/>
      <c r="F14" s="25">
        <f>IF(ISBLANK(E14),0,VLOOKUP(E14,見積書!$B$45:$E$48,4,FALSE))</f>
        <v>0</v>
      </c>
      <c r="G14" s="26">
        <v>0</v>
      </c>
      <c r="H14" s="25">
        <f t="shared" si="0"/>
        <v>0</v>
      </c>
      <c r="I14" s="27"/>
    </row>
    <row r="15" spans="1:9" ht="19.899999999999999" customHeight="1" outlineLevel="1">
      <c r="A15" s="63"/>
      <c r="B15" s="164"/>
      <c r="C15" s="84"/>
      <c r="D15" s="23"/>
      <c r="E15" s="24"/>
      <c r="F15" s="25">
        <f>IF(ISBLANK(E15),0,VLOOKUP(E15,見積書!$B$45:$E$48,4,FALSE))</f>
        <v>0</v>
      </c>
      <c r="G15" s="26">
        <v>0</v>
      </c>
      <c r="H15" s="25">
        <f t="shared" si="0"/>
        <v>0</v>
      </c>
      <c r="I15" s="27"/>
    </row>
    <row r="16" spans="1:9" ht="19.899999999999999" customHeight="1" outlineLevel="1">
      <c r="A16" s="63"/>
      <c r="B16" s="164"/>
      <c r="C16" s="84"/>
      <c r="D16" s="44" t="s">
        <v>25</v>
      </c>
      <c r="E16" s="24"/>
      <c r="F16" s="25">
        <f>IF(ISBLANK(E16),0,VLOOKUP(E16,見積書!$B$45:$E$48,4,FALSE))</f>
        <v>0</v>
      </c>
      <c r="G16" s="46">
        <f>SUM(G6:G12)</f>
        <v>0</v>
      </c>
      <c r="H16" s="25">
        <f>SUM(H6:H15)</f>
        <v>0</v>
      </c>
      <c r="I16" s="27"/>
    </row>
    <row r="17" spans="1:9" ht="19.899999999999999" customHeight="1" outlineLevel="1">
      <c r="A17" s="63"/>
      <c r="B17" s="164" t="s">
        <v>56</v>
      </c>
      <c r="C17" s="84"/>
      <c r="D17" s="23"/>
      <c r="E17" s="24"/>
      <c r="F17" s="25">
        <f>IF(ISBLANK(E17),0,VLOOKUP(E17,見積書!$B$45:$E$48,4,FALSE))</f>
        <v>0</v>
      </c>
      <c r="G17" s="26">
        <v>0</v>
      </c>
      <c r="H17" s="25">
        <f t="shared" ref="H17:H26" si="1">F17*G17</f>
        <v>0</v>
      </c>
      <c r="I17" s="27"/>
    </row>
    <row r="18" spans="1:9" ht="19.899999999999999" customHeight="1" outlineLevel="1">
      <c r="A18" s="63"/>
      <c r="B18" s="164"/>
      <c r="C18" s="84"/>
      <c r="D18" s="23"/>
      <c r="E18" s="24"/>
      <c r="F18" s="25">
        <f>IF(ISBLANK(E18),0,VLOOKUP(E18,見積書!$B$45:$E$48,4,FALSE))</f>
        <v>0</v>
      </c>
      <c r="G18" s="26">
        <v>0</v>
      </c>
      <c r="H18" s="25">
        <f t="shared" si="1"/>
        <v>0</v>
      </c>
      <c r="I18" s="27"/>
    </row>
    <row r="19" spans="1:9" ht="19.899999999999999" customHeight="1" outlineLevel="1">
      <c r="A19" s="63"/>
      <c r="B19" s="164"/>
      <c r="C19" s="84"/>
      <c r="D19" s="23"/>
      <c r="E19" s="24"/>
      <c r="F19" s="25">
        <f>IF(ISBLANK(E19),0,VLOOKUP(E19,見積書!$B$45:$E$48,4,FALSE))</f>
        <v>0</v>
      </c>
      <c r="G19" s="26">
        <v>0</v>
      </c>
      <c r="H19" s="25">
        <f t="shared" si="1"/>
        <v>0</v>
      </c>
      <c r="I19" s="27"/>
    </row>
    <row r="20" spans="1:9" ht="19.899999999999999" customHeight="1" outlineLevel="1">
      <c r="A20" s="63"/>
      <c r="B20" s="164"/>
      <c r="C20" s="84"/>
      <c r="D20" s="23"/>
      <c r="E20" s="24"/>
      <c r="F20" s="25">
        <f>IF(ISBLANK(E20),0,VLOOKUP(E20,見積書!$B$45:$E$48,4,FALSE))</f>
        <v>0</v>
      </c>
      <c r="G20" s="26">
        <v>0</v>
      </c>
      <c r="H20" s="25">
        <f t="shared" si="1"/>
        <v>0</v>
      </c>
      <c r="I20" s="27"/>
    </row>
    <row r="21" spans="1:9" ht="19.899999999999999" customHeight="1" outlineLevel="1">
      <c r="A21" s="63"/>
      <c r="B21" s="164"/>
      <c r="C21" s="84"/>
      <c r="D21" s="23"/>
      <c r="E21" s="24"/>
      <c r="F21" s="25">
        <f>IF(ISBLANK(E21),0,VLOOKUP(E21,見積書!$B$45:$E$48,4,FALSE))</f>
        <v>0</v>
      </c>
      <c r="G21" s="26">
        <v>0</v>
      </c>
      <c r="H21" s="25">
        <f t="shared" si="1"/>
        <v>0</v>
      </c>
      <c r="I21" s="27"/>
    </row>
    <row r="22" spans="1:9" ht="19.899999999999999" customHeight="1" outlineLevel="1">
      <c r="A22" s="63"/>
      <c r="B22" s="164"/>
      <c r="C22" s="84"/>
      <c r="D22" s="23"/>
      <c r="E22" s="24"/>
      <c r="F22" s="25">
        <f>IF(ISBLANK(E22),0,VLOOKUP(E22,見積書!$B$45:$E$48,4,FALSE))</f>
        <v>0</v>
      </c>
      <c r="G22" s="26">
        <v>0</v>
      </c>
      <c r="H22" s="25">
        <f t="shared" si="1"/>
        <v>0</v>
      </c>
      <c r="I22" s="27"/>
    </row>
    <row r="23" spans="1:9" ht="19.899999999999999" customHeight="1" outlineLevel="1">
      <c r="A23" s="63"/>
      <c r="B23" s="164"/>
      <c r="C23" s="84"/>
      <c r="D23" s="23"/>
      <c r="E23" s="24"/>
      <c r="F23" s="25">
        <f>IF(ISBLANK(E23),0,VLOOKUP(E23,見積書!$B$45:$E$48,4,FALSE))</f>
        <v>0</v>
      </c>
      <c r="G23" s="26">
        <v>0</v>
      </c>
      <c r="H23" s="25">
        <f t="shared" si="1"/>
        <v>0</v>
      </c>
      <c r="I23" s="27"/>
    </row>
    <row r="24" spans="1:9" ht="19.899999999999999" customHeight="1" outlineLevel="1">
      <c r="A24" s="63"/>
      <c r="B24" s="164"/>
      <c r="C24" s="84"/>
      <c r="D24" s="23"/>
      <c r="E24" s="24"/>
      <c r="F24" s="25">
        <f>IF(ISBLANK(E24),0,VLOOKUP(E24,見積書!$B$45:$E$48,4,FALSE))</f>
        <v>0</v>
      </c>
      <c r="G24" s="26">
        <v>0</v>
      </c>
      <c r="H24" s="25">
        <f t="shared" si="1"/>
        <v>0</v>
      </c>
      <c r="I24" s="27"/>
    </row>
    <row r="25" spans="1:9" ht="19.899999999999999" customHeight="1" outlineLevel="1">
      <c r="A25" s="63"/>
      <c r="B25" s="164"/>
      <c r="C25" s="84"/>
      <c r="D25" s="23"/>
      <c r="E25" s="24"/>
      <c r="F25" s="25">
        <f>IF(ISBLANK(E25),0,VLOOKUP(E25,見積書!$B$45:$E$48,4,FALSE))</f>
        <v>0</v>
      </c>
      <c r="G25" s="26">
        <v>0</v>
      </c>
      <c r="H25" s="25">
        <f t="shared" si="1"/>
        <v>0</v>
      </c>
      <c r="I25" s="27"/>
    </row>
    <row r="26" spans="1:9" ht="19.899999999999999" customHeight="1" outlineLevel="1">
      <c r="A26" s="63"/>
      <c r="B26" s="164"/>
      <c r="C26" s="84"/>
      <c r="D26" s="23"/>
      <c r="E26" s="24"/>
      <c r="F26" s="25">
        <f>IF(ISBLANK(E26),0,VLOOKUP(E26,見積書!$B$45:$E$48,4,FALSE))</f>
        <v>0</v>
      </c>
      <c r="G26" s="26">
        <v>0</v>
      </c>
      <c r="H26" s="25">
        <f t="shared" si="1"/>
        <v>0</v>
      </c>
      <c r="I26" s="27"/>
    </row>
    <row r="27" spans="1:9" ht="19.899999999999999" customHeight="1" outlineLevel="1">
      <c r="A27" s="63"/>
      <c r="B27" s="164"/>
      <c r="C27" s="84"/>
      <c r="D27" s="44" t="s">
        <v>27</v>
      </c>
      <c r="E27" s="87" t="s">
        <v>28</v>
      </c>
      <c r="F27" s="45" t="s">
        <v>28</v>
      </c>
      <c r="G27" s="46">
        <f>SUM(G17:G26)</f>
        <v>0</v>
      </c>
      <c r="H27" s="25">
        <f>SUM(H17:H26)</f>
        <v>0</v>
      </c>
      <c r="I27" s="27"/>
    </row>
    <row r="28" spans="1:9" ht="25.15" customHeight="1" outlineLevel="1">
      <c r="A28" s="63"/>
      <c r="B28" s="164" t="s">
        <v>40</v>
      </c>
      <c r="C28" s="122"/>
      <c r="D28" s="23"/>
      <c r="E28" s="24"/>
      <c r="F28" s="25">
        <f>IF(ISBLANK(E28),0,VLOOKUP(E28,見積書!$B$45:$E$48,4,FALSE))</f>
        <v>0</v>
      </c>
      <c r="G28" s="26">
        <v>0</v>
      </c>
      <c r="H28" s="25">
        <f t="shared" ref="H28:H37" si="2">F28*G28</f>
        <v>0</v>
      </c>
      <c r="I28" s="27"/>
    </row>
    <row r="29" spans="1:9" ht="25.15" customHeight="1" outlineLevel="1">
      <c r="A29" s="63"/>
      <c r="B29" s="164"/>
      <c r="C29" s="84"/>
      <c r="D29" s="23"/>
      <c r="E29" s="24"/>
      <c r="F29" s="25">
        <f>IF(ISBLANK(E29),0,VLOOKUP(E29,見積書!$B$45:$E$48,4,FALSE))</f>
        <v>0</v>
      </c>
      <c r="G29" s="26">
        <v>0</v>
      </c>
      <c r="H29" s="25">
        <f t="shared" si="2"/>
        <v>0</v>
      </c>
      <c r="I29" s="27"/>
    </row>
    <row r="30" spans="1:9" ht="25.15" customHeight="1" outlineLevel="1">
      <c r="A30" s="63"/>
      <c r="B30" s="164"/>
      <c r="C30" s="84"/>
      <c r="D30" s="23"/>
      <c r="E30" s="24"/>
      <c r="F30" s="25">
        <f>IF(ISBLANK(E30),0,VLOOKUP(E30,見積書!$B$45:$E$48,4,FALSE))</f>
        <v>0</v>
      </c>
      <c r="G30" s="26">
        <v>0</v>
      </c>
      <c r="H30" s="25">
        <f t="shared" si="2"/>
        <v>0</v>
      </c>
      <c r="I30" s="27"/>
    </row>
    <row r="31" spans="1:9" ht="25.15" customHeight="1" outlineLevel="1">
      <c r="A31" s="63"/>
      <c r="B31" s="164"/>
      <c r="C31" s="84"/>
      <c r="D31" s="23"/>
      <c r="E31" s="24"/>
      <c r="F31" s="25">
        <f>IF(ISBLANK(E31),0,VLOOKUP(E31,見積書!$B$45:$E$48,4,FALSE))</f>
        <v>0</v>
      </c>
      <c r="G31" s="26">
        <v>0</v>
      </c>
      <c r="H31" s="25">
        <f t="shared" si="2"/>
        <v>0</v>
      </c>
      <c r="I31" s="27"/>
    </row>
    <row r="32" spans="1:9" ht="25.15" customHeight="1" outlineLevel="1">
      <c r="A32" s="63"/>
      <c r="B32" s="164"/>
      <c r="C32" s="84"/>
      <c r="D32" s="23"/>
      <c r="E32" s="24"/>
      <c r="F32" s="25">
        <f>IF(ISBLANK(E32),0,VLOOKUP(E32,見積書!$B$45:$E$48,4,FALSE))</f>
        <v>0</v>
      </c>
      <c r="G32" s="26">
        <v>0</v>
      </c>
      <c r="H32" s="25">
        <f t="shared" si="2"/>
        <v>0</v>
      </c>
      <c r="I32" s="27"/>
    </row>
    <row r="33" spans="1:9" ht="25.15" customHeight="1" outlineLevel="1">
      <c r="A33" s="63"/>
      <c r="B33" s="164"/>
      <c r="C33" s="84"/>
      <c r="D33" s="23"/>
      <c r="E33" s="24"/>
      <c r="F33" s="25">
        <f>IF(ISBLANK(E33),0,VLOOKUP(E33,見積書!$B$45:$E$48,4,FALSE))</f>
        <v>0</v>
      </c>
      <c r="G33" s="26">
        <v>0</v>
      </c>
      <c r="H33" s="25">
        <f t="shared" si="2"/>
        <v>0</v>
      </c>
      <c r="I33" s="27"/>
    </row>
    <row r="34" spans="1:9" ht="25.15" customHeight="1" outlineLevel="1">
      <c r="A34" s="63"/>
      <c r="B34" s="164"/>
      <c r="C34" s="84"/>
      <c r="D34" s="23"/>
      <c r="E34" s="24"/>
      <c r="F34" s="25">
        <f>IF(ISBLANK(E34),0,VLOOKUP(E34,見積書!$B$45:$E$48,4,FALSE))</f>
        <v>0</v>
      </c>
      <c r="G34" s="26">
        <v>0</v>
      </c>
      <c r="H34" s="25">
        <f t="shared" si="2"/>
        <v>0</v>
      </c>
      <c r="I34" s="27"/>
    </row>
    <row r="35" spans="1:9" ht="25.15" customHeight="1" outlineLevel="1">
      <c r="A35" s="63"/>
      <c r="B35" s="164"/>
      <c r="C35" s="84"/>
      <c r="D35" s="23"/>
      <c r="E35" s="24"/>
      <c r="F35" s="25">
        <f>IF(ISBLANK(E35),0,VLOOKUP(E35,見積書!$B$45:$E$48,4,FALSE))</f>
        <v>0</v>
      </c>
      <c r="G35" s="26">
        <v>0</v>
      </c>
      <c r="H35" s="25">
        <f t="shared" si="2"/>
        <v>0</v>
      </c>
      <c r="I35" s="27"/>
    </row>
    <row r="36" spans="1:9" ht="25.15" customHeight="1" outlineLevel="1">
      <c r="A36" s="63"/>
      <c r="B36" s="164"/>
      <c r="C36" s="84"/>
      <c r="D36" s="23"/>
      <c r="E36" s="24"/>
      <c r="F36" s="25">
        <f>IF(ISBLANK(E36),0,VLOOKUP(E36,見積書!$B$45:$E$48,4,FALSE))</f>
        <v>0</v>
      </c>
      <c r="G36" s="26">
        <v>0</v>
      </c>
      <c r="H36" s="25">
        <f t="shared" si="2"/>
        <v>0</v>
      </c>
      <c r="I36" s="27"/>
    </row>
    <row r="37" spans="1:9" ht="25.15" customHeight="1" outlineLevel="1">
      <c r="A37" s="63"/>
      <c r="B37" s="164"/>
      <c r="C37" s="84"/>
      <c r="D37" s="23"/>
      <c r="E37" s="24"/>
      <c r="F37" s="25">
        <f>IF(ISBLANK(E37),0,VLOOKUP(E37,見積書!$B$45:$E$48,4,FALSE))</f>
        <v>0</v>
      </c>
      <c r="G37" s="26">
        <v>0</v>
      </c>
      <c r="H37" s="25">
        <f t="shared" si="2"/>
        <v>0</v>
      </c>
      <c r="I37" s="27"/>
    </row>
    <row r="38" spans="1:9" ht="25.15" customHeight="1" outlineLevel="1">
      <c r="A38" s="79"/>
      <c r="B38" s="164"/>
      <c r="C38" s="84"/>
      <c r="D38" s="44" t="s">
        <v>27</v>
      </c>
      <c r="E38" s="87" t="s">
        <v>28</v>
      </c>
      <c r="F38" s="45" t="s">
        <v>28</v>
      </c>
      <c r="G38" s="46">
        <f>SUM(G28:G37)</f>
        <v>0</v>
      </c>
      <c r="H38" s="25">
        <f>SUM(H28:H37)</f>
        <v>0</v>
      </c>
      <c r="I38" s="27"/>
    </row>
    <row r="39" spans="1:9" ht="22.15" customHeight="1">
      <c r="A39" s="183" t="s">
        <v>76</v>
      </c>
      <c r="B39" s="183"/>
      <c r="C39" s="183"/>
      <c r="D39" s="183"/>
      <c r="E39" s="75"/>
      <c r="F39" s="76"/>
      <c r="G39" s="76"/>
      <c r="H39" s="25">
        <f>SUM(H16,H27,H38)</f>
        <v>0</v>
      </c>
      <c r="I39" s="77"/>
    </row>
    <row r="40" spans="1:9" ht="15.75" customHeight="1">
      <c r="A40" s="13" t="s">
        <v>41</v>
      </c>
      <c r="E40" s="56"/>
      <c r="F40" s="57"/>
      <c r="G40" s="57"/>
      <c r="H40" s="57"/>
    </row>
    <row r="41" spans="1:9" ht="15.75" customHeight="1">
      <c r="A41" s="13" t="s">
        <v>61</v>
      </c>
      <c r="E41" s="56"/>
      <c r="F41" s="57"/>
      <c r="G41" s="57"/>
      <c r="H41" s="57"/>
    </row>
    <row r="42" spans="1:9" ht="15.75" customHeight="1">
      <c r="A42" s="13" t="s">
        <v>42</v>
      </c>
      <c r="E42" s="56"/>
      <c r="F42" s="57"/>
      <c r="G42" s="57"/>
      <c r="H42" s="57"/>
    </row>
    <row r="43" spans="1:9" ht="15.75" customHeight="1">
      <c r="E43" s="56"/>
      <c r="F43" s="57"/>
      <c r="G43" s="57"/>
      <c r="H43" s="57"/>
    </row>
  </sheetData>
  <mergeCells count="6">
    <mergeCell ref="A39:D39"/>
    <mergeCell ref="A2:I2"/>
    <mergeCell ref="A4:B4"/>
    <mergeCell ref="B6:B16"/>
    <mergeCell ref="B17:B27"/>
    <mergeCell ref="B28:B38"/>
  </mergeCells>
  <phoneticPr fontId="1"/>
  <dataValidations count="1">
    <dataValidation type="list" allowBlank="1" showInputMessage="1" showErrorMessage="1" sqref="E39" xr:uid="{D76870B9-0153-4729-B411-777A477D2785}">
      <formula1>#REF!+#REF!</formula1>
    </dataValidation>
  </dataValidations>
  <pageMargins left="0.51181102362204722" right="0.31496062992125984" top="0.35433070866141736" bottom="0.35433070866141736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warning" allowBlank="1" showInputMessage="1" showErrorMessage="1" xr:uid="{C47CBEEA-091B-4304-8AE5-D381B38D29A1}">
          <x14:formula1>
            <xm:f>見積書!$B$45:$B$48</xm:f>
          </x14:formula1>
          <xm:sqref>E6:E26 E28:E37</xm:sqref>
        </x14:dataValidation>
        <x14:dataValidation type="list" allowBlank="1" showInputMessage="1" showErrorMessage="1" xr:uid="{76C281A7-77DB-4574-8385-A3CE78A4EEDB}">
          <x14:formula1>
            <xm:f>選択用シート!$B$2:$B$76</xm:f>
          </x14:formula1>
          <xm:sqref>C6:C27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13165-A390-451E-891D-5C402FACBF42}">
  <sheetPr>
    <pageSetUpPr fitToPage="1"/>
  </sheetPr>
  <dimension ref="A1:H53"/>
  <sheetViews>
    <sheetView view="pageBreakPreview" topLeftCell="A22" zoomScale="60" zoomScaleNormal="100" workbookViewId="0">
      <selection activeCell="D22" sqref="D22"/>
    </sheetView>
  </sheetViews>
  <sheetFormatPr defaultRowHeight="18.75"/>
  <cols>
    <col min="1" max="1" width="6.25" customWidth="1"/>
    <col min="2" max="2" width="28.125" customWidth="1"/>
    <col min="3" max="3" width="21.375" customWidth="1"/>
    <col min="4" max="4" width="19.5" customWidth="1"/>
    <col min="5" max="5" width="12.25" bestFit="1" customWidth="1"/>
    <col min="6" max="6" width="11.125" customWidth="1"/>
    <col min="7" max="7" width="10.75" customWidth="1"/>
    <col min="8" max="8" width="28.25" customWidth="1"/>
  </cols>
  <sheetData>
    <row r="1" spans="1:8" ht="24" customHeight="1">
      <c r="B1" s="7" t="s">
        <v>65</v>
      </c>
    </row>
    <row r="2" spans="1:8" ht="10.15" customHeight="1">
      <c r="A2" s="101"/>
      <c r="B2" s="7"/>
    </row>
    <row r="3" spans="1:8" ht="58.15" customHeight="1">
      <c r="B3" s="7"/>
      <c r="D3" s="175" t="s">
        <v>54</v>
      </c>
      <c r="E3" s="176"/>
      <c r="F3" s="176"/>
      <c r="G3" s="177"/>
    </row>
    <row r="4" spans="1:8" ht="9" customHeight="1">
      <c r="B4" s="7"/>
    </row>
    <row r="5" spans="1:8">
      <c r="A5" s="4" t="s">
        <v>44</v>
      </c>
      <c r="B5" s="5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60</v>
      </c>
    </row>
    <row r="6" spans="1:8" ht="43.15" customHeight="1">
      <c r="A6" s="104">
        <f>ROW()-5</f>
        <v>1</v>
      </c>
      <c r="B6" s="8" t="s">
        <v>52</v>
      </c>
      <c r="C6" s="104"/>
      <c r="D6" s="104"/>
      <c r="E6" s="97"/>
      <c r="F6" s="3"/>
      <c r="G6" s="97">
        <f>F6*E6</f>
        <v>0</v>
      </c>
      <c r="H6" s="100"/>
    </row>
    <row r="7" spans="1:8">
      <c r="A7" s="104">
        <f t="shared" ref="A7:A52" si="0">ROW()-5</f>
        <v>2</v>
      </c>
      <c r="B7" s="3"/>
      <c r="C7" s="104"/>
      <c r="D7" s="104"/>
      <c r="E7" s="97"/>
      <c r="F7" s="3"/>
      <c r="G7" s="97">
        <f>F7*E7</f>
        <v>0</v>
      </c>
      <c r="H7" s="100"/>
    </row>
    <row r="8" spans="1:8">
      <c r="A8" s="104">
        <f t="shared" si="0"/>
        <v>3</v>
      </c>
      <c r="B8" s="3"/>
      <c r="C8" s="104"/>
      <c r="D8" s="104"/>
      <c r="E8" s="97"/>
      <c r="F8" s="3"/>
      <c r="G8" s="97">
        <f t="shared" ref="G8:G52" si="1">F8*E8</f>
        <v>0</v>
      </c>
      <c r="H8" s="100"/>
    </row>
    <row r="9" spans="1:8">
      <c r="A9" s="104">
        <f t="shared" si="0"/>
        <v>4</v>
      </c>
      <c r="B9" s="3"/>
      <c r="C9" s="104"/>
      <c r="D9" s="104"/>
      <c r="E9" s="97"/>
      <c r="F9" s="3"/>
      <c r="G9" s="97">
        <f t="shared" si="1"/>
        <v>0</v>
      </c>
      <c r="H9" s="100"/>
    </row>
    <row r="10" spans="1:8">
      <c r="A10" s="104">
        <f t="shared" si="0"/>
        <v>5</v>
      </c>
      <c r="B10" s="3"/>
      <c r="C10" s="104"/>
      <c r="D10" s="104"/>
      <c r="E10" s="97"/>
      <c r="F10" s="3"/>
      <c r="G10" s="97">
        <f t="shared" si="1"/>
        <v>0</v>
      </c>
      <c r="H10" s="100"/>
    </row>
    <row r="11" spans="1:8">
      <c r="A11" s="104">
        <f t="shared" si="0"/>
        <v>6</v>
      </c>
      <c r="B11" s="3"/>
      <c r="C11" s="104"/>
      <c r="D11" s="104"/>
      <c r="E11" s="97"/>
      <c r="F11" s="3"/>
      <c r="G11" s="97">
        <f t="shared" si="1"/>
        <v>0</v>
      </c>
      <c r="H11" s="100"/>
    </row>
    <row r="12" spans="1:8">
      <c r="A12" s="104">
        <f t="shared" si="0"/>
        <v>7</v>
      </c>
      <c r="B12" s="3"/>
      <c r="C12" s="104"/>
      <c r="D12" s="104"/>
      <c r="E12" s="97"/>
      <c r="F12" s="3"/>
      <c r="G12" s="97">
        <f t="shared" si="1"/>
        <v>0</v>
      </c>
      <c r="H12" s="100"/>
    </row>
    <row r="13" spans="1:8">
      <c r="A13" s="104">
        <f t="shared" si="0"/>
        <v>8</v>
      </c>
      <c r="B13" s="3"/>
      <c r="C13" s="104"/>
      <c r="D13" s="104"/>
      <c r="E13" s="97"/>
      <c r="F13" s="3"/>
      <c r="G13" s="97">
        <f t="shared" si="1"/>
        <v>0</v>
      </c>
      <c r="H13" s="100"/>
    </row>
    <row r="14" spans="1:8">
      <c r="A14" s="104">
        <f t="shared" si="0"/>
        <v>9</v>
      </c>
      <c r="B14" s="3"/>
      <c r="C14" s="104"/>
      <c r="D14" s="104"/>
      <c r="E14" s="97"/>
      <c r="F14" s="3"/>
      <c r="G14" s="97">
        <f t="shared" si="1"/>
        <v>0</v>
      </c>
      <c r="H14" s="100"/>
    </row>
    <row r="15" spans="1:8">
      <c r="A15" s="104">
        <f t="shared" si="0"/>
        <v>10</v>
      </c>
      <c r="B15" s="3"/>
      <c r="C15" s="104"/>
      <c r="D15" s="104"/>
      <c r="E15" s="97"/>
      <c r="F15" s="3"/>
      <c r="G15" s="97">
        <f t="shared" si="1"/>
        <v>0</v>
      </c>
      <c r="H15" s="100"/>
    </row>
    <row r="16" spans="1:8">
      <c r="A16" s="104">
        <f t="shared" si="0"/>
        <v>11</v>
      </c>
      <c r="B16" s="3"/>
      <c r="C16" s="104"/>
      <c r="D16" s="104"/>
      <c r="E16" s="97"/>
      <c r="F16" s="3"/>
      <c r="G16" s="97">
        <f t="shared" si="1"/>
        <v>0</v>
      </c>
      <c r="H16" s="100"/>
    </row>
    <row r="17" spans="1:8">
      <c r="A17" s="104">
        <f t="shared" si="0"/>
        <v>12</v>
      </c>
      <c r="B17" s="3"/>
      <c r="C17" s="104"/>
      <c r="D17" s="104"/>
      <c r="E17" s="97"/>
      <c r="F17" s="3"/>
      <c r="G17" s="97">
        <f t="shared" si="1"/>
        <v>0</v>
      </c>
      <c r="H17" s="100"/>
    </row>
    <row r="18" spans="1:8">
      <c r="A18" s="104">
        <f t="shared" si="0"/>
        <v>13</v>
      </c>
      <c r="B18" s="3"/>
      <c r="C18" s="104"/>
      <c r="D18" s="104"/>
      <c r="E18" s="97"/>
      <c r="F18" s="3"/>
      <c r="G18" s="97">
        <f t="shared" si="1"/>
        <v>0</v>
      </c>
      <c r="H18" s="100"/>
    </row>
    <row r="19" spans="1:8">
      <c r="A19" s="104">
        <f t="shared" si="0"/>
        <v>14</v>
      </c>
      <c r="B19" s="3"/>
      <c r="C19" s="104"/>
      <c r="D19" s="104"/>
      <c r="E19" s="97"/>
      <c r="F19" s="3"/>
      <c r="G19" s="97">
        <f t="shared" si="1"/>
        <v>0</v>
      </c>
      <c r="H19" s="100"/>
    </row>
    <row r="20" spans="1:8">
      <c r="A20" s="104">
        <f t="shared" si="0"/>
        <v>15</v>
      </c>
      <c r="B20" s="3"/>
      <c r="C20" s="104"/>
      <c r="D20" s="104"/>
      <c r="E20" s="97"/>
      <c r="F20" s="3"/>
      <c r="G20" s="97">
        <f t="shared" si="1"/>
        <v>0</v>
      </c>
      <c r="H20" s="100"/>
    </row>
    <row r="21" spans="1:8">
      <c r="A21" s="104">
        <f t="shared" si="0"/>
        <v>16</v>
      </c>
      <c r="B21" s="3"/>
      <c r="C21" s="104"/>
      <c r="D21" s="104"/>
      <c r="E21" s="97"/>
      <c r="F21" s="3"/>
      <c r="G21" s="97">
        <f t="shared" si="1"/>
        <v>0</v>
      </c>
      <c r="H21" s="100"/>
    </row>
    <row r="22" spans="1:8">
      <c r="A22" s="104">
        <f t="shared" si="0"/>
        <v>17</v>
      </c>
      <c r="B22" s="3"/>
      <c r="C22" s="104"/>
      <c r="D22" s="104"/>
      <c r="E22" s="97"/>
      <c r="F22" s="3"/>
      <c r="G22" s="97">
        <f t="shared" si="1"/>
        <v>0</v>
      </c>
      <c r="H22" s="100"/>
    </row>
    <row r="23" spans="1:8">
      <c r="A23" s="104">
        <f t="shared" si="0"/>
        <v>18</v>
      </c>
      <c r="B23" s="3"/>
      <c r="C23" s="104"/>
      <c r="D23" s="104"/>
      <c r="E23" s="97"/>
      <c r="F23" s="3"/>
      <c r="G23" s="97">
        <f t="shared" si="1"/>
        <v>0</v>
      </c>
      <c r="H23" s="100"/>
    </row>
    <row r="24" spans="1:8">
      <c r="A24" s="104">
        <f t="shared" si="0"/>
        <v>19</v>
      </c>
      <c r="B24" s="3"/>
      <c r="C24" s="104"/>
      <c r="D24" s="104"/>
      <c r="E24" s="97"/>
      <c r="F24" s="3"/>
      <c r="G24" s="97">
        <f t="shared" si="1"/>
        <v>0</v>
      </c>
      <c r="H24" s="100"/>
    </row>
    <row r="25" spans="1:8">
      <c r="A25" s="104">
        <f t="shared" si="0"/>
        <v>20</v>
      </c>
      <c r="B25" s="3"/>
      <c r="C25" s="104"/>
      <c r="D25" s="104"/>
      <c r="E25" s="97"/>
      <c r="F25" s="3"/>
      <c r="G25" s="97">
        <f t="shared" si="1"/>
        <v>0</v>
      </c>
      <c r="H25" s="100"/>
    </row>
    <row r="26" spans="1:8">
      <c r="A26" s="104">
        <f t="shared" si="0"/>
        <v>21</v>
      </c>
      <c r="B26" s="3"/>
      <c r="C26" s="104"/>
      <c r="D26" s="104"/>
      <c r="E26" s="97"/>
      <c r="F26" s="3"/>
      <c r="G26" s="97">
        <f t="shared" si="1"/>
        <v>0</v>
      </c>
      <c r="H26" s="100"/>
    </row>
    <row r="27" spans="1:8">
      <c r="A27" s="104">
        <f t="shared" si="0"/>
        <v>22</v>
      </c>
      <c r="B27" s="3"/>
      <c r="C27" s="104"/>
      <c r="D27" s="104"/>
      <c r="E27" s="97"/>
      <c r="F27" s="3"/>
      <c r="G27" s="97">
        <f t="shared" si="1"/>
        <v>0</v>
      </c>
      <c r="H27" s="100"/>
    </row>
    <row r="28" spans="1:8">
      <c r="A28" s="104">
        <f t="shared" si="0"/>
        <v>23</v>
      </c>
      <c r="B28" s="3"/>
      <c r="C28" s="104"/>
      <c r="D28" s="104"/>
      <c r="E28" s="97"/>
      <c r="F28" s="3"/>
      <c r="G28" s="97">
        <f t="shared" si="1"/>
        <v>0</v>
      </c>
      <c r="H28" s="100"/>
    </row>
    <row r="29" spans="1:8">
      <c r="A29" s="104">
        <f t="shared" si="0"/>
        <v>24</v>
      </c>
      <c r="B29" s="3"/>
      <c r="C29" s="104"/>
      <c r="D29" s="104"/>
      <c r="E29" s="97"/>
      <c r="F29" s="3"/>
      <c r="G29" s="97">
        <f t="shared" si="1"/>
        <v>0</v>
      </c>
      <c r="H29" s="100"/>
    </row>
    <row r="30" spans="1:8">
      <c r="A30" s="104">
        <f t="shared" si="0"/>
        <v>25</v>
      </c>
      <c r="B30" s="3"/>
      <c r="C30" s="104"/>
      <c r="D30" s="104"/>
      <c r="E30" s="97"/>
      <c r="F30" s="3"/>
      <c r="G30" s="97">
        <f t="shared" si="1"/>
        <v>0</v>
      </c>
      <c r="H30" s="100"/>
    </row>
    <row r="31" spans="1:8">
      <c r="A31" s="104">
        <f t="shared" si="0"/>
        <v>26</v>
      </c>
      <c r="B31" s="3"/>
      <c r="C31" s="104"/>
      <c r="D31" s="104"/>
      <c r="E31" s="97"/>
      <c r="F31" s="3"/>
      <c r="G31" s="97">
        <f t="shared" si="1"/>
        <v>0</v>
      </c>
      <c r="H31" s="100"/>
    </row>
    <row r="32" spans="1:8">
      <c r="A32" s="104">
        <f t="shared" si="0"/>
        <v>27</v>
      </c>
      <c r="B32" s="3"/>
      <c r="C32" s="104"/>
      <c r="D32" s="104"/>
      <c r="E32" s="97"/>
      <c r="F32" s="3"/>
      <c r="G32" s="97">
        <f t="shared" si="1"/>
        <v>0</v>
      </c>
      <c r="H32" s="100"/>
    </row>
    <row r="33" spans="1:8">
      <c r="A33" s="104">
        <f t="shared" si="0"/>
        <v>28</v>
      </c>
      <c r="B33" s="3"/>
      <c r="C33" s="104"/>
      <c r="D33" s="104"/>
      <c r="E33" s="97"/>
      <c r="F33" s="3"/>
      <c r="G33" s="97">
        <f t="shared" si="1"/>
        <v>0</v>
      </c>
      <c r="H33" s="100"/>
    </row>
    <row r="34" spans="1:8">
      <c r="A34" s="104">
        <f t="shared" si="0"/>
        <v>29</v>
      </c>
      <c r="B34" s="3"/>
      <c r="C34" s="104"/>
      <c r="D34" s="104"/>
      <c r="E34" s="97"/>
      <c r="F34" s="3"/>
      <c r="G34" s="97">
        <f t="shared" si="1"/>
        <v>0</v>
      </c>
      <c r="H34" s="100"/>
    </row>
    <row r="35" spans="1:8">
      <c r="A35" s="104">
        <f t="shared" si="0"/>
        <v>30</v>
      </c>
      <c r="B35" s="3"/>
      <c r="C35" s="104"/>
      <c r="D35" s="104"/>
      <c r="E35" s="97"/>
      <c r="F35" s="3"/>
      <c r="G35" s="97">
        <f t="shared" si="1"/>
        <v>0</v>
      </c>
      <c r="H35" s="100"/>
    </row>
    <row r="36" spans="1:8">
      <c r="A36" s="104">
        <f t="shared" si="0"/>
        <v>31</v>
      </c>
      <c r="B36" s="3"/>
      <c r="C36" s="104"/>
      <c r="D36" s="104"/>
      <c r="E36" s="97"/>
      <c r="F36" s="3"/>
      <c r="G36" s="97">
        <f t="shared" si="1"/>
        <v>0</v>
      </c>
      <c r="H36" s="100"/>
    </row>
    <row r="37" spans="1:8">
      <c r="A37" s="104">
        <f t="shared" si="0"/>
        <v>32</v>
      </c>
      <c r="B37" s="3"/>
      <c r="C37" s="104"/>
      <c r="D37" s="104"/>
      <c r="E37" s="97"/>
      <c r="F37" s="3"/>
      <c r="G37" s="97">
        <f t="shared" si="1"/>
        <v>0</v>
      </c>
      <c r="H37" s="100"/>
    </row>
    <row r="38" spans="1:8">
      <c r="A38" s="104">
        <f t="shared" si="0"/>
        <v>33</v>
      </c>
      <c r="B38" s="3"/>
      <c r="C38" s="104"/>
      <c r="D38" s="104"/>
      <c r="E38" s="97"/>
      <c r="F38" s="3"/>
      <c r="G38" s="97">
        <f t="shared" si="1"/>
        <v>0</v>
      </c>
      <c r="H38" s="100"/>
    </row>
    <row r="39" spans="1:8">
      <c r="A39" s="104">
        <f t="shared" si="0"/>
        <v>34</v>
      </c>
      <c r="B39" s="3"/>
      <c r="C39" s="104"/>
      <c r="D39" s="104"/>
      <c r="E39" s="97"/>
      <c r="F39" s="3"/>
      <c r="G39" s="97">
        <f t="shared" si="1"/>
        <v>0</v>
      </c>
      <c r="H39" s="100"/>
    </row>
    <row r="40" spans="1:8">
      <c r="A40" s="104">
        <f t="shared" si="0"/>
        <v>35</v>
      </c>
      <c r="B40" s="3"/>
      <c r="C40" s="104"/>
      <c r="D40" s="104"/>
      <c r="E40" s="97"/>
      <c r="F40" s="3"/>
      <c r="G40" s="97">
        <f t="shared" si="1"/>
        <v>0</v>
      </c>
      <c r="H40" s="100"/>
    </row>
    <row r="41" spans="1:8">
      <c r="A41" s="104">
        <f t="shared" si="0"/>
        <v>36</v>
      </c>
      <c r="B41" s="3"/>
      <c r="C41" s="104"/>
      <c r="D41" s="104"/>
      <c r="E41" s="97"/>
      <c r="F41" s="3"/>
      <c r="G41" s="97">
        <f t="shared" si="1"/>
        <v>0</v>
      </c>
      <c r="H41" s="100"/>
    </row>
    <row r="42" spans="1:8">
      <c r="A42" s="104">
        <f t="shared" si="0"/>
        <v>37</v>
      </c>
      <c r="B42" s="3"/>
      <c r="C42" s="104"/>
      <c r="D42" s="104"/>
      <c r="E42" s="97"/>
      <c r="F42" s="3"/>
      <c r="G42" s="97">
        <f t="shared" si="1"/>
        <v>0</v>
      </c>
      <c r="H42" s="100"/>
    </row>
    <row r="43" spans="1:8">
      <c r="A43" s="104">
        <f t="shared" si="0"/>
        <v>38</v>
      </c>
      <c r="B43" s="3"/>
      <c r="C43" s="104"/>
      <c r="D43" s="104"/>
      <c r="E43" s="97"/>
      <c r="F43" s="3"/>
      <c r="G43" s="97">
        <f t="shared" si="1"/>
        <v>0</v>
      </c>
      <c r="H43" s="100"/>
    </row>
    <row r="44" spans="1:8">
      <c r="A44" s="104">
        <f t="shared" si="0"/>
        <v>39</v>
      </c>
      <c r="B44" s="3"/>
      <c r="C44" s="104"/>
      <c r="D44" s="104"/>
      <c r="E44" s="97"/>
      <c r="F44" s="3"/>
      <c r="G44" s="97">
        <f t="shared" si="1"/>
        <v>0</v>
      </c>
      <c r="H44" s="100"/>
    </row>
    <row r="45" spans="1:8">
      <c r="A45" s="104">
        <f t="shared" si="0"/>
        <v>40</v>
      </c>
      <c r="B45" s="3"/>
      <c r="C45" s="104"/>
      <c r="D45" s="104"/>
      <c r="E45" s="97"/>
      <c r="F45" s="3"/>
      <c r="G45" s="97">
        <f t="shared" si="1"/>
        <v>0</v>
      </c>
      <c r="H45" s="100"/>
    </row>
    <row r="46" spans="1:8">
      <c r="A46" s="104">
        <f t="shared" si="0"/>
        <v>41</v>
      </c>
      <c r="B46" s="3"/>
      <c r="C46" s="104"/>
      <c r="D46" s="104"/>
      <c r="E46" s="97"/>
      <c r="F46" s="3"/>
      <c r="G46" s="97">
        <f t="shared" si="1"/>
        <v>0</v>
      </c>
      <c r="H46" s="100"/>
    </row>
    <row r="47" spans="1:8">
      <c r="A47" s="104">
        <f t="shared" si="0"/>
        <v>42</v>
      </c>
      <c r="B47" s="3"/>
      <c r="C47" s="104"/>
      <c r="D47" s="104"/>
      <c r="E47" s="97"/>
      <c r="F47" s="3"/>
      <c r="G47" s="97">
        <f t="shared" si="1"/>
        <v>0</v>
      </c>
      <c r="H47" s="100"/>
    </row>
    <row r="48" spans="1:8">
      <c r="A48" s="104">
        <f t="shared" si="0"/>
        <v>43</v>
      </c>
      <c r="B48" s="3"/>
      <c r="C48" s="104"/>
      <c r="D48" s="104"/>
      <c r="E48" s="97"/>
      <c r="F48" s="3"/>
      <c r="G48" s="97">
        <f t="shared" si="1"/>
        <v>0</v>
      </c>
      <c r="H48" s="100"/>
    </row>
    <row r="49" spans="1:8">
      <c r="A49" s="104">
        <f t="shared" si="0"/>
        <v>44</v>
      </c>
      <c r="B49" s="3"/>
      <c r="C49" s="104"/>
      <c r="D49" s="104"/>
      <c r="E49" s="97"/>
      <c r="F49" s="3"/>
      <c r="G49" s="97">
        <f t="shared" si="1"/>
        <v>0</v>
      </c>
      <c r="H49" s="100"/>
    </row>
    <row r="50" spans="1:8">
      <c r="A50" s="104">
        <f t="shared" si="0"/>
        <v>45</v>
      </c>
      <c r="B50" s="3"/>
      <c r="C50" s="104"/>
      <c r="D50" s="104"/>
      <c r="E50" s="97"/>
      <c r="F50" s="3"/>
      <c r="G50" s="97">
        <f t="shared" si="1"/>
        <v>0</v>
      </c>
      <c r="H50" s="100"/>
    </row>
    <row r="51" spans="1:8">
      <c r="A51" s="104">
        <f t="shared" si="0"/>
        <v>46</v>
      </c>
      <c r="B51" s="3"/>
      <c r="C51" s="104"/>
      <c r="D51" s="104"/>
      <c r="E51" s="97"/>
      <c r="F51" s="3"/>
      <c r="G51" s="97">
        <f t="shared" si="1"/>
        <v>0</v>
      </c>
      <c r="H51" s="100"/>
    </row>
    <row r="52" spans="1:8">
      <c r="A52" s="104">
        <f t="shared" si="0"/>
        <v>47</v>
      </c>
      <c r="B52" s="3"/>
      <c r="C52" s="104"/>
      <c r="D52" s="104"/>
      <c r="E52" s="97"/>
      <c r="F52" s="3"/>
      <c r="G52" s="97">
        <f t="shared" si="1"/>
        <v>0</v>
      </c>
      <c r="H52" s="100"/>
    </row>
    <row r="53" spans="1:8">
      <c r="A53" s="174" t="s">
        <v>53</v>
      </c>
      <c r="B53" s="174"/>
      <c r="C53" s="174"/>
      <c r="D53" s="174"/>
      <c r="E53" s="174"/>
      <c r="F53" s="174"/>
      <c r="G53" s="97">
        <f>SUM(G6:G52)</f>
        <v>0</v>
      </c>
      <c r="H53" s="100"/>
    </row>
  </sheetData>
  <mergeCells count="2">
    <mergeCell ref="D3:G3"/>
    <mergeCell ref="A53:F53"/>
  </mergeCells>
  <phoneticPr fontId="1"/>
  <pageMargins left="0.51181102362204722" right="0.31496062992125984" top="0.35433070866141736" bottom="0.35433070866141736" header="0.31496062992125984" footer="0.31496062992125984"/>
  <pageSetup paperSize="9" scale="63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1147062-FE88-45C8-9750-E9270D094863}">
          <x14:formula1>
            <xm:f>選択用シート!$B$2:$B$76</xm:f>
          </x14:formula1>
          <xm:sqref>B7:B52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A5DDE4596749A4A9DA24721435A3083" ma:contentTypeVersion="13" ma:contentTypeDescription="新しいドキュメントを作成します。" ma:contentTypeScope="" ma:versionID="a4fe3f6d4804f19f1cccc570a2146b35">
  <xsd:schema xmlns:xsd="http://www.w3.org/2001/XMLSchema" xmlns:xs="http://www.w3.org/2001/XMLSchema" xmlns:p="http://schemas.microsoft.com/office/2006/metadata/properties" xmlns:ns2="9d28426f-68b9-44ad-994a-05bbeb04a3a2" xmlns:ns3="573fe2c4-5938-45eb-9b20-fe73dcd8bea4" targetNamespace="http://schemas.microsoft.com/office/2006/metadata/properties" ma:root="true" ma:fieldsID="46225902bb5b833b62e2756bb2b19036" ns2:_="" ns3:_="">
    <xsd:import namespace="9d28426f-68b9-44ad-994a-05bbeb04a3a2"/>
    <xsd:import namespace="573fe2c4-5938-45eb-9b20-fe73dcd8be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Billing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8426f-68b9-44ad-994a-05bbeb04a3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bc4fd492-276b-4614-b3af-3a4c63b563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3fe2c4-5938-45eb-9b20-fe73dcd8bea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543b8fc-5210-4ea1-af3b-e650a5562d8b}" ma:internalName="TaxCatchAll" ma:showField="CatchAllData" ma:web="573fe2c4-5938-45eb-9b20-fe73dcd8be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3fe2c4-5938-45eb-9b20-fe73dcd8bea4" xsi:nil="true"/>
    <lcf76f155ced4ddcb4097134ff3c332f xmlns="9d28426f-68b9-44ad-994a-05bbeb04a3a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D5C299-9B84-4FA2-B616-E15901619C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28426f-68b9-44ad-994a-05bbeb04a3a2"/>
    <ds:schemaRef ds:uri="573fe2c4-5938-45eb-9b20-fe73dcd8be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D7CEE7-C7E9-402E-9101-553406C5DAA7}">
  <ds:schemaRefs>
    <ds:schemaRef ds:uri="573fe2c4-5938-45eb-9b20-fe73dcd8bea4"/>
    <ds:schemaRef ds:uri="http://schemas.microsoft.com/office/2006/documentManagement/types"/>
    <ds:schemaRef ds:uri="http://www.w3.org/XML/1998/namespace"/>
    <ds:schemaRef ds:uri="9d28426f-68b9-44ad-994a-05bbeb04a3a2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FD067B5-AF6A-4899-97AF-71813A4DD26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e3163fa4-af3f-4bef-bfe1-4a252fa264d2}" enabled="1" method="Privileged" siteId="{a19f121d-81e1-4858-a9d8-736e267fd4c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31</vt:i4>
      </vt:variant>
    </vt:vector>
  </HeadingPairs>
  <TitlesOfParts>
    <vt:vector size="49" baseType="lpstr">
      <vt:lpstr>見積書</vt:lpstr>
      <vt:lpstr>【令和１０年度構築】システム開発業務</vt:lpstr>
      <vt:lpstr>構築に必要なハードウェア・ソフトウェア・クラウド</vt:lpstr>
      <vt:lpstr>令和１０年度運用</vt:lpstr>
      <vt:lpstr>サービス利用料（令和１０年度）</vt:lpstr>
      <vt:lpstr>令和１１年度運用</vt:lpstr>
      <vt:lpstr>サービス利用料（令和１１年度）</vt:lpstr>
      <vt:lpstr>令和１２年度運用</vt:lpstr>
      <vt:lpstr>サービス利用料（令和１２年度）</vt:lpstr>
      <vt:lpstr>令和１３年度運用</vt:lpstr>
      <vt:lpstr>サービス利用料（令和１３年度）</vt:lpstr>
      <vt:lpstr>令和１４年度運用 </vt:lpstr>
      <vt:lpstr>サービス利用料（令和１４年度）</vt:lpstr>
      <vt:lpstr>令和１５年度運用 </vt:lpstr>
      <vt:lpstr>サービス利用料（令和１５年度）</vt:lpstr>
      <vt:lpstr>令和１６年度運用</vt:lpstr>
      <vt:lpstr>サービス利用料（令和１６年度）</vt:lpstr>
      <vt:lpstr>選択用シート</vt:lpstr>
      <vt:lpstr>【令和１０年度構築】システム開発業務!Print_Area</vt:lpstr>
      <vt:lpstr>'サービス利用料（令和１０年度）'!Print_Area</vt:lpstr>
      <vt:lpstr>'サービス利用料（令和１１年度）'!Print_Area</vt:lpstr>
      <vt:lpstr>'サービス利用料（令和１４年度）'!Print_Area</vt:lpstr>
      <vt:lpstr>'サービス利用料（令和１５年度）'!Print_Area</vt:lpstr>
      <vt:lpstr>'サービス利用料（令和１６年度）'!Print_Area</vt:lpstr>
      <vt:lpstr>見積書!Print_Area</vt:lpstr>
      <vt:lpstr>構築に必要なハードウェア・ソフトウェア・クラウド!Print_Area</vt:lpstr>
      <vt:lpstr>令和１０年度運用!Print_Area</vt:lpstr>
      <vt:lpstr>令和１１年度運用!Print_Area</vt:lpstr>
      <vt:lpstr>令和１２年度運用!Print_Area</vt:lpstr>
      <vt:lpstr>令和１３年度運用!Print_Area</vt:lpstr>
      <vt:lpstr>'令和１４年度運用 '!Print_Area</vt:lpstr>
      <vt:lpstr>'令和１５年度運用 '!Print_Area</vt:lpstr>
      <vt:lpstr>令和１６年度運用!Print_Area</vt:lpstr>
      <vt:lpstr>【令和１０年度構築】システム開発業務!Print_Titles</vt:lpstr>
      <vt:lpstr>'サービス利用料（令和１０年度）'!Print_Titles</vt:lpstr>
      <vt:lpstr>'サービス利用料（令和１１年度）'!Print_Titles</vt:lpstr>
      <vt:lpstr>'サービス利用料（令和１２年度）'!Print_Titles</vt:lpstr>
      <vt:lpstr>'サービス利用料（令和１３年度）'!Print_Titles</vt:lpstr>
      <vt:lpstr>'サービス利用料（令和１４年度）'!Print_Titles</vt:lpstr>
      <vt:lpstr>'サービス利用料（令和１５年度）'!Print_Titles</vt:lpstr>
      <vt:lpstr>'サービス利用料（令和１６年度）'!Print_Titles</vt:lpstr>
      <vt:lpstr>構築に必要なハードウェア・ソフトウェア・クラウド!Print_Titles</vt:lpstr>
      <vt:lpstr>令和１０年度運用!Print_Titles</vt:lpstr>
      <vt:lpstr>令和１１年度運用!Print_Titles</vt:lpstr>
      <vt:lpstr>令和１２年度運用!Print_Titles</vt:lpstr>
      <vt:lpstr>令和１３年度運用!Print_Titles</vt:lpstr>
      <vt:lpstr>'令和１４年度運用 '!Print_Titles</vt:lpstr>
      <vt:lpstr>'令和１５年度運用 '!Print_Titles</vt:lpstr>
      <vt:lpstr>令和１６年度運用!Print_Titles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2026-01-22T12:36:18Z</dcterms:created>
  <dcterms:modified xsi:type="dcterms:W3CDTF">2026-07-15T07:54:46Z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0x0101008A5DDE4596749A4A9DA24721435A3083</vt:lpwstr>
  </property>
  <property fmtid="{D5CDD505-2E9C-101B-9397-08002B2CF9AE}" pid="3" name="MediaServiceImageTags">
    <vt:lpwstr/>
  </property>
  <property fmtid="{D5CDD505-2E9C-101B-9397-08002B2CF9AE}" pid="4" name="Order">
    <vt:r8>1598111000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