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0007736\Desktop\高齢者施設救急対応マニュアル\ホームページ作成\"/>
    </mc:Choice>
  </mc:AlternateContent>
  <bookViews>
    <workbookView xWindow="0" yWindow="0" windowWidth="20430" windowHeight="7575" activeTab="2"/>
  </bookViews>
  <sheets>
    <sheet name="入力" sheetId="2" r:id="rId1"/>
    <sheet name="印刷" sheetId="4" r:id="rId2"/>
    <sheet name="情報シート手書き用印刷" sheetId="3" r:id="rId3"/>
    <sheet name="記載例" sheetId="5" r:id="rId4"/>
    <sheet name="リスト" sheetId="6" state="hidden" r:id="rId5"/>
  </sheets>
  <definedNames>
    <definedName name="_xlnm.Print_Area" localSheetId="1">印刷!$A$1:$L$38</definedName>
    <definedName name="_xlnm.Print_Area" localSheetId="3">記載例!$A$1:$L$37</definedName>
    <definedName name="_xlnm.Print_Area" localSheetId="2">情報シート手書き用印刷!$A$1:$L$38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4" l="1"/>
  <c r="K20" i="4"/>
  <c r="K18" i="4"/>
  <c r="F20" i="4"/>
  <c r="F18" i="4"/>
  <c r="E20" i="4"/>
  <c r="E18" i="4"/>
  <c r="B21" i="4"/>
  <c r="B20" i="4"/>
  <c r="B19" i="4"/>
  <c r="B18" i="4"/>
  <c r="K15" i="4"/>
  <c r="J15" i="4"/>
  <c r="C15" i="4"/>
  <c r="K14" i="4"/>
  <c r="J14" i="4"/>
  <c r="C14" i="4"/>
  <c r="J13" i="4"/>
  <c r="J12" i="4"/>
  <c r="C13" i="4"/>
  <c r="C12" i="4"/>
  <c r="J11" i="4"/>
  <c r="C11" i="4"/>
  <c r="J9" i="4"/>
  <c r="C9" i="4"/>
  <c r="J7" i="4"/>
  <c r="G7" i="4"/>
  <c r="C8" i="4"/>
  <c r="C7" i="4"/>
  <c r="C2" i="4" l="1"/>
  <c r="C3" i="4"/>
  <c r="C4" i="4"/>
  <c r="C5" i="4"/>
  <c r="K6" i="4"/>
</calcChain>
</file>

<file path=xl/sharedStrings.xml><?xml version="1.0" encoding="utf-8"?>
<sst xmlns="http://schemas.openxmlformats.org/spreadsheetml/2006/main" count="277" uniqueCount="153">
  <si>
    <t>男</t>
    <rPh sb="0" eb="1">
      <t>オトコ</t>
    </rPh>
    <phoneticPr fontId="3"/>
  </si>
  <si>
    <t>女</t>
    <rPh sb="0" eb="1">
      <t>オンナ</t>
    </rPh>
    <phoneticPr fontId="3"/>
  </si>
  <si>
    <t>要介護５</t>
    <rPh sb="0" eb="1">
      <t>ヨウ</t>
    </rPh>
    <rPh sb="1" eb="3">
      <t>カイゴ</t>
    </rPh>
    <phoneticPr fontId="3"/>
  </si>
  <si>
    <t>あり</t>
  </si>
  <si>
    <t>要介護４</t>
    <rPh sb="0" eb="1">
      <t>ヨウ</t>
    </rPh>
    <rPh sb="1" eb="3">
      <t>カイゴ</t>
    </rPh>
    <phoneticPr fontId="3"/>
  </si>
  <si>
    <t>要介護３</t>
    <rPh sb="0" eb="1">
      <t>ヨウ</t>
    </rPh>
    <rPh sb="1" eb="3">
      <t>カイゴ</t>
    </rPh>
    <phoneticPr fontId="3"/>
  </si>
  <si>
    <t>要介護２</t>
    <rPh sb="0" eb="1">
      <t>ヨウ</t>
    </rPh>
    <rPh sb="1" eb="3">
      <t>カイゴ</t>
    </rPh>
    <phoneticPr fontId="3"/>
  </si>
  <si>
    <t>要介護１</t>
    <rPh sb="0" eb="1">
      <t>ヨウ</t>
    </rPh>
    <rPh sb="1" eb="3">
      <t>カイゴ</t>
    </rPh>
    <phoneticPr fontId="3"/>
  </si>
  <si>
    <t>不可</t>
    <rPh sb="0" eb="2">
      <t>フカ</t>
    </rPh>
    <phoneticPr fontId="3"/>
  </si>
  <si>
    <t>要支援２</t>
    <rPh sb="0" eb="3">
      <t>ヨウシエン</t>
    </rPh>
    <phoneticPr fontId="3"/>
  </si>
  <si>
    <t>可</t>
    <rPh sb="0" eb="1">
      <t>カ</t>
    </rPh>
    <phoneticPr fontId="3"/>
  </si>
  <si>
    <t>要支援１</t>
    <rPh sb="0" eb="3">
      <t>ヨウシエン</t>
    </rPh>
    <phoneticPr fontId="3"/>
  </si>
  <si>
    <t>尼崎</t>
    <rPh sb="0" eb="2">
      <t>アマガサキ</t>
    </rPh>
    <phoneticPr fontId="3"/>
  </si>
  <si>
    <t>次男</t>
    <rPh sb="0" eb="2">
      <t>ジナン</t>
    </rPh>
    <phoneticPr fontId="3"/>
  </si>
  <si>
    <t>尼崎　次郎</t>
    <rPh sb="0" eb="2">
      <t>アマガサキ</t>
    </rPh>
    <rPh sb="3" eb="5">
      <t>ジロウ</t>
    </rPh>
    <phoneticPr fontId="3"/>
  </si>
  <si>
    <t>あまがさき　じろう</t>
    <phoneticPr fontId="3"/>
  </si>
  <si>
    <t>尼崎市</t>
    <rPh sb="0" eb="3">
      <t>アマガサキシ</t>
    </rPh>
    <phoneticPr fontId="3"/>
  </si>
  <si>
    <t>０６－６４３３－１２３４</t>
    <phoneticPr fontId="3"/>
  </si>
  <si>
    <t>長女</t>
    <rPh sb="0" eb="2">
      <t>チョウジョ</t>
    </rPh>
    <phoneticPr fontId="3"/>
  </si>
  <si>
    <t>尼崎　花子</t>
    <rPh sb="0" eb="2">
      <t>アマガサキ</t>
    </rPh>
    <rPh sb="3" eb="5">
      <t>ハナコ</t>
    </rPh>
    <phoneticPr fontId="3"/>
  </si>
  <si>
    <t>あまがさき　はなこ</t>
    <phoneticPr fontId="3"/>
  </si>
  <si>
    <t>ナッツ類</t>
    <rPh sb="3" eb="4">
      <t>ルイ</t>
    </rPh>
    <phoneticPr fontId="3"/>
  </si>
  <si>
    <t>あり（書面）</t>
    <rPh sb="3" eb="5">
      <t>ショメン</t>
    </rPh>
    <phoneticPr fontId="3"/>
  </si>
  <si>
    <t>発語ないが頷き等で可能</t>
    <rPh sb="0" eb="2">
      <t>ハツゴ</t>
    </rPh>
    <rPh sb="5" eb="6">
      <t>ウナヅ</t>
    </rPh>
    <rPh sb="7" eb="8">
      <t>トウ</t>
    </rPh>
    <rPh sb="9" eb="11">
      <t>カノウ</t>
    </rPh>
    <phoneticPr fontId="3"/>
  </si>
  <si>
    <t>その他</t>
    <rPh sb="2" eb="3">
      <t>タ</t>
    </rPh>
    <phoneticPr fontId="3"/>
  </si>
  <si>
    <t>自立</t>
    <rPh sb="0" eb="2">
      <t>ジリツ</t>
    </rPh>
    <phoneticPr fontId="3"/>
  </si>
  <si>
    <t>06-2345-6789</t>
    <phoneticPr fontId="3"/>
  </si>
  <si>
    <t>尼崎病院</t>
    <rPh sb="0" eb="2">
      <t>アマガサキ</t>
    </rPh>
    <rPh sb="2" eb="4">
      <t>ビョウイン</t>
    </rPh>
    <phoneticPr fontId="3"/>
  </si>
  <si>
    <t>06-1234-5678</t>
    <phoneticPr fontId="3"/>
  </si>
  <si>
    <t>尼崎医院</t>
    <rPh sb="0" eb="2">
      <t>アマガサキ</t>
    </rPh>
    <rPh sb="2" eb="4">
      <t>イイン</t>
    </rPh>
    <phoneticPr fontId="3"/>
  </si>
  <si>
    <t>降圧剤</t>
    <rPh sb="0" eb="3">
      <t>コウアツザイ</t>
    </rPh>
    <phoneticPr fontId="3"/>
  </si>
  <si>
    <t>高血圧</t>
    <rPh sb="0" eb="3">
      <t>コウケツアツ</t>
    </rPh>
    <phoneticPr fontId="3"/>
  </si>
  <si>
    <t>06-6543-1234</t>
    <phoneticPr fontId="3"/>
  </si>
  <si>
    <t>あまがさき　たろう</t>
    <phoneticPr fontId="3"/>
  </si>
  <si>
    <t>尼崎　太郎</t>
    <rPh sb="0" eb="2">
      <t>アマガサキ</t>
    </rPh>
    <rPh sb="3" eb="5">
      <t>タロウ</t>
    </rPh>
    <phoneticPr fontId="3"/>
  </si>
  <si>
    <t>列10</t>
  </si>
  <si>
    <t>その他特記事項</t>
    <rPh sb="2" eb="3">
      <t>タ</t>
    </rPh>
    <rPh sb="3" eb="5">
      <t>トッキ</t>
    </rPh>
    <rPh sb="5" eb="7">
      <t>ジコウ</t>
    </rPh>
    <phoneticPr fontId="3"/>
  </si>
  <si>
    <t>住所9</t>
    <rPh sb="0" eb="3">
      <t>ジュウショ9</t>
    </rPh>
    <phoneticPr fontId="3"/>
  </si>
  <si>
    <t>電話番号8</t>
    <rPh sb="0" eb="2">
      <t>デンワバンゴウ8</t>
    </rPh>
    <phoneticPr fontId="3"/>
  </si>
  <si>
    <t>続柄7</t>
    <rPh sb="0" eb="3">
      <t>ゾクガラ7</t>
    </rPh>
    <phoneticPr fontId="3"/>
  </si>
  <si>
    <t>氏名6</t>
    <rPh sb="0" eb="3">
      <t>シメイ6</t>
    </rPh>
    <phoneticPr fontId="3"/>
  </si>
  <si>
    <t>緊急連絡先②</t>
    <rPh sb="0" eb="2">
      <t>キンキュウ</t>
    </rPh>
    <rPh sb="2" eb="5">
      <t>レンラクサキ</t>
    </rPh>
    <phoneticPr fontId="3"/>
  </si>
  <si>
    <t>住所5</t>
    <rPh sb="0" eb="3">
      <t>ジュウショ5</t>
    </rPh>
    <phoneticPr fontId="3"/>
  </si>
  <si>
    <t>電話番号4</t>
    <rPh sb="0" eb="2">
      <t>デンワバンゴウ4</t>
    </rPh>
    <phoneticPr fontId="3"/>
  </si>
  <si>
    <t>続柄</t>
    <rPh sb="0" eb="2">
      <t>ゾクガラ</t>
    </rPh>
    <phoneticPr fontId="3"/>
  </si>
  <si>
    <t>氏名</t>
    <rPh sb="0" eb="2">
      <t>シメイ</t>
    </rPh>
    <phoneticPr fontId="3"/>
  </si>
  <si>
    <t>緊急連絡先①</t>
    <rPh sb="0" eb="2">
      <t>キンキュウ</t>
    </rPh>
    <rPh sb="2" eb="5">
      <t>レンラクサキ</t>
    </rPh>
    <phoneticPr fontId="3"/>
  </si>
  <si>
    <t>アレルギー内容</t>
    <rPh sb="5" eb="7">
      <t>ナイヨウ</t>
    </rPh>
    <phoneticPr fontId="3"/>
  </si>
  <si>
    <t>アレルギー</t>
    <phoneticPr fontId="3"/>
  </si>
  <si>
    <t>DNAR</t>
    <phoneticPr fontId="3"/>
  </si>
  <si>
    <t>内容</t>
    <rPh sb="0" eb="2">
      <t>ナイヨウ</t>
    </rPh>
    <phoneticPr fontId="3"/>
  </si>
  <si>
    <t>意思疎通</t>
    <rPh sb="0" eb="2">
      <t>イシ</t>
    </rPh>
    <rPh sb="2" eb="4">
      <t>ソツウ</t>
    </rPh>
    <phoneticPr fontId="3"/>
  </si>
  <si>
    <t>介護度</t>
    <rPh sb="0" eb="2">
      <t>カイゴ</t>
    </rPh>
    <rPh sb="2" eb="3">
      <t>ド</t>
    </rPh>
    <phoneticPr fontId="3"/>
  </si>
  <si>
    <t>電話番号3</t>
    <rPh sb="0" eb="2">
      <t>デンワバンゴウ3</t>
    </rPh>
    <phoneticPr fontId="3"/>
  </si>
  <si>
    <t>かかりつけ②</t>
    <phoneticPr fontId="3"/>
  </si>
  <si>
    <t>電話番号2</t>
    <rPh sb="0" eb="2">
      <t>デンワバンゴウ2</t>
    </rPh>
    <phoneticPr fontId="3"/>
  </si>
  <si>
    <t>かかりつけ①</t>
    <phoneticPr fontId="3"/>
  </si>
  <si>
    <t>処方薬</t>
    <rPh sb="0" eb="3">
      <t>ショホウヤク</t>
    </rPh>
    <phoneticPr fontId="3"/>
  </si>
  <si>
    <t>既往歴</t>
    <rPh sb="0" eb="2">
      <t>キオウ</t>
    </rPh>
    <rPh sb="2" eb="3">
      <t>レキ</t>
    </rPh>
    <phoneticPr fontId="3"/>
  </si>
  <si>
    <t>電話番号</t>
    <rPh sb="0" eb="2">
      <t>デンワ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</si>
  <si>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</si>
  <si>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住所</t>
    <rPh sb="0" eb="2">
      <t>ジュウショ</t>
    </rPh>
    <phoneticPr fontId="3"/>
  </si>
  <si>
    <t>性別</t>
    <rPh sb="0" eb="2">
      <t>セイベツ</t>
    </rPh>
    <phoneticPr fontId="3"/>
  </si>
  <si>
    <t>ふりがな</t>
    <phoneticPr fontId="3"/>
  </si>
  <si>
    <t>氏　名</t>
    <rPh sb="0" eb="1">
      <t>シ</t>
    </rPh>
    <rPh sb="2" eb="3">
      <t>ナ</t>
    </rPh>
    <phoneticPr fontId="3"/>
  </si>
  <si>
    <t>№</t>
    <phoneticPr fontId="3"/>
  </si>
  <si>
    <t>０６－１２３４－５６７９</t>
  </si>
  <si>
    <t>連絡先</t>
    <rPh sb="0" eb="3">
      <t>レンラクサキ</t>
    </rPh>
    <phoneticPr fontId="3"/>
  </si>
  <si>
    <t>尼崎市〇〇町〇〇丁目〇〇番〇〇号</t>
  </si>
  <si>
    <t>所在地</t>
    <rPh sb="0" eb="3">
      <t>ショザイチ</t>
    </rPh>
    <phoneticPr fontId="3"/>
  </si>
  <si>
    <t>介護付き有料老人ホーム</t>
    <rPh sb="0" eb="3">
      <t>カイゴツ</t>
    </rPh>
    <rPh sb="4" eb="8">
      <t>ユウリョウロウジン</t>
    </rPh>
    <phoneticPr fontId="3"/>
  </si>
  <si>
    <t>施設種類</t>
    <rPh sb="0" eb="2">
      <t>シセツ</t>
    </rPh>
    <rPh sb="2" eb="4">
      <t>シュルイ</t>
    </rPh>
    <phoneticPr fontId="3"/>
  </si>
  <si>
    <t>尼崎ホーム</t>
    <rPh sb="0" eb="2">
      <t>アマガサキ</t>
    </rPh>
    <phoneticPr fontId="3"/>
  </si>
  <si>
    <t>施設名</t>
    <rPh sb="0" eb="2">
      <t>シセツ</t>
    </rPh>
    <rPh sb="2" eb="3">
      <t>メイ</t>
    </rPh>
    <phoneticPr fontId="3"/>
  </si>
  <si>
    <t>※　可能な範囲で記入をお願いします。</t>
    <phoneticPr fontId="3"/>
  </si>
  <si>
    <t>その他　特記事項</t>
    <phoneticPr fontId="3"/>
  </si>
  <si>
    <t>続　柄</t>
    <rPh sb="0" eb="1">
      <t>ゾク</t>
    </rPh>
    <rPh sb="2" eb="3">
      <t>エ</t>
    </rPh>
    <phoneticPr fontId="3"/>
  </si>
  <si>
    <t>□　実施　　□　未実施</t>
    <rPh sb="2" eb="4">
      <t>ジッシ</t>
    </rPh>
    <rPh sb="8" eb="11">
      <t>ミジッシ</t>
    </rPh>
    <phoneticPr fontId="3"/>
  </si>
  <si>
    <t>家族連絡</t>
    <rPh sb="0" eb="2">
      <t>カゾク</t>
    </rPh>
    <rPh sb="2" eb="4">
      <t>レンラク</t>
    </rPh>
    <phoneticPr fontId="3"/>
  </si>
  <si>
    <t>その他の処置</t>
    <rPh sb="2" eb="3">
      <t>タ</t>
    </rPh>
    <rPh sb="4" eb="6">
      <t>ショチ</t>
    </rPh>
    <phoneticPr fontId="3"/>
  </si>
  <si>
    <t>　　　　　　　　　回</t>
    <rPh sb="9" eb="10">
      <t>カイ</t>
    </rPh>
    <phoneticPr fontId="3"/>
  </si>
  <si>
    <t>電気ショック回数</t>
    <rPh sb="0" eb="2">
      <t>デンキ</t>
    </rPh>
    <rPh sb="6" eb="8">
      <t>カイスウ</t>
    </rPh>
    <phoneticPr fontId="3"/>
  </si>
  <si>
    <t>ＡＥＤ</t>
    <phoneticPr fontId="3"/>
  </si>
  <si>
    <t>人工呼吸</t>
    <rPh sb="0" eb="2">
      <t>ジンコウ</t>
    </rPh>
    <rPh sb="2" eb="4">
      <t>コキュウ</t>
    </rPh>
    <phoneticPr fontId="3"/>
  </si>
  <si>
    <t>胸骨圧迫　</t>
    <rPh sb="0" eb="2">
      <t>キョウコツ</t>
    </rPh>
    <rPh sb="2" eb="4">
      <t>アッパク</t>
    </rPh>
    <phoneticPr fontId="3"/>
  </si>
  <si>
    <t>：</t>
    <phoneticPr fontId="3"/>
  </si>
  <si>
    <t>最終健在時刻</t>
    <rPh sb="0" eb="2">
      <t>サイシュウ</t>
    </rPh>
    <rPh sb="2" eb="4">
      <t>ケンザイ</t>
    </rPh>
    <rPh sb="4" eb="6">
      <t>ジコク</t>
    </rPh>
    <phoneticPr fontId="3"/>
  </si>
  <si>
    <t>発見時刻</t>
    <rPh sb="0" eb="2">
      <t>ハッケン</t>
    </rPh>
    <rPh sb="2" eb="4">
      <t>ジコク</t>
    </rPh>
    <phoneticPr fontId="3"/>
  </si>
  <si>
    <t>発生時情報</t>
    <rPh sb="0" eb="2">
      <t>ハッセイ</t>
    </rPh>
    <rPh sb="2" eb="3">
      <t>ジ</t>
    </rPh>
    <rPh sb="3" eb="5">
      <t>ジョウホウ</t>
    </rPh>
    <phoneticPr fontId="3"/>
  </si>
  <si>
    <t>※　必要に応じて新しい情報に変更してください。</t>
    <rPh sb="2" eb="4">
      <t>ヒツヨウ</t>
    </rPh>
    <rPh sb="5" eb="6">
      <t>オウ</t>
    </rPh>
    <rPh sb="8" eb="9">
      <t>アタラ</t>
    </rPh>
    <rPh sb="11" eb="13">
      <t>ジョウホウ</t>
    </rPh>
    <rPh sb="14" eb="16">
      <t>ヘンコウ</t>
    </rPh>
    <phoneticPr fontId="3"/>
  </si>
  <si>
    <t>住　所</t>
    <rPh sb="0" eb="1">
      <t>ジュウ</t>
    </rPh>
    <rPh sb="2" eb="3">
      <t>ショ</t>
    </rPh>
    <phoneticPr fontId="3"/>
  </si>
  <si>
    <t>続　柄</t>
    <phoneticPr fontId="3"/>
  </si>
  <si>
    <t>氏　名 （ふりがな）</t>
    <rPh sb="0" eb="1">
      <t>ウジ</t>
    </rPh>
    <rPh sb="2" eb="3">
      <t>ナ</t>
    </rPh>
    <phoneticPr fontId="3"/>
  </si>
  <si>
    <t>緊急連絡先</t>
    <rPh sb="0" eb="2">
      <t>キンキュウ</t>
    </rPh>
    <rPh sb="2" eb="5">
      <t>レンラクサキ</t>
    </rPh>
    <phoneticPr fontId="3"/>
  </si>
  <si>
    <t>　　　なし　　　　あり（　　　　　　　　　　）</t>
    <phoneticPr fontId="3"/>
  </si>
  <si>
    <r>
      <t xml:space="preserve">  　　　なし　　　　　　   　　　あり
　　</t>
    </r>
    <r>
      <rPr>
        <sz val="10"/>
        <rFont val="ＭＳ Ｐゴシック"/>
        <family val="3"/>
        <charset val="128"/>
      </rPr>
      <t>※ありの場合</t>
    </r>
    <r>
      <rPr>
        <sz val="12"/>
        <rFont val="ＭＳ Ｐゴシック"/>
        <family val="3"/>
        <charset val="128"/>
      </rPr>
      <t xml:space="preserve"> （ 　　書面  　　　口頭 ）</t>
    </r>
    <rPh sb="28" eb="30">
      <t>バアイ</t>
    </rPh>
    <rPh sb="35" eb="37">
      <t>ショメン</t>
    </rPh>
    <rPh sb="42" eb="44">
      <t>コウトウ</t>
    </rPh>
    <phoneticPr fontId="3"/>
  </si>
  <si>
    <t>ＤＮＡＲ</t>
    <phoneticPr fontId="3"/>
  </si>
  <si>
    <t>　　　　可能　　　不可　　　その他（　　　　　　　）</t>
    <rPh sb="4" eb="6">
      <t>カノウ</t>
    </rPh>
    <rPh sb="9" eb="11">
      <t>フカ</t>
    </rPh>
    <rPh sb="16" eb="17">
      <t>タ</t>
    </rPh>
    <phoneticPr fontId="3"/>
  </si>
  <si>
    <t>　　自立・（要支援・要介護　１　２　３　４　５）</t>
    <rPh sb="2" eb="4">
      <t>ジリツ</t>
    </rPh>
    <rPh sb="6" eb="9">
      <t>ヨウシエン</t>
    </rPh>
    <rPh sb="10" eb="11">
      <t>ヨウ</t>
    </rPh>
    <rPh sb="11" eb="13">
      <t>カイゴ</t>
    </rPh>
    <phoneticPr fontId="3"/>
  </si>
  <si>
    <t>　　℡</t>
    <phoneticPr fontId="3"/>
  </si>
  <si>
    <t>　 ℡</t>
    <phoneticPr fontId="3"/>
  </si>
  <si>
    <t>かかりつけ
②</t>
    <phoneticPr fontId="3"/>
  </si>
  <si>
    <t xml:space="preserve">  明治 ・     大正 ・     昭和
 　　年　　　　月　　　　日</t>
    <rPh sb="3" eb="4">
      <t>ジ</t>
    </rPh>
    <rPh sb="12" eb="13">
      <t>ショウ</t>
    </rPh>
    <rPh sb="21" eb="22">
      <t>ワ</t>
    </rPh>
    <phoneticPr fontId="3"/>
  </si>
  <si>
    <t>生年月日</t>
    <phoneticPr fontId="3"/>
  </si>
  <si>
    <t>氏　名</t>
    <rPh sb="0" eb="1">
      <t>ウジ</t>
    </rPh>
    <rPh sb="2" eb="3">
      <t>メイ</t>
    </rPh>
    <phoneticPr fontId="3"/>
  </si>
  <si>
    <t xml:space="preserve">    男
    女</t>
    <rPh sb="4" eb="5">
      <t>オトコ</t>
    </rPh>
    <rPh sb="10" eb="11">
      <t>オンナ</t>
    </rPh>
    <phoneticPr fontId="3"/>
  </si>
  <si>
    <t>（ふりがな）</t>
    <phoneticPr fontId="3"/>
  </si>
  <si>
    <t xml:space="preserve">    年　　　月　　　日</t>
    <rPh sb="4" eb="5">
      <t>ネン</t>
    </rPh>
    <rPh sb="8" eb="9">
      <t>ツキ</t>
    </rPh>
    <rPh sb="12" eb="13">
      <t>ヒ</t>
    </rPh>
    <phoneticPr fontId="3"/>
  </si>
  <si>
    <t>記入日：</t>
    <rPh sb="0" eb="2">
      <t>キニュウ</t>
    </rPh>
    <rPh sb="2" eb="3">
      <t>ビ</t>
    </rPh>
    <phoneticPr fontId="3"/>
  </si>
  <si>
    <t>所在地</t>
    <phoneticPr fontId="3"/>
  </si>
  <si>
    <t>高齢者施設　救急発生時情報シート</t>
    <rPh sb="0" eb="3">
      <t>コウレイシャ</t>
    </rPh>
    <rPh sb="3" eb="5">
      <t>シセツ</t>
    </rPh>
    <rPh sb="6" eb="8">
      <t>キュウキュウ</t>
    </rPh>
    <rPh sb="8" eb="10">
      <t>ハッセイ</t>
    </rPh>
    <rPh sb="10" eb="11">
      <t>ジ</t>
    </rPh>
    <rPh sb="11" eb="13">
      <t>ジョウホウ</t>
    </rPh>
    <phoneticPr fontId="3"/>
  </si>
  <si>
    <t>No.</t>
    <phoneticPr fontId="3"/>
  </si>
  <si>
    <t>娘</t>
    <rPh sb="0" eb="1">
      <t>ムスメ</t>
    </rPh>
    <phoneticPr fontId="3"/>
  </si>
  <si>
    <r>
      <rPr>
        <sz val="16"/>
        <color indexed="30"/>
        <rFont val="ＭＳ Ｐゴシック"/>
        <family val="3"/>
        <charset val="128"/>
      </rPr>
      <t>☑</t>
    </r>
    <r>
      <rPr>
        <sz val="16"/>
        <rFont val="ＭＳ Ｐゴシック"/>
        <family val="3"/>
        <charset val="128"/>
      </rPr>
      <t>　実施　　□　未実施</t>
    </r>
    <rPh sb="2" eb="4">
      <t>ジッシ</t>
    </rPh>
    <rPh sb="8" eb="11">
      <t>ミジッシ</t>
    </rPh>
    <phoneticPr fontId="3"/>
  </si>
  <si>
    <r>
      <t>　　</t>
    </r>
    <r>
      <rPr>
        <b/>
        <sz val="16"/>
        <color indexed="30"/>
        <rFont val="ＭＳ Ｐゴシック"/>
        <family val="3"/>
        <charset val="128"/>
      </rPr>
      <t>吸引</t>
    </r>
    <rPh sb="2" eb="4">
      <t>キュウイン</t>
    </rPh>
    <phoneticPr fontId="3"/>
  </si>
  <si>
    <r>
      <t>　　　　　　</t>
    </r>
    <r>
      <rPr>
        <b/>
        <sz val="16"/>
        <color indexed="30"/>
        <rFont val="ＭＳ Ｐゴシック"/>
        <family val="3"/>
        <charset val="128"/>
      </rPr>
      <t>２</t>
    </r>
    <r>
      <rPr>
        <sz val="16"/>
        <rFont val="ＭＳ Ｐゴシック"/>
        <family val="3"/>
        <charset val="128"/>
      </rPr>
      <t>　　　回</t>
    </r>
    <rPh sb="10" eb="11">
      <t>カイ</t>
    </rPh>
    <phoneticPr fontId="3"/>
  </si>
  <si>
    <t>実施回数</t>
    <rPh sb="0" eb="2">
      <t>ジッシ</t>
    </rPh>
    <rPh sb="2" eb="4">
      <t>カイスウ</t>
    </rPh>
    <phoneticPr fontId="3"/>
  </si>
  <si>
    <r>
      <t>□　実施　　</t>
    </r>
    <r>
      <rPr>
        <sz val="16"/>
        <color indexed="30"/>
        <rFont val="ＭＳ Ｐゴシック"/>
        <family val="3"/>
        <charset val="128"/>
      </rPr>
      <t>☑</t>
    </r>
    <r>
      <rPr>
        <sz val="16"/>
        <rFont val="ＭＳ Ｐゴシック"/>
        <family val="3"/>
        <charset val="128"/>
      </rPr>
      <t>　未実施</t>
    </r>
    <rPh sb="2" eb="4">
      <t>ジッシ</t>
    </rPh>
    <rPh sb="8" eb="11">
      <t>ミジッシ</t>
    </rPh>
    <phoneticPr fontId="3"/>
  </si>
  <si>
    <t>その他　特記事項</t>
    <rPh sb="2" eb="3">
      <t>タ</t>
    </rPh>
    <rPh sb="4" eb="6">
      <t>トッキ</t>
    </rPh>
    <rPh sb="6" eb="8">
      <t>ジコウ</t>
    </rPh>
    <phoneticPr fontId="3"/>
  </si>
  <si>
    <t>尼崎市○○町○○丁目○○番○○号</t>
    <phoneticPr fontId="3"/>
  </si>
  <si>
    <t>０６－５６７８－１２３４</t>
    <phoneticPr fontId="3"/>
  </si>
  <si>
    <r>
      <t>□　なし　　</t>
    </r>
    <r>
      <rPr>
        <sz val="12"/>
        <color indexed="10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　あり（　　</t>
    </r>
    <r>
      <rPr>
        <sz val="12"/>
        <color indexed="10"/>
        <rFont val="ＭＳ Ｐゴシック"/>
        <family val="3"/>
        <charset val="128"/>
      </rPr>
      <t>アルコール</t>
    </r>
    <r>
      <rPr>
        <sz val="12"/>
        <rFont val="ＭＳ Ｐゴシック"/>
        <family val="3"/>
        <charset val="128"/>
      </rPr>
      <t>　　　）</t>
    </r>
    <phoneticPr fontId="3"/>
  </si>
  <si>
    <r>
      <t xml:space="preserve">  □　なし　　　　　　   </t>
    </r>
    <r>
      <rPr>
        <sz val="12"/>
        <color indexed="10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　あり
　　</t>
    </r>
    <r>
      <rPr>
        <sz val="10"/>
        <rFont val="ＭＳ Ｐゴシック"/>
        <family val="3"/>
        <charset val="128"/>
      </rPr>
      <t>※ありの場合</t>
    </r>
    <r>
      <rPr>
        <sz val="12"/>
        <rFont val="ＭＳ Ｐゴシック"/>
        <family val="3"/>
        <charset val="128"/>
      </rPr>
      <t xml:space="preserve"> （ </t>
    </r>
    <r>
      <rPr>
        <sz val="12"/>
        <color indexed="10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　書面  □　口頭 ）</t>
    </r>
    <rPh sb="26" eb="28">
      <t>バアイ</t>
    </rPh>
    <rPh sb="33" eb="35">
      <t>ショメン</t>
    </rPh>
    <rPh sb="39" eb="41">
      <t>コウトウ</t>
    </rPh>
    <phoneticPr fontId="3"/>
  </si>
  <si>
    <r>
      <t>□可能　□不可　</t>
    </r>
    <r>
      <rPr>
        <sz val="10"/>
        <color indexed="10"/>
        <rFont val="ＭＳ Ｐゴシック"/>
        <family val="3"/>
        <charset val="128"/>
      </rPr>
      <t>☑</t>
    </r>
    <r>
      <rPr>
        <sz val="10"/>
        <rFont val="ＭＳ Ｐゴシック"/>
        <family val="3"/>
        <charset val="128"/>
      </rPr>
      <t>その他（</t>
    </r>
    <r>
      <rPr>
        <sz val="10"/>
        <color indexed="10"/>
        <rFont val="ＭＳ Ｐゴシック"/>
        <family val="3"/>
        <charset val="128"/>
      </rPr>
      <t>発語ないが頷き等可</t>
    </r>
    <r>
      <rPr>
        <sz val="10"/>
        <rFont val="ＭＳ Ｐゴシック"/>
        <family val="3"/>
        <charset val="128"/>
      </rPr>
      <t>　　）</t>
    </r>
    <rPh sb="1" eb="3">
      <t>カノウ</t>
    </rPh>
    <rPh sb="5" eb="7">
      <t>フカ</t>
    </rPh>
    <rPh sb="11" eb="12">
      <t>タ</t>
    </rPh>
    <rPh sb="13" eb="15">
      <t>ハツゴ</t>
    </rPh>
    <rPh sb="18" eb="19">
      <t>ウナヅ</t>
    </rPh>
    <rPh sb="20" eb="21">
      <t>トウ</t>
    </rPh>
    <rPh sb="21" eb="22">
      <t>カ</t>
    </rPh>
    <phoneticPr fontId="3"/>
  </si>
  <si>
    <t>　　℡</t>
  </si>
  <si>
    <r>
      <t>　　℡　</t>
    </r>
    <r>
      <rPr>
        <sz val="12"/>
        <color indexed="10"/>
        <rFont val="ＭＳ Ｐゴシック"/>
        <family val="3"/>
        <charset val="128"/>
      </rPr>
      <t>０６－０１２３－４５６７</t>
    </r>
    <phoneticPr fontId="3"/>
  </si>
  <si>
    <t>ワーファリン</t>
    <phoneticPr fontId="3"/>
  </si>
  <si>
    <t>脳梗塞</t>
    <rPh sb="0" eb="3">
      <t>ノウコウソク</t>
    </rPh>
    <phoneticPr fontId="3"/>
  </si>
  <si>
    <r>
      <t xml:space="preserve">□ 明治 ・ □ 大正 ・ </t>
    </r>
    <r>
      <rPr>
        <sz val="12"/>
        <color indexed="10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 xml:space="preserve"> 昭和
 </t>
    </r>
    <r>
      <rPr>
        <sz val="12"/>
        <color indexed="10"/>
        <rFont val="ＭＳ Ｐゴシック"/>
        <family val="3"/>
        <charset val="128"/>
      </rPr>
      <t>〇</t>
    </r>
    <r>
      <rPr>
        <sz val="12"/>
        <rFont val="ＭＳ Ｐゴシック"/>
        <family val="3"/>
        <charset val="128"/>
      </rPr>
      <t>年　　　</t>
    </r>
    <r>
      <rPr>
        <sz val="12"/>
        <color indexed="10"/>
        <rFont val="ＭＳ Ｐゴシック"/>
        <family val="3"/>
        <charset val="128"/>
      </rPr>
      <t>〇</t>
    </r>
    <r>
      <rPr>
        <sz val="12"/>
        <rFont val="ＭＳ Ｐゴシック"/>
        <family val="3"/>
        <charset val="128"/>
      </rPr>
      <t>月　　　</t>
    </r>
    <r>
      <rPr>
        <sz val="12"/>
        <color indexed="10"/>
        <rFont val="ＭＳ Ｐゴシック"/>
        <family val="3"/>
        <charset val="128"/>
      </rPr>
      <t>〇</t>
    </r>
    <r>
      <rPr>
        <sz val="12"/>
        <rFont val="ＭＳ Ｐゴシック"/>
        <family val="3"/>
        <charset val="128"/>
      </rPr>
      <t>日</t>
    </r>
    <rPh sb="3" eb="4">
      <t>ジ</t>
    </rPh>
    <rPh sb="10" eb="11">
      <t>ショウ</t>
    </rPh>
    <rPh sb="17" eb="18">
      <t>ワ</t>
    </rPh>
    <phoneticPr fontId="3"/>
  </si>
  <si>
    <t>尼崎市○○町○○丁目○○番○○号</t>
    <rPh sb="0" eb="3">
      <t>アマガサキシ</t>
    </rPh>
    <rPh sb="5" eb="6">
      <t>チョウ</t>
    </rPh>
    <rPh sb="8" eb="9">
      <t>チョウ</t>
    </rPh>
    <rPh sb="9" eb="10">
      <t>メ</t>
    </rPh>
    <rPh sb="12" eb="13">
      <t>バン</t>
    </rPh>
    <rPh sb="15" eb="16">
      <t>ゴウ</t>
    </rPh>
    <phoneticPr fontId="3"/>
  </si>
  <si>
    <r>
      <rPr>
        <sz val="12"/>
        <color indexed="10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 xml:space="preserve"> 男
□ 女</t>
    </r>
    <rPh sb="2" eb="3">
      <t>オトコ</t>
    </rPh>
    <rPh sb="6" eb="7">
      <t>オンナ</t>
    </rPh>
    <phoneticPr fontId="3"/>
  </si>
  <si>
    <r>
      <t>記入日：　</t>
    </r>
    <r>
      <rPr>
        <sz val="12"/>
        <color indexed="10"/>
        <rFont val="HG丸ｺﾞｼｯｸM-PRO"/>
        <family val="3"/>
        <charset val="128"/>
      </rPr>
      <t>２０２５</t>
    </r>
    <r>
      <rPr>
        <sz val="12"/>
        <rFont val="HG丸ｺﾞｼｯｸM-PRO"/>
        <family val="3"/>
        <charset val="128"/>
      </rPr>
      <t>年　</t>
    </r>
    <r>
      <rPr>
        <sz val="12"/>
        <color indexed="10"/>
        <rFont val="HG丸ｺﾞｼｯｸM-PRO"/>
        <family val="3"/>
        <charset val="128"/>
      </rPr>
      <t>１</t>
    </r>
    <r>
      <rPr>
        <sz val="12"/>
        <rFont val="HG丸ｺﾞｼｯｸM-PRO"/>
        <family val="3"/>
        <charset val="128"/>
      </rPr>
      <t>月</t>
    </r>
    <r>
      <rPr>
        <sz val="12"/>
        <color indexed="10"/>
        <rFont val="HG丸ｺﾞｼｯｸM-PRO"/>
        <family val="3"/>
        <charset val="128"/>
      </rPr>
      <t>１</t>
    </r>
    <r>
      <rPr>
        <sz val="12"/>
        <rFont val="HG丸ｺﾞｼｯｸM-PRO"/>
        <family val="3"/>
        <charset val="128"/>
      </rPr>
      <t xml:space="preserve">日  </t>
    </r>
    <rPh sb="2" eb="3">
      <t>ヒ</t>
    </rPh>
    <rPh sb="9" eb="10">
      <t>ネン</t>
    </rPh>
    <rPh sb="12" eb="13">
      <t>ツキ</t>
    </rPh>
    <rPh sb="14" eb="15">
      <t>ヒ</t>
    </rPh>
    <phoneticPr fontId="3"/>
  </si>
  <si>
    <t>０６－１２３４－５６７９</t>
    <phoneticPr fontId="3"/>
  </si>
  <si>
    <t>尼崎市〇〇町〇〇丁目〇〇番〇〇号</t>
    <rPh sb="0" eb="3">
      <t>アマガサキシ</t>
    </rPh>
    <rPh sb="5" eb="6">
      <t>チョウ</t>
    </rPh>
    <rPh sb="8" eb="9">
      <t>チョウ</t>
    </rPh>
    <rPh sb="9" eb="10">
      <t>メ</t>
    </rPh>
    <rPh sb="12" eb="13">
      <t>バン</t>
    </rPh>
    <rPh sb="15" eb="16">
      <t>ゴウ</t>
    </rPh>
    <phoneticPr fontId="3"/>
  </si>
  <si>
    <t>介護付き有料老人ホーム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</si>
  <si>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〇〇〇老人ホーム</t>
    <rPh sb="3" eb="5">
      <t>ロウジン</t>
    </rPh>
    <phoneticPr fontId="3"/>
  </si>
  <si>
    <t>高齢者施設　緊急時情報シート</t>
    <rPh sb="0" eb="3">
      <t>コウレイシャ</t>
    </rPh>
    <rPh sb="3" eb="5">
      <t>シセツ</t>
    </rPh>
    <rPh sb="6" eb="9">
      <t>キンキュウジ</t>
    </rPh>
    <rPh sb="9" eb="11">
      <t>ジョウホウ</t>
    </rPh>
    <phoneticPr fontId="3"/>
  </si>
  <si>
    <t>介護医療院(介護療養型医療施設)</t>
    <rPh sb="0" eb="2">
      <t>カイゴ</t>
    </rPh>
    <rPh sb="2" eb="4">
      <t>イリョウ</t>
    </rPh>
    <rPh sb="4" eb="5">
      <t>イン</t>
    </rPh>
    <rPh sb="6" eb="8">
      <t>カイゴ</t>
    </rPh>
    <rPh sb="8" eb="11">
      <t>リョウヨウガタ</t>
    </rPh>
    <rPh sb="11" eb="13">
      <t>イリョウ</t>
    </rPh>
    <rPh sb="13" eb="15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</si>
  <si>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</si>
  <si>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特別養護老人ホーム</t>
    <rPh sb="0" eb="6">
      <t>トクベツヨウゴロウジン</t>
    </rPh>
    <phoneticPr fontId="3"/>
  </si>
  <si>
    <t>ケアハウス</t>
    <phoneticPr fontId="3"/>
  </si>
  <si>
    <t>グループホーム</t>
    <phoneticPr fontId="3"/>
  </si>
  <si>
    <t>あり（口頭）</t>
    <rPh sb="3" eb="5">
      <t>コウトウ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</si>
  <si>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3"/>
  </si>
  <si>
    <t>あり</t>
    <phoneticPr fontId="3"/>
  </si>
  <si>
    <t>住宅型有料老人ホーム</t>
    <rPh sb="0" eb="7">
      <t>ジュウタクガタユウリョウロウジン</t>
    </rPh>
    <phoneticPr fontId="3"/>
  </si>
  <si>
    <t>なし</t>
    <phoneticPr fontId="3"/>
  </si>
  <si>
    <t/>
  </si>
  <si>
    <t>操作手順</t>
    <rPh sb="0" eb="2">
      <t>ソウサ</t>
    </rPh>
    <rPh sb="2" eb="4">
      <t>テジュン</t>
    </rPh>
    <rPh sb="3" eb="4">
      <t>ニュウシュ</t>
    </rPh>
    <phoneticPr fontId="2"/>
  </si>
  <si>
    <t>②印刷シートの№を印刷したい数字に合わせて印刷する。</t>
    <rPh sb="1" eb="3">
      <t>インサツ</t>
    </rPh>
    <rPh sb="9" eb="11">
      <t>インサツ</t>
    </rPh>
    <rPh sb="14" eb="16">
      <t>スウジ</t>
    </rPh>
    <rPh sb="17" eb="18">
      <t>ア</t>
    </rPh>
    <rPh sb="21" eb="23">
      <t>インサツ</t>
    </rPh>
    <phoneticPr fontId="2"/>
  </si>
  <si>
    <t>①入力シート(現在のシート)の施設名・施設種類・所在地・連絡先及び各個人情報を入力する。</t>
    <rPh sb="1" eb="3">
      <t>ニュウリョク</t>
    </rPh>
    <rPh sb="7" eb="9">
      <t>ゲンザイ</t>
    </rPh>
    <rPh sb="15" eb="17">
      <t>シセツ</t>
    </rPh>
    <rPh sb="17" eb="18">
      <t>メイ</t>
    </rPh>
    <rPh sb="19" eb="21">
      <t>シセツ</t>
    </rPh>
    <rPh sb="21" eb="23">
      <t>シュルイ</t>
    </rPh>
    <rPh sb="24" eb="27">
      <t>ショザイチ</t>
    </rPh>
    <rPh sb="28" eb="31">
      <t>レンラクサキ</t>
    </rPh>
    <rPh sb="31" eb="32">
      <t>オヨ</t>
    </rPh>
    <rPh sb="33" eb="34">
      <t>カク</t>
    </rPh>
    <rPh sb="34" eb="36">
      <t>コジン</t>
    </rPh>
    <rPh sb="36" eb="38">
      <t>ジョウホウ</t>
    </rPh>
    <rPh sb="39" eb="41">
      <t>ニュウリョク</t>
    </rPh>
    <phoneticPr fontId="2"/>
  </si>
  <si>
    <t>０６－６４４３－１２３４</t>
    <phoneticPr fontId="2"/>
  </si>
  <si>
    <t>※例として入力しています。入力する際は上書きして入力してください。</t>
    <rPh sb="1" eb="2">
      <t>レイ</t>
    </rPh>
    <rPh sb="5" eb="7">
      <t>ニュウリョク</t>
    </rPh>
    <rPh sb="13" eb="15">
      <t>ニュウリョク</t>
    </rPh>
    <rPh sb="17" eb="18">
      <t>サイ</t>
    </rPh>
    <rPh sb="19" eb="21">
      <t>ウワガ</t>
    </rPh>
    <rPh sb="24" eb="26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</si>
</sst>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yyyy&quot;年&quot;m&quot;月&quot;d&quot;日&quot;;@"/>
    <numFmt numFmtId="178" formatCode="[$-411]ge\.m\.d;@"/>
  </numFmts>
  <fonts count="3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color indexed="10"/>
      <name val="HG創英角ｺﾞｼｯｸUB"/>
      <family val="3"/>
      <charset val="128"/>
    </font>
    <font>
      <sz val="12"/>
      <name val="游ゴシック Light"/>
      <family val="3"/>
      <charset val="128"/>
      <scheme val="major"/>
    </font>
    <font>
      <sz val="26"/>
      <name val="HG創英角ｺﾞｼｯｸUB"/>
      <family val="3"/>
      <charset val="128"/>
    </font>
    <font>
      <b/>
      <sz val="16"/>
      <color rgb="FF0070C0"/>
      <name val="ＭＳ Ｐゴシック"/>
      <family val="3"/>
      <charset val="128"/>
    </font>
    <font>
      <sz val="16"/>
      <color indexed="30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3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indexed="10"/>
      <name val="HG丸ｺﾞｼｯｸM-PRO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0" tint="-4.9989318521683403E-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>
      <alignment vertical="center"/>
    </xf>
    <xf numFmtId="57" fontId="1" fillId="0" borderId="0" xfId="1" applyNumberFormat="1">
      <alignment vertical="center"/>
    </xf>
    <xf numFmtId="0" fontId="1" fillId="0" borderId="0" xfId="1" applyAlignment="1">
      <alignment horizontal="left" vertical="center" indent="1"/>
    </xf>
    <xf numFmtId="0" fontId="4" fillId="2" borderId="0" xfId="2">
      <alignment vertical="center"/>
    </xf>
    <xf numFmtId="0" fontId="1" fillId="0" borderId="0" xfId="1" applyBorder="1" applyAlignment="1">
      <alignment vertical="top"/>
    </xf>
    <xf numFmtId="0" fontId="5" fillId="0" borderId="20" xfId="1" applyFont="1" applyBorder="1" applyAlignment="1">
      <alignment horizontal="right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5" fillId="0" borderId="44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56" xfId="1" applyFont="1" applyBorder="1" applyAlignment="1">
      <alignment horizontal="center" vertical="center"/>
    </xf>
    <xf numFmtId="0" fontId="1" fillId="0" borderId="39" xfId="1" applyBorder="1" applyAlignment="1">
      <alignment horizontal="center" vertical="center" shrinkToFit="1"/>
    </xf>
    <xf numFmtId="0" fontId="33" fillId="3" borderId="0" xfId="1" applyFont="1" applyFill="1">
      <alignment vertical="center"/>
    </xf>
    <xf numFmtId="0" fontId="1" fillId="0" borderId="0" xfId="1" applyAlignment="1">
      <alignment horizontal="left" vertical="center"/>
    </xf>
    <xf numFmtId="0" fontId="14" fillId="4" borderId="0" xfId="1" applyFont="1" applyFill="1" applyAlignment="1">
      <alignment horizontal="right" vertical="center"/>
    </xf>
    <xf numFmtId="0" fontId="4" fillId="2" borderId="0" xfId="2" applyAlignment="1">
      <alignment vertical="center"/>
    </xf>
    <xf numFmtId="0" fontId="1" fillId="0" borderId="0" xfId="1" applyAlignment="1">
      <alignment vertical="center"/>
    </xf>
    <xf numFmtId="0" fontId="4" fillId="2" borderId="0" xfId="2" applyAlignment="1">
      <alignment horizontal="left" vertical="center"/>
    </xf>
    <xf numFmtId="0" fontId="17" fillId="0" borderId="0" xfId="1" applyFont="1" applyAlignment="1">
      <alignment horizontal="center" vertical="top"/>
    </xf>
    <xf numFmtId="0" fontId="5" fillId="0" borderId="1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4" fillId="0" borderId="22" xfId="1" applyFont="1" applyBorder="1" applyAlignment="1">
      <alignment horizontal="right" vertical="center" shrinkToFit="1"/>
    </xf>
    <xf numFmtId="0" fontId="1" fillId="0" borderId="22" xfId="1" applyBorder="1" applyAlignment="1">
      <alignment horizontal="right" vertical="center" shrinkToFit="1"/>
    </xf>
    <xf numFmtId="177" fontId="14" fillId="0" borderId="22" xfId="1" applyNumberFormat="1" applyFont="1" applyBorder="1" applyAlignment="1">
      <alignment horizontal="distributed" vertical="center"/>
    </xf>
    <xf numFmtId="177" fontId="1" fillId="0" borderId="22" xfId="1" applyNumberFormat="1" applyBorder="1" applyAlignment="1">
      <alignment horizontal="distributed" vertical="center"/>
    </xf>
    <xf numFmtId="0" fontId="11" fillId="0" borderId="45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5" fillId="0" borderId="53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11" fillId="0" borderId="59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58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178" fontId="5" fillId="0" borderId="47" xfId="1" applyNumberFormat="1" applyFont="1" applyFill="1" applyBorder="1" applyAlignment="1">
      <alignment horizontal="center" vertical="center" wrapText="1"/>
    </xf>
    <xf numFmtId="178" fontId="5" fillId="0" borderId="47" xfId="1" applyNumberFormat="1" applyFont="1" applyFill="1" applyBorder="1" applyAlignment="1">
      <alignment horizontal="center" vertical="center"/>
    </xf>
    <xf numFmtId="0" fontId="5" fillId="0" borderId="47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11" fillId="0" borderId="39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/>
    </xf>
    <xf numFmtId="0" fontId="5" fillId="0" borderId="37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0" borderId="55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1" fillId="0" borderId="49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6" fillId="0" borderId="25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5" fillId="0" borderId="24" xfId="1" applyFont="1" applyBorder="1" applyAlignment="1">
      <alignment horizontal="left" vertical="top"/>
    </xf>
    <xf numFmtId="0" fontId="5" fillId="0" borderId="23" xfId="1" applyFont="1" applyBorder="1" applyAlignment="1">
      <alignment horizontal="left" vertical="top"/>
    </xf>
    <xf numFmtId="0" fontId="5" fillId="0" borderId="22" xfId="1" applyFont="1" applyBorder="1" applyAlignment="1">
      <alignment horizontal="left" vertical="top"/>
    </xf>
    <xf numFmtId="0" fontId="5" fillId="0" borderId="21" xfId="1" applyFont="1" applyBorder="1" applyAlignment="1">
      <alignment horizontal="left" vertical="top"/>
    </xf>
    <xf numFmtId="0" fontId="5" fillId="0" borderId="25" xfId="1" applyFont="1" applyBorder="1" applyAlignment="1">
      <alignment horizontal="center" vertical="center" textRotation="255"/>
    </xf>
    <xf numFmtId="0" fontId="5" fillId="0" borderId="3" xfId="1" applyFont="1" applyBorder="1" applyAlignment="1">
      <alignment horizontal="center" vertical="center" textRotation="255"/>
    </xf>
    <xf numFmtId="0" fontId="5" fillId="0" borderId="23" xfId="1" applyFont="1" applyBorder="1" applyAlignment="1">
      <alignment horizontal="center" vertical="center" textRotation="255"/>
    </xf>
    <xf numFmtId="0" fontId="5" fillId="0" borderId="42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 wrapText="1"/>
    </xf>
    <xf numFmtId="0" fontId="10" fillId="0" borderId="0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top"/>
    </xf>
    <xf numFmtId="0" fontId="6" fillId="0" borderId="5" xfId="1" applyFont="1" applyBorder="1" applyAlignment="1">
      <alignment horizontal="left" vertical="top"/>
    </xf>
    <xf numFmtId="0" fontId="6" fillId="0" borderId="4" xfId="1" applyFont="1" applyBorder="1" applyAlignment="1">
      <alignment horizontal="left" vertical="top"/>
    </xf>
    <xf numFmtId="0" fontId="6" fillId="0" borderId="3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1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8" fillId="0" borderId="1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23" xfId="1" applyFont="1" applyBorder="1" applyAlignment="1">
      <alignment horizontal="left" vertical="top"/>
    </xf>
    <xf numFmtId="0" fontId="6" fillId="0" borderId="22" xfId="1" applyFont="1" applyBorder="1" applyAlignment="1">
      <alignment horizontal="left" vertical="top"/>
    </xf>
    <xf numFmtId="0" fontId="6" fillId="0" borderId="21" xfId="1" applyFont="1" applyBorder="1" applyAlignment="1">
      <alignment horizontal="left" vertical="top"/>
    </xf>
    <xf numFmtId="0" fontId="5" fillId="0" borderId="47" xfId="1" applyFont="1" applyBorder="1" applyAlignment="1">
      <alignment horizontal="left" vertical="center" wrapText="1"/>
    </xf>
    <xf numFmtId="0" fontId="5" fillId="0" borderId="47" xfId="1" applyFont="1" applyBorder="1" applyAlignment="1">
      <alignment horizontal="left" vertical="center"/>
    </xf>
    <xf numFmtId="0" fontId="5" fillId="0" borderId="35" xfId="1" applyFont="1" applyBorder="1" applyAlignment="1">
      <alignment horizontal="left"/>
    </xf>
    <xf numFmtId="0" fontId="5" fillId="0" borderId="37" xfId="1" applyFont="1" applyBorder="1" applyAlignment="1">
      <alignment horizontal="left"/>
    </xf>
    <xf numFmtId="0" fontId="5" fillId="0" borderId="36" xfId="1" applyFont="1" applyBorder="1" applyAlignment="1">
      <alignment horizontal="left"/>
    </xf>
    <xf numFmtId="0" fontId="5" fillId="0" borderId="34" xfId="1" applyFont="1" applyBorder="1" applyAlignment="1">
      <alignment horizontal="left"/>
    </xf>
    <xf numFmtId="0" fontId="1" fillId="0" borderId="39" xfId="1" applyFont="1" applyFill="1" applyBorder="1" applyAlignment="1">
      <alignment horizontal="center" vertical="center" shrinkToFit="1"/>
    </xf>
    <xf numFmtId="0" fontId="1" fillId="0" borderId="5" xfId="1" applyFont="1" applyFill="1" applyBorder="1" applyAlignment="1">
      <alignment horizontal="center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39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6" xfId="1" applyBorder="1" applyAlignment="1">
      <alignment vertical="center"/>
    </xf>
    <xf numFmtId="0" fontId="1" fillId="0" borderId="55" xfId="1" applyBorder="1" applyAlignment="1">
      <alignment vertical="center"/>
    </xf>
    <xf numFmtId="0" fontId="1" fillId="0" borderId="54" xfId="1" applyBorder="1" applyAlignment="1">
      <alignment vertical="center"/>
    </xf>
    <xf numFmtId="0" fontId="5" fillId="0" borderId="47" xfId="1" applyFont="1" applyFill="1" applyBorder="1" applyAlignment="1">
      <alignment horizontal="center" vertical="center" wrapText="1"/>
    </xf>
    <xf numFmtId="0" fontId="11" fillId="0" borderId="52" xfId="1" applyFont="1" applyFill="1" applyBorder="1" applyAlignment="1">
      <alignment horizontal="center" vertical="center"/>
    </xf>
    <xf numFmtId="0" fontId="9" fillId="0" borderId="13" xfId="1" applyFont="1" applyBorder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18" fillId="0" borderId="8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/>
    </xf>
    <xf numFmtId="0" fontId="26" fillId="0" borderId="44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left"/>
    </xf>
    <xf numFmtId="0" fontId="5" fillId="0" borderId="12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14" xfId="1" applyFont="1" applyBorder="1" applyAlignment="1">
      <alignment horizontal="left"/>
    </xf>
    <xf numFmtId="0" fontId="21" fillId="0" borderId="33" xfId="1" applyFont="1" applyBorder="1" applyAlignment="1">
      <alignment horizontal="center" vertical="center"/>
    </xf>
    <xf numFmtId="0" fontId="6" fillId="0" borderId="62" xfId="1" applyFont="1" applyBorder="1" applyAlignment="1">
      <alignment horizontal="left" vertical="top"/>
    </xf>
    <xf numFmtId="0" fontId="5" fillId="0" borderId="61" xfId="1" applyFont="1" applyBorder="1" applyAlignment="1">
      <alignment horizontal="left" vertical="top"/>
    </xf>
    <xf numFmtId="0" fontId="5" fillId="0" borderId="60" xfId="1" applyFont="1" applyBorder="1" applyAlignment="1">
      <alignment horizontal="left" vertical="top"/>
    </xf>
    <xf numFmtId="0" fontId="14" fillId="0" borderId="0" xfId="1" applyFont="1" applyAlignment="1">
      <alignment horizontal="right" vertical="center"/>
    </xf>
    <xf numFmtId="0" fontId="21" fillId="0" borderId="4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7" fillId="0" borderId="47" xfId="1" applyFont="1" applyBorder="1" applyAlignment="1">
      <alignment horizontal="center" vertical="center"/>
    </xf>
    <xf numFmtId="0" fontId="27" fillId="0" borderId="46" xfId="1" applyFont="1" applyBorder="1" applyAlignment="1">
      <alignment horizontal="center" vertical="center"/>
    </xf>
    <xf numFmtId="0" fontId="21" fillId="0" borderId="52" xfId="1" applyFont="1" applyFill="1" applyBorder="1" applyAlignment="1">
      <alignment horizontal="center" vertical="center"/>
    </xf>
    <xf numFmtId="0" fontId="29" fillId="0" borderId="38" xfId="1" applyFont="1" applyFill="1" applyBorder="1" applyAlignment="1">
      <alignment horizontal="center" vertical="center"/>
    </xf>
    <xf numFmtId="0" fontId="22" fillId="0" borderId="39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21" fillId="0" borderId="35" xfId="1" applyFont="1" applyBorder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36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13" fillId="0" borderId="39" xfId="1" applyFont="1" applyBorder="1" applyAlignment="1">
      <alignment vertical="center" shrinkToFit="1"/>
    </xf>
    <xf numFmtId="0" fontId="13" fillId="0" borderId="5" xfId="1" applyFont="1" applyBorder="1" applyAlignment="1">
      <alignment vertical="center" shrinkToFit="1"/>
    </xf>
    <xf numFmtId="0" fontId="13" fillId="0" borderId="4" xfId="1" applyFont="1" applyBorder="1" applyAlignment="1">
      <alignment vertical="center" shrinkToFit="1"/>
    </xf>
    <xf numFmtId="0" fontId="32" fillId="0" borderId="9" xfId="1" applyFont="1" applyBorder="1" applyAlignment="1">
      <alignment horizontal="center" vertical="center"/>
    </xf>
    <xf numFmtId="0" fontId="32" fillId="0" borderId="16" xfId="1" applyFont="1" applyBorder="1" applyAlignment="1">
      <alignment horizontal="center" vertical="center"/>
    </xf>
    <xf numFmtId="0" fontId="31" fillId="0" borderId="47" xfId="1" applyFont="1" applyBorder="1" applyAlignment="1">
      <alignment horizontal="center" vertical="center"/>
    </xf>
    <xf numFmtId="0" fontId="31" fillId="0" borderId="46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20" fontId="18" fillId="0" borderId="18" xfId="1" applyNumberFormat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</cellXfs>
  <cellStyles count="3">
    <cellStyle name="40% - アクセント 5 2" xfId="2"/>
    <cellStyle name="標準" xfId="0" builtinId="0"/>
    <cellStyle name="標準 2" xfId="1"/>
  </cellStyles>
  <dxfs count="2">
    <dxf>
      <numFmt numFmtId="44" formatCode="[$-411]ge\.m\.d"/>
    </dxf>
    <dxf>
      <alignment horizontal="left" vertical="center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571500</xdr:colOff>
      <xdr:row>0</xdr:row>
      <xdr:rowOff>428625</xdr:rowOff>
    </xdr:from>
    <xdr:ext cx="1285875" cy="1028700"/>
    <xdr:pic>
      <xdr:nvPicPr>
        <xdr:cNvPr id="2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71450"/>
          <a:ext cx="12858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571500</xdr:colOff>
      <xdr:row>0</xdr:row>
      <xdr:rowOff>428625</xdr:rowOff>
    </xdr:from>
    <xdr:ext cx="1285875" cy="1028700"/>
    <xdr:pic>
      <xdr:nvPicPr>
        <xdr:cNvPr id="2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171450"/>
          <a:ext cx="12858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371475</xdr:rowOff>
        </xdr:from>
        <xdr:to>
          <xdr:col>3</xdr:col>
          <xdr:colOff>390525</xdr:colOff>
          <xdr:row>8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7</xdr:row>
          <xdr:rowOff>371475</xdr:rowOff>
        </xdr:from>
        <xdr:to>
          <xdr:col>3</xdr:col>
          <xdr:colOff>1085850</xdr:colOff>
          <xdr:row>8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7</xdr:row>
          <xdr:rowOff>371475</xdr:rowOff>
        </xdr:from>
        <xdr:to>
          <xdr:col>4</xdr:col>
          <xdr:colOff>390525</xdr:colOff>
          <xdr:row>8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76200</xdr:rowOff>
        </xdr:from>
        <xdr:to>
          <xdr:col>6</xdr:col>
          <xdr:colOff>314325</xdr:colOff>
          <xdr:row>7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66675</xdr:rowOff>
        </xdr:from>
        <xdr:to>
          <xdr:col>6</xdr:col>
          <xdr:colOff>314325</xdr:colOff>
          <xdr:row>7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13</xdr:row>
          <xdr:rowOff>104775</xdr:rowOff>
        </xdr:from>
        <xdr:to>
          <xdr:col>10</xdr:col>
          <xdr:colOff>171450</xdr:colOff>
          <xdr:row>13</xdr:row>
          <xdr:rowOff>352425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457200</xdr:colOff>
          <xdr:row>13</xdr:row>
          <xdr:rowOff>104775</xdr:rowOff>
        </xdr:from>
        <xdr:to>
          <xdr:col>10</xdr:col>
          <xdr:colOff>762000</xdr:colOff>
          <xdr:row>13</xdr:row>
          <xdr:rowOff>352425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1038225</xdr:colOff>
          <xdr:row>13</xdr:row>
          <xdr:rowOff>104775</xdr:rowOff>
        </xdr:from>
        <xdr:to>
          <xdr:col>10</xdr:col>
          <xdr:colOff>1343025</xdr:colOff>
          <xdr:row>13</xdr:row>
          <xdr:rowOff>352425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14</xdr:row>
          <xdr:rowOff>47625</xdr:rowOff>
        </xdr:from>
        <xdr:to>
          <xdr:col>3</xdr:col>
          <xdr:colOff>200025</xdr:colOff>
          <xdr:row>14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1247775</xdr:colOff>
          <xdr:row>14</xdr:row>
          <xdr:rowOff>47625</xdr:rowOff>
        </xdr:from>
        <xdr:to>
          <xdr:col>4</xdr:col>
          <xdr:colOff>200025</xdr:colOff>
          <xdr:row>14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14</xdr:row>
          <xdr:rowOff>142875</xdr:rowOff>
        </xdr:from>
        <xdr:to>
          <xdr:col>10</xdr:col>
          <xdr:colOff>238125</xdr:colOff>
          <xdr:row>14</xdr:row>
          <xdr:rowOff>390525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619125</xdr:colOff>
          <xdr:row>14</xdr:row>
          <xdr:rowOff>142875</xdr:rowOff>
        </xdr:from>
        <xdr:to>
          <xdr:col>10</xdr:col>
          <xdr:colOff>923925</xdr:colOff>
          <xdr:row>14</xdr:row>
          <xdr:rowOff>390525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14</xdr:row>
          <xdr:rowOff>238125</xdr:rowOff>
        </xdr:from>
        <xdr:to>
          <xdr:col>3</xdr:col>
          <xdr:colOff>1143000</xdr:colOff>
          <xdr:row>14</xdr:row>
          <xdr:rowOff>485775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238125</xdr:rowOff>
        </xdr:from>
        <xdr:to>
          <xdr:col>4</xdr:col>
          <xdr:colOff>495300</xdr:colOff>
          <xdr:row>14</xdr:row>
          <xdr:rowOff>485775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647700</xdr:colOff>
      <xdr:row>0</xdr:row>
      <xdr:rowOff>428625</xdr:rowOff>
    </xdr:from>
    <xdr:ext cx="1209675" cy="1028700"/>
    <xdr:pic>
      <xdr:nvPicPr>
        <xdr:cNvPr id="2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171450"/>
          <a:ext cx="12096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133350</xdr:colOff>
      <xdr:row>11</xdr:row>
      <xdr:rowOff>38100</xdr:rowOff>
    </xdr:from>
    <xdr:to>
      <xdr:col>6</xdr:col>
      <xdr:colOff>323850</xdr:colOff>
      <xdr:row>11</xdr:row>
      <xdr:rowOff>295275</xdr:rowOff>
    </xdr:to>
    <xdr:sp macro="" textlink="">
      <xdr:nvSpPr>
        <xdr:cNvPr id="3" name="テキスト ボックス 2"/>
        <xdr:cNvSpPr txBox="1"/>
      </xdr:nvSpPr>
      <xdr:spPr>
        <a:xfrm>
          <a:off x="2190750" y="1924050"/>
          <a:ext cx="2247900" cy="133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尼崎病院</a:t>
          </a:r>
        </a:p>
      </xdr:txBody>
    </xdr:sp>
    <xdr:clientData/>
  </xdr:twoCellAnchor>
  <xdr:twoCellAnchor>
    <xdr:from>
      <xdr:col>3</xdr:col>
      <xdr:colOff>933450</xdr:colOff>
      <xdr:row>12</xdr:row>
      <xdr:rowOff>161925</xdr:rowOff>
    </xdr:from>
    <xdr:to>
      <xdr:col>4</xdr:col>
      <xdr:colOff>38100</xdr:colOff>
      <xdr:row>12</xdr:row>
      <xdr:rowOff>314325</xdr:rowOff>
    </xdr:to>
    <xdr:sp macro="" textlink="">
      <xdr:nvSpPr>
        <xdr:cNvPr id="4" name="楕円 3"/>
        <xdr:cNvSpPr/>
      </xdr:nvSpPr>
      <xdr:spPr>
        <a:xfrm>
          <a:off x="2743200" y="2219325"/>
          <a:ext cx="38100" cy="952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476251</xdr:colOff>
      <xdr:row>12</xdr:row>
      <xdr:rowOff>171450</xdr:rowOff>
    </xdr:from>
    <xdr:to>
      <xdr:col>5</xdr:col>
      <xdr:colOff>28576</xdr:colOff>
      <xdr:row>12</xdr:row>
      <xdr:rowOff>304800</xdr:rowOff>
    </xdr:to>
    <xdr:sp macro="" textlink="">
      <xdr:nvSpPr>
        <xdr:cNvPr id="5" name="楕円 4"/>
        <xdr:cNvSpPr/>
      </xdr:nvSpPr>
      <xdr:spPr>
        <a:xfrm>
          <a:off x="3219451" y="2228850"/>
          <a:ext cx="238125" cy="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B8:AF108" totalsRowShown="0" headerRowDxfId="1">
  <autoFilter ref="B8:AF108"/>
  <tableColumns count="31">
    <tableColumn id="1" name="№"/>
    <tableColumn id="2" name="氏　名"/>
    <tableColumn id="3" name="ふりがな"/>
    <tableColumn id="4" name="性別"/>
    <tableColumn id="5" name="住所"/>
    <tableColumn id="6" name="生年月日" dataDxfId="0"/>
    <tableColumn id="7" name="電話番号"/>
    <tableColumn id="8" name="既往歴"/>
    <tableColumn id="9" name="処方薬"/>
    <tableColumn id="10" name="かかりつけ①"/>
    <tableColumn id="11" name="電話番号2"/>
    <tableColumn id="12" name="かかりつけ②"/>
    <tableColumn id="13" name="電話番号3"/>
    <tableColumn id="14" name="介護度"/>
    <tableColumn id="15" name="意思疎通"/>
    <tableColumn id="16" name="内容"/>
    <tableColumn id="17" name="DNAR"/>
    <tableColumn id="18" name="アレルギー"/>
    <tableColumn id="19" name="アレルギー内容"/>
    <tableColumn id="20" name="緊急連絡先①"/>
    <tableColumn id="21" name="氏名"/>
    <tableColumn id="22" name="続柄"/>
    <tableColumn id="23" name="電話番号4"/>
    <tableColumn id="24" name="住所5"/>
    <tableColumn id="25" name="緊急連絡先②"/>
    <tableColumn id="26" name="氏名6"/>
    <tableColumn id="27" name="続柄7"/>
    <tableColumn id="28" name="電話番号8"/>
    <tableColumn id="29" name="住所9"/>
    <tableColumn id="30" name="その他特記事項"/>
    <tableColumn id="31" name="列1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AH108"/>
  <sheetViews>
    <sheetView showZeros="0" workbookViewId="0">
      <pane ySplit="8" topLeftCell="A9" activePane="bottomLeft" state="frozen"/>
      <selection pane="bottomLeft" activeCell="M8" sqref="M8"/>
    </sheetView>
  </sheetViews>
  <sheetFormatPr defaultRowHeight="13.5"/>
  <cols>
    <col min="1" max="1" width="3.625" style="1" customWidth="1"/>
    <col min="2" max="2" width="9" style="1"/>
    <col min="3" max="3" width="12.625" style="1" customWidth="1"/>
    <col min="4" max="4" width="15.625" style="1" customWidth="1"/>
    <col min="5" max="5" width="7.75" style="1" bestFit="1" customWidth="1"/>
    <col min="6" max="6" width="20.625" style="1" customWidth="1"/>
    <col min="7" max="7" width="10.25" style="1" customWidth="1"/>
    <col min="8" max="8" width="13.875" style="1" bestFit="1" customWidth="1"/>
    <col min="9" max="10" width="10.625" style="1" customWidth="1"/>
    <col min="11" max="11" width="13.75" style="1" customWidth="1"/>
    <col min="12" max="12" width="15" style="1" bestFit="1" customWidth="1"/>
    <col min="13" max="13" width="13.875" style="1" customWidth="1"/>
    <col min="14" max="14" width="15" style="1" bestFit="1" customWidth="1"/>
    <col min="15" max="15" width="10.625" style="1" customWidth="1"/>
    <col min="16" max="16" width="11.75" style="1" bestFit="1" customWidth="1"/>
    <col min="17" max="17" width="22.75" style="1" bestFit="1" customWidth="1"/>
    <col min="18" max="18" width="10.625" style="1" customWidth="1"/>
    <col min="19" max="19" width="13.125" style="1" bestFit="1" customWidth="1"/>
    <col min="20" max="20" width="19.625" style="1" bestFit="1" customWidth="1"/>
    <col min="21" max="21" width="16.75" style="1" bestFit="1" customWidth="1"/>
    <col min="22" max="22" width="10.625" style="1" customWidth="1"/>
    <col min="23" max="23" width="9.625" style="1" bestFit="1" customWidth="1"/>
    <col min="24" max="24" width="18.625" style="1" bestFit="1" customWidth="1"/>
    <col min="25" max="25" width="10.625" style="1" customWidth="1"/>
    <col min="26" max="26" width="16.125" style="1" bestFit="1" customWidth="1"/>
    <col min="27" max="28" width="10.75" style="1" bestFit="1" customWidth="1"/>
    <col min="29" max="29" width="13.125" style="1" customWidth="1"/>
    <col min="30" max="30" width="9.375" style="1" customWidth="1"/>
    <col min="31" max="31" width="15.75" style="1" customWidth="1"/>
    <col min="32" max="16384" width="9" style="1"/>
  </cols>
  <sheetData>
    <row r="2" spans="2:33" ht="18.75">
      <c r="B2" s="5" t="s">
        <v>73</v>
      </c>
      <c r="C2" s="29" t="s">
        <v>72</v>
      </c>
      <c r="D2" s="29"/>
      <c r="E2" s="29"/>
      <c r="G2" s="1" t="s">
        <v>148</v>
      </c>
      <c r="H2" s="24" t="s">
        <v>150</v>
      </c>
      <c r="I2" s="24"/>
      <c r="J2" s="24"/>
      <c r="K2" s="24"/>
      <c r="L2" s="24"/>
      <c r="M2" s="24"/>
    </row>
    <row r="3" spans="2:33" ht="18.75">
      <c r="B3" s="5" t="s">
        <v>71</v>
      </c>
      <c r="C3" s="27" t="s">
        <v>70</v>
      </c>
      <c r="D3" s="28"/>
      <c r="E3" s="5"/>
      <c r="F3" s="25"/>
      <c r="H3" s="24" t="s">
        <v>149</v>
      </c>
      <c r="I3" s="24"/>
      <c r="J3" s="24"/>
      <c r="K3" s="24"/>
      <c r="L3" s="24"/>
      <c r="M3" s="24"/>
    </row>
    <row r="4" spans="2:33" ht="18.75">
      <c r="B4" s="5" t="s">
        <v>69</v>
      </c>
      <c r="C4" s="29" t="s">
        <v>68</v>
      </c>
      <c r="D4" s="29"/>
      <c r="E4" s="29"/>
      <c r="H4" s="24" t="s">
        <v>152</v>
      </c>
      <c r="I4" s="24"/>
      <c r="J4" s="24"/>
      <c r="K4" s="24"/>
      <c r="L4" s="24"/>
      <c r="M4" s="24"/>
    </row>
    <row r="5" spans="2:33" ht="14.25" customHeight="1">
      <c r="B5" s="5" t="s">
        <v>67</v>
      </c>
      <c r="C5" s="29" t="s">
        <v>66</v>
      </c>
      <c r="D5" s="29"/>
      <c r="E5" s="29"/>
    </row>
    <row r="8" spans="2:33" ht="14.25" customHeight="1">
      <c r="B8" s="1" t="s">
        <v>65</v>
      </c>
      <c r="C8" s="1" t="s">
        <v>64</v>
      </c>
      <c r="D8" s="1" t="s">
        <v>63</v>
      </c>
      <c r="E8" s="1" t="s">
        <v>62</v>
      </c>
      <c r="F8" s="1" t="s">
        <v>61</v>
      </c>
      <c r="G8" s="1" t="s">
        <v>60</v>
      </c>
      <c r="H8" s="1" t="s">
        <v>59</v>
      </c>
      <c r="I8" s="1" t="s">
        <v>58</v>
      </c>
      <c r="J8" s="1" t="s">
        <v>57</v>
      </c>
      <c r="K8" s="1" t="s">
        <v>56</v>
      </c>
      <c r="L8" s="4" t="s">
        <v>55</v>
      </c>
      <c r="M8" s="1" t="s">
        <v>54</v>
      </c>
      <c r="N8" s="4" t="s">
        <v>53</v>
      </c>
      <c r="O8" s="1" t="s">
        <v>52</v>
      </c>
      <c r="P8" s="1" t="s">
        <v>51</v>
      </c>
      <c r="Q8" s="1" t="s">
        <v>50</v>
      </c>
      <c r="R8" s="1" t="s">
        <v>49</v>
      </c>
      <c r="S8" s="1" t="s">
        <v>48</v>
      </c>
      <c r="T8" s="4" t="s">
        <v>47</v>
      </c>
      <c r="U8" s="1" t="s">
        <v>46</v>
      </c>
      <c r="V8" s="4" t="s">
        <v>45</v>
      </c>
      <c r="W8" s="4" t="s">
        <v>44</v>
      </c>
      <c r="X8" s="4" t="s">
        <v>43</v>
      </c>
      <c r="Y8" s="4" t="s">
        <v>42</v>
      </c>
      <c r="Z8" s="1" t="s">
        <v>41</v>
      </c>
      <c r="AA8" s="4" t="s">
        <v>40</v>
      </c>
      <c r="AB8" s="4" t="s">
        <v>39</v>
      </c>
      <c r="AC8" s="4" t="s">
        <v>38</v>
      </c>
      <c r="AD8" s="4" t="s">
        <v>37</v>
      </c>
      <c r="AE8" s="1" t="s">
        <v>36</v>
      </c>
      <c r="AF8" s="1" t="s">
        <v>35</v>
      </c>
    </row>
    <row r="9" spans="2:33" ht="14.25" customHeight="1">
      <c r="B9" s="1">
        <v>1</v>
      </c>
      <c r="C9" s="1" t="s">
        <v>34</v>
      </c>
      <c r="D9" s="1" t="s">
        <v>33</v>
      </c>
      <c r="E9" s="1" t="s">
        <v>0</v>
      </c>
      <c r="F9" s="1" t="s">
        <v>16</v>
      </c>
      <c r="G9" s="3">
        <v>24473</v>
      </c>
      <c r="H9" s="1" t="s">
        <v>32</v>
      </c>
      <c r="I9" s="1" t="s">
        <v>31</v>
      </c>
      <c r="J9" s="1" t="s">
        <v>30</v>
      </c>
      <c r="K9" s="1" t="s">
        <v>29</v>
      </c>
      <c r="L9" s="1" t="s">
        <v>28</v>
      </c>
      <c r="M9" s="1" t="s">
        <v>27</v>
      </c>
      <c r="N9" s="1" t="s">
        <v>26</v>
      </c>
      <c r="O9" s="1" t="s">
        <v>25</v>
      </c>
      <c r="P9" s="1" t="s">
        <v>24</v>
      </c>
      <c r="Q9" s="1" t="s">
        <v>23</v>
      </c>
      <c r="R9" s="1" t="s">
        <v>22</v>
      </c>
      <c r="S9" s="1" t="s">
        <v>3</v>
      </c>
      <c r="T9" s="1" t="s">
        <v>21</v>
      </c>
      <c r="U9" s="1" t="s">
        <v>20</v>
      </c>
      <c r="V9" s="1" t="s">
        <v>19</v>
      </c>
      <c r="W9" s="1" t="s">
        <v>18</v>
      </c>
      <c r="X9" s="1" t="s">
        <v>17</v>
      </c>
      <c r="Y9" s="1" t="s">
        <v>16</v>
      </c>
      <c r="Z9" s="1" t="s">
        <v>15</v>
      </c>
      <c r="AA9" s="1" t="s">
        <v>14</v>
      </c>
      <c r="AB9" s="1" t="s">
        <v>13</v>
      </c>
      <c r="AC9" s="1" t="s">
        <v>151</v>
      </c>
      <c r="AD9" s="1" t="s">
        <v>12</v>
      </c>
    </row>
    <row r="10" spans="2:33" ht="14.25" customHeight="1">
      <c r="B10" s="1">
        <v>2</v>
      </c>
      <c r="G10" s="3"/>
    </row>
    <row r="11" spans="2:33" ht="14.25" customHeight="1">
      <c r="B11" s="1">
        <v>3</v>
      </c>
      <c r="G11" s="3"/>
    </row>
    <row r="12" spans="2:33">
      <c r="B12" s="1">
        <v>4</v>
      </c>
      <c r="G12" s="3"/>
    </row>
    <row r="13" spans="2:33">
      <c r="B13" s="1">
        <v>5</v>
      </c>
      <c r="C13" s="2"/>
      <c r="D13" s="2"/>
      <c r="F13" s="2"/>
      <c r="G13" s="3"/>
      <c r="H13" s="2"/>
      <c r="I13" s="2"/>
      <c r="J13" s="2"/>
      <c r="K13" s="2"/>
      <c r="L13" s="2"/>
      <c r="M13" s="2"/>
      <c r="N13" s="2"/>
      <c r="Q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2:33">
      <c r="B14" s="1">
        <v>6</v>
      </c>
      <c r="G14" s="3"/>
    </row>
    <row r="15" spans="2:33">
      <c r="B15" s="1">
        <v>7</v>
      </c>
      <c r="G15" s="3"/>
    </row>
    <row r="16" spans="2:33">
      <c r="B16" s="1">
        <v>8</v>
      </c>
      <c r="G16" s="3"/>
    </row>
    <row r="17" spans="2:7">
      <c r="B17" s="1">
        <v>9</v>
      </c>
      <c r="G17" s="3"/>
    </row>
    <row r="18" spans="2:7">
      <c r="B18" s="1">
        <v>10</v>
      </c>
      <c r="G18" s="3"/>
    </row>
    <row r="19" spans="2:7">
      <c r="B19" s="1">
        <v>11</v>
      </c>
      <c r="G19" s="3"/>
    </row>
    <row r="20" spans="2:7">
      <c r="B20" s="1">
        <v>12</v>
      </c>
      <c r="G20" s="3"/>
    </row>
    <row r="21" spans="2:7">
      <c r="B21" s="1">
        <v>13</v>
      </c>
      <c r="G21" s="3"/>
    </row>
    <row r="22" spans="2:7">
      <c r="B22" s="1">
        <v>14</v>
      </c>
      <c r="G22" s="3"/>
    </row>
    <row r="23" spans="2:7">
      <c r="B23" s="1">
        <v>15</v>
      </c>
      <c r="G23" s="3"/>
    </row>
    <row r="24" spans="2:7">
      <c r="B24" s="1">
        <v>16</v>
      </c>
      <c r="G24" s="3"/>
    </row>
    <row r="25" spans="2:7">
      <c r="B25" s="1">
        <v>17</v>
      </c>
      <c r="G25" s="3"/>
    </row>
    <row r="26" spans="2:7">
      <c r="B26" s="1">
        <v>18</v>
      </c>
      <c r="G26" s="3"/>
    </row>
    <row r="27" spans="2:7">
      <c r="B27" s="1">
        <v>19</v>
      </c>
      <c r="G27" s="3"/>
    </row>
    <row r="28" spans="2:7">
      <c r="B28" s="1">
        <v>20</v>
      </c>
      <c r="G28" s="3"/>
    </row>
    <row r="29" spans="2:7">
      <c r="B29" s="1">
        <v>21</v>
      </c>
      <c r="G29" s="3"/>
    </row>
    <row r="30" spans="2:7">
      <c r="B30" s="1">
        <v>22</v>
      </c>
      <c r="G30" s="3"/>
    </row>
    <row r="31" spans="2:7">
      <c r="B31" s="1">
        <v>23</v>
      </c>
      <c r="G31" s="3"/>
    </row>
    <row r="32" spans="2:7">
      <c r="B32" s="1">
        <v>24</v>
      </c>
      <c r="G32" s="3"/>
    </row>
    <row r="33" spans="2:7">
      <c r="B33" s="1">
        <v>25</v>
      </c>
      <c r="G33" s="3"/>
    </row>
    <row r="34" spans="2:7">
      <c r="B34" s="1">
        <v>26</v>
      </c>
      <c r="G34" s="3"/>
    </row>
    <row r="35" spans="2:7">
      <c r="B35" s="1">
        <v>27</v>
      </c>
      <c r="G35" s="3"/>
    </row>
    <row r="36" spans="2:7">
      <c r="B36" s="1">
        <v>28</v>
      </c>
      <c r="G36" s="3"/>
    </row>
    <row r="37" spans="2:7">
      <c r="B37" s="1">
        <v>29</v>
      </c>
      <c r="G37" s="3"/>
    </row>
    <row r="38" spans="2:7">
      <c r="B38" s="1">
        <v>30</v>
      </c>
      <c r="G38" s="3"/>
    </row>
    <row r="39" spans="2:7">
      <c r="B39" s="1">
        <v>31</v>
      </c>
      <c r="G39" s="3"/>
    </row>
    <row r="40" spans="2:7">
      <c r="B40" s="1">
        <v>32</v>
      </c>
      <c r="G40" s="3"/>
    </row>
    <row r="41" spans="2:7">
      <c r="B41" s="1">
        <v>33</v>
      </c>
      <c r="G41" s="3"/>
    </row>
    <row r="42" spans="2:7">
      <c r="B42" s="1">
        <v>34</v>
      </c>
      <c r="G42" s="3"/>
    </row>
    <row r="43" spans="2:7">
      <c r="B43" s="1">
        <v>35</v>
      </c>
      <c r="G43" s="3"/>
    </row>
    <row r="44" spans="2:7">
      <c r="B44" s="1">
        <v>36</v>
      </c>
      <c r="G44" s="3"/>
    </row>
    <row r="45" spans="2:7">
      <c r="B45" s="1">
        <v>37</v>
      </c>
      <c r="G45" s="3"/>
    </row>
    <row r="46" spans="2:7">
      <c r="B46" s="1">
        <v>38</v>
      </c>
      <c r="G46" s="3"/>
    </row>
    <row r="47" spans="2:7">
      <c r="B47" s="1">
        <v>39</v>
      </c>
      <c r="G47" s="3"/>
    </row>
    <row r="48" spans="2:7">
      <c r="B48" s="1">
        <v>40</v>
      </c>
      <c r="G48" s="3"/>
    </row>
    <row r="49" spans="2:34">
      <c r="B49" s="1">
        <v>41</v>
      </c>
      <c r="G49" s="3"/>
    </row>
    <row r="50" spans="2:34">
      <c r="B50" s="1">
        <v>42</v>
      </c>
      <c r="G50" s="3"/>
    </row>
    <row r="51" spans="2:34">
      <c r="B51" s="1">
        <v>43</v>
      </c>
      <c r="G51" s="3"/>
    </row>
    <row r="52" spans="2:34">
      <c r="B52" s="1">
        <v>44</v>
      </c>
      <c r="G52" s="3"/>
    </row>
    <row r="53" spans="2:34">
      <c r="B53" s="1">
        <v>45</v>
      </c>
      <c r="G53" s="3"/>
      <c r="AH53" s="2"/>
    </row>
    <row r="54" spans="2:34">
      <c r="B54" s="1">
        <v>46</v>
      </c>
      <c r="G54" s="3"/>
    </row>
    <row r="55" spans="2:34">
      <c r="B55" s="1">
        <v>47</v>
      </c>
      <c r="G55" s="3"/>
    </row>
    <row r="56" spans="2:34">
      <c r="B56" s="1">
        <v>48</v>
      </c>
      <c r="G56" s="3"/>
    </row>
    <row r="57" spans="2:34">
      <c r="B57" s="1">
        <v>49</v>
      </c>
      <c r="G57" s="3"/>
    </row>
    <row r="58" spans="2:34">
      <c r="B58" s="1">
        <v>50</v>
      </c>
      <c r="G58" s="3"/>
    </row>
    <row r="59" spans="2:34">
      <c r="B59" s="1">
        <v>51</v>
      </c>
      <c r="G59" s="3"/>
    </row>
    <row r="60" spans="2:34">
      <c r="B60" s="1">
        <v>52</v>
      </c>
      <c r="G60" s="3"/>
    </row>
    <row r="61" spans="2:34">
      <c r="B61" s="1">
        <v>53</v>
      </c>
      <c r="G61" s="3"/>
    </row>
    <row r="62" spans="2:34">
      <c r="B62" s="1">
        <v>54</v>
      </c>
      <c r="G62" s="3"/>
    </row>
    <row r="63" spans="2:34">
      <c r="B63" s="1">
        <v>55</v>
      </c>
      <c r="G63" s="3"/>
    </row>
    <row r="64" spans="2:34">
      <c r="B64" s="1">
        <v>56</v>
      </c>
      <c r="G64" s="3"/>
    </row>
    <row r="65" spans="2:7">
      <c r="B65" s="1">
        <v>57</v>
      </c>
      <c r="G65" s="3"/>
    </row>
    <row r="66" spans="2:7">
      <c r="B66" s="1">
        <v>58</v>
      </c>
      <c r="G66" s="3"/>
    </row>
    <row r="67" spans="2:7">
      <c r="B67" s="1">
        <v>59</v>
      </c>
      <c r="G67" s="3"/>
    </row>
    <row r="68" spans="2:7">
      <c r="B68" s="1">
        <v>60</v>
      </c>
      <c r="G68" s="3"/>
    </row>
    <row r="69" spans="2:7">
      <c r="B69" s="1">
        <v>61</v>
      </c>
      <c r="G69" s="3"/>
    </row>
    <row r="70" spans="2:7">
      <c r="B70" s="1">
        <v>62</v>
      </c>
      <c r="G70" s="3"/>
    </row>
    <row r="71" spans="2:7">
      <c r="B71" s="1">
        <v>63</v>
      </c>
      <c r="G71" s="3"/>
    </row>
    <row r="72" spans="2:7">
      <c r="B72" s="1">
        <v>64</v>
      </c>
      <c r="G72" s="3"/>
    </row>
    <row r="73" spans="2:7">
      <c r="B73" s="1">
        <v>65</v>
      </c>
      <c r="G73" s="3"/>
    </row>
    <row r="74" spans="2:7">
      <c r="B74" s="1">
        <v>66</v>
      </c>
      <c r="G74" s="3"/>
    </row>
    <row r="75" spans="2:7">
      <c r="B75" s="1">
        <v>67</v>
      </c>
      <c r="G75" s="3"/>
    </row>
    <row r="76" spans="2:7">
      <c r="B76" s="1">
        <v>68</v>
      </c>
      <c r="G76" s="3"/>
    </row>
    <row r="77" spans="2:7">
      <c r="B77" s="1">
        <v>69</v>
      </c>
      <c r="G77" s="3"/>
    </row>
    <row r="78" spans="2:7">
      <c r="B78" s="1">
        <v>70</v>
      </c>
      <c r="G78" s="3"/>
    </row>
    <row r="79" spans="2:7">
      <c r="B79" s="1">
        <v>71</v>
      </c>
      <c r="G79" s="3"/>
    </row>
    <row r="80" spans="2:7">
      <c r="B80" s="1">
        <v>72</v>
      </c>
      <c r="G80" s="3"/>
    </row>
    <row r="81" spans="2:7">
      <c r="B81" s="1">
        <v>73</v>
      </c>
      <c r="G81" s="3"/>
    </row>
    <row r="82" spans="2:7">
      <c r="B82" s="1">
        <v>74</v>
      </c>
      <c r="G82" s="3"/>
    </row>
    <row r="83" spans="2:7">
      <c r="B83" s="1">
        <v>75</v>
      </c>
      <c r="G83" s="3"/>
    </row>
    <row r="84" spans="2:7">
      <c r="B84" s="1">
        <v>76</v>
      </c>
      <c r="G84" s="3"/>
    </row>
    <row r="85" spans="2:7">
      <c r="B85" s="1">
        <v>77</v>
      </c>
      <c r="G85" s="3"/>
    </row>
    <row r="86" spans="2:7">
      <c r="B86" s="1">
        <v>78</v>
      </c>
      <c r="G86" s="3"/>
    </row>
    <row r="87" spans="2:7">
      <c r="B87" s="1">
        <v>79</v>
      </c>
      <c r="G87" s="3"/>
    </row>
    <row r="88" spans="2:7">
      <c r="B88" s="1">
        <v>80</v>
      </c>
      <c r="G88" s="3"/>
    </row>
    <row r="89" spans="2:7">
      <c r="B89" s="1">
        <v>81</v>
      </c>
      <c r="G89" s="3"/>
    </row>
    <row r="90" spans="2:7">
      <c r="B90" s="1">
        <v>82</v>
      </c>
      <c r="G90" s="3"/>
    </row>
    <row r="91" spans="2:7">
      <c r="B91" s="1">
        <v>83</v>
      </c>
      <c r="G91" s="3"/>
    </row>
    <row r="92" spans="2:7">
      <c r="B92" s="1">
        <v>84</v>
      </c>
      <c r="G92" s="3"/>
    </row>
    <row r="93" spans="2:7">
      <c r="B93" s="1">
        <v>85</v>
      </c>
      <c r="G93" s="3"/>
    </row>
    <row r="94" spans="2:7">
      <c r="B94" s="1">
        <v>86</v>
      </c>
      <c r="G94" s="3"/>
    </row>
    <row r="95" spans="2:7">
      <c r="B95" s="1">
        <v>87</v>
      </c>
      <c r="G95" s="3"/>
    </row>
    <row r="96" spans="2:7">
      <c r="B96" s="1">
        <v>88</v>
      </c>
      <c r="G96" s="3"/>
    </row>
    <row r="97" spans="2:7">
      <c r="B97" s="1">
        <v>89</v>
      </c>
      <c r="G97" s="3"/>
    </row>
    <row r="98" spans="2:7">
      <c r="B98" s="1">
        <v>90</v>
      </c>
      <c r="G98" s="3"/>
    </row>
    <row r="99" spans="2:7">
      <c r="B99" s="1">
        <v>91</v>
      </c>
      <c r="G99" s="3"/>
    </row>
    <row r="100" spans="2:7">
      <c r="B100" s="1">
        <v>92</v>
      </c>
      <c r="G100" s="3"/>
    </row>
    <row r="101" spans="2:7">
      <c r="B101" s="1">
        <v>93</v>
      </c>
      <c r="G101" s="3"/>
    </row>
    <row r="102" spans="2:7">
      <c r="B102" s="1">
        <v>94</v>
      </c>
      <c r="G102" s="3"/>
    </row>
    <row r="103" spans="2:7">
      <c r="B103" s="1">
        <v>95</v>
      </c>
      <c r="G103" s="3"/>
    </row>
    <row r="104" spans="2:7">
      <c r="B104" s="1">
        <v>96</v>
      </c>
      <c r="G104" s="3"/>
    </row>
    <row r="105" spans="2:7">
      <c r="B105" s="1">
        <v>97</v>
      </c>
      <c r="G105" s="3"/>
    </row>
    <row r="106" spans="2:7">
      <c r="B106" s="1">
        <v>98</v>
      </c>
      <c r="G106" s="3"/>
    </row>
    <row r="107" spans="2:7">
      <c r="B107" s="1">
        <v>99</v>
      </c>
      <c r="G107" s="3"/>
    </row>
    <row r="108" spans="2:7">
      <c r="B108" s="1">
        <v>100</v>
      </c>
      <c r="G108" s="3"/>
    </row>
  </sheetData>
  <mergeCells count="4">
    <mergeCell ref="C3:D3"/>
    <mergeCell ref="C4:E4"/>
    <mergeCell ref="C5:E5"/>
    <mergeCell ref="C2:E2"/>
  </mergeCells>
  <phoneticPr fontId="2"/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リスト!$C$4:$C$5</xm:f>
          </x14:formula1>
          <xm:sqref>E9:E108</xm:sqref>
        </x14:dataValidation>
        <x14:dataValidation type="list" allowBlank="1" showInputMessage="1" showErrorMessage="1">
          <x14:formula1>
            <xm:f>リスト!$H$4:$H$11</xm:f>
          </x14:formula1>
          <xm:sqref>O9:O108</xm:sqref>
        </x14:dataValidation>
        <x14:dataValidation type="list" allowBlank="1" showInputMessage="1" showErrorMessage="1">
          <x14:formula1>
            <xm:f>リスト!$I$4:$I$6</xm:f>
          </x14:formula1>
          <xm:sqref>P9:P108</xm:sqref>
        </x14:dataValidation>
        <x14:dataValidation type="list" allowBlank="1" showInputMessage="1" showErrorMessage="1">
          <x14:formula1>
            <xm:f>リスト!$J$4:$J$6</xm:f>
          </x14:formula1>
          <xm:sqref>R9:R108</xm:sqref>
        </x14:dataValidation>
        <x14:dataValidation type="list" allowBlank="1" showInputMessage="1" showErrorMessage="1">
          <x14:formula1>
            <xm:f>リスト!$K$4:$K$5</xm:f>
          </x14:formula1>
          <xm:sqref>S9:S108</xm:sqref>
        </x14:dataValidation>
        <x14:dataValidation type="list" allowBlank="1" showInputMessage="1" showErrorMessage="1">
          <x14:formula1>
            <xm:f>リスト!$D$4:$D$11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"/>
  <sheetViews>
    <sheetView showZeros="0" view="pageBreakPreview" zoomScaleNormal="100" zoomScaleSheetLayoutView="100" workbookViewId="0">
      <selection activeCell="N1" sqref="N1"/>
    </sheetView>
  </sheetViews>
  <sheetFormatPr defaultRowHeight="13.5"/>
  <cols>
    <col min="1" max="1" width="4.125" style="1" customWidth="1"/>
    <col min="2" max="2" width="7.625" style="1" customWidth="1"/>
    <col min="3" max="3" width="4.25" style="1" customWidth="1"/>
    <col min="4" max="4" width="17.75" style="1" customWidth="1"/>
    <col min="5" max="5" width="7.625" style="1" customWidth="1"/>
    <col min="6" max="6" width="1.5" style="1" customWidth="1"/>
    <col min="7" max="7" width="5.75" style="1" customWidth="1"/>
    <col min="8" max="8" width="6.625" style="1" customWidth="1"/>
    <col min="9" max="9" width="4.625" style="1" customWidth="1"/>
    <col min="10" max="10" width="4.125" style="1" customWidth="1"/>
    <col min="11" max="11" width="18" style="1" customWidth="1"/>
    <col min="12" max="12" width="14.625" style="1" customWidth="1"/>
    <col min="13" max="16384" width="9" style="1"/>
  </cols>
  <sheetData>
    <row r="1" spans="1:12" ht="39" customHeight="1" thickBot="1">
      <c r="A1" s="30" t="s">
        <v>110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0.25" customHeight="1">
      <c r="A2" s="31" t="s">
        <v>73</v>
      </c>
      <c r="B2" s="32"/>
      <c r="C2" s="32" t="str">
        <f>入力!C2</f>
        <v>尼崎ホーム</v>
      </c>
      <c r="D2" s="32"/>
      <c r="E2" s="32"/>
      <c r="F2" s="32"/>
      <c r="G2" s="32"/>
      <c r="H2" s="32"/>
      <c r="I2" s="33"/>
      <c r="J2" s="21"/>
      <c r="K2" s="21"/>
      <c r="L2" s="21"/>
    </row>
    <row r="3" spans="1:12" ht="20.25" customHeight="1">
      <c r="A3" s="34" t="s">
        <v>71</v>
      </c>
      <c r="B3" s="35"/>
      <c r="C3" s="36" t="str">
        <f>入力!C3</f>
        <v>介護付き有料老人ホーム</v>
      </c>
      <c r="D3" s="36"/>
      <c r="E3" s="36"/>
      <c r="F3" s="36"/>
      <c r="G3" s="36"/>
      <c r="H3" s="36"/>
      <c r="I3" s="37"/>
      <c r="J3" s="38"/>
      <c r="K3" s="38"/>
      <c r="L3" s="38"/>
    </row>
    <row r="4" spans="1:12" ht="20.25" customHeight="1">
      <c r="A4" s="34" t="s">
        <v>109</v>
      </c>
      <c r="B4" s="35"/>
      <c r="C4" s="39" t="str">
        <f>入力!C4</f>
        <v>尼崎市〇〇町〇〇丁目〇〇番〇〇号</v>
      </c>
      <c r="D4" s="39"/>
      <c r="E4" s="39"/>
      <c r="F4" s="39"/>
      <c r="G4" s="39"/>
      <c r="H4" s="39"/>
      <c r="I4" s="40"/>
      <c r="J4" s="38"/>
      <c r="K4" s="38"/>
      <c r="L4" s="38"/>
    </row>
    <row r="5" spans="1:12" ht="20.25" customHeight="1" thickBot="1">
      <c r="A5" s="41" t="s">
        <v>67</v>
      </c>
      <c r="B5" s="42"/>
      <c r="C5" s="43" t="str">
        <f>入力!C5</f>
        <v>０６－１２３４－５６７９</v>
      </c>
      <c r="D5" s="44"/>
      <c r="E5" s="44"/>
      <c r="F5" s="44"/>
      <c r="G5" s="44"/>
      <c r="H5" s="44"/>
      <c r="I5" s="45"/>
      <c r="J5" s="20"/>
      <c r="K5" s="20"/>
      <c r="L5" s="19"/>
    </row>
    <row r="6" spans="1:12" ht="15" customHeight="1" thickBot="1">
      <c r="A6" s="26" t="s">
        <v>111</v>
      </c>
      <c r="B6" s="26">
        <v>1</v>
      </c>
      <c r="C6" s="18"/>
      <c r="D6" s="18"/>
      <c r="E6" s="18"/>
      <c r="F6" s="18"/>
      <c r="G6" s="18"/>
      <c r="H6" s="18"/>
      <c r="I6" s="46" t="s">
        <v>108</v>
      </c>
      <c r="J6" s="47"/>
      <c r="K6" s="48">
        <f ca="1">TODAY()</f>
        <v>45784</v>
      </c>
      <c r="L6" s="49"/>
    </row>
    <row r="7" spans="1:12" ht="17.25" customHeight="1">
      <c r="A7" s="52" t="s">
        <v>106</v>
      </c>
      <c r="B7" s="53"/>
      <c r="C7" s="54" t="str">
        <f>IF($B$6="","",VLOOKUP($B$6,入力!B9:AG108,3))</f>
        <v>あまがさき　たろう</v>
      </c>
      <c r="D7" s="55" t="s">
        <v>147</v>
      </c>
      <c r="E7" s="55" t="s">
        <v>147</v>
      </c>
      <c r="F7" s="56" t="s">
        <v>147</v>
      </c>
      <c r="G7" s="57" t="str">
        <f>IF($B$6="","",VLOOKUP($B$6,入力!B9:AG108,4))</f>
        <v>男</v>
      </c>
      <c r="H7" s="32" t="s">
        <v>90</v>
      </c>
      <c r="I7" s="32"/>
      <c r="J7" s="60" t="str">
        <f>IF($B$6="","",VLOOKUP($B$6,入力!B9:AG108,5))</f>
        <v>尼崎市</v>
      </c>
      <c r="K7" s="60"/>
      <c r="L7" s="61"/>
    </row>
    <row r="8" spans="1:12" ht="30.75" customHeight="1">
      <c r="A8" s="64" t="s">
        <v>104</v>
      </c>
      <c r="B8" s="65"/>
      <c r="C8" s="66" t="str">
        <f>IF($B$6="","",VLOOKUP($B$6,入力!B9:AG108,2))</f>
        <v>尼崎　太郎</v>
      </c>
      <c r="D8" s="67" t="s">
        <v>147</v>
      </c>
      <c r="E8" s="67" t="s">
        <v>147</v>
      </c>
      <c r="F8" s="68" t="s">
        <v>147</v>
      </c>
      <c r="G8" s="58"/>
      <c r="H8" s="59"/>
      <c r="I8" s="59"/>
      <c r="J8" s="62"/>
      <c r="K8" s="62"/>
      <c r="L8" s="63"/>
    </row>
    <row r="9" spans="1:12" ht="31.5" customHeight="1" thickBot="1">
      <c r="A9" s="69" t="s">
        <v>103</v>
      </c>
      <c r="B9" s="70"/>
      <c r="C9" s="71">
        <f>IF($B$6="","",VLOOKUP($B$6,入力!B9:AG108,6))</f>
        <v>24473</v>
      </c>
      <c r="D9" s="72"/>
      <c r="E9" s="72"/>
      <c r="F9" s="72"/>
      <c r="G9" s="72"/>
      <c r="H9" s="73" t="s">
        <v>59</v>
      </c>
      <c r="I9" s="73"/>
      <c r="J9" s="42" t="str">
        <f>IF($B$6="","",VLOOKUP($B$6,入力!B9:AG108,7))</f>
        <v>06-6543-1234</v>
      </c>
      <c r="K9" s="42"/>
      <c r="L9" s="74"/>
    </row>
    <row r="10" spans="1:12" ht="9" customHeight="1" thickBot="1">
      <c r="A10" s="16"/>
      <c r="B10" s="16"/>
      <c r="C10" s="17"/>
      <c r="D10" s="16"/>
      <c r="E10" s="16"/>
      <c r="F10" s="16"/>
      <c r="G10" s="15"/>
      <c r="H10" s="14"/>
      <c r="I10" s="14"/>
      <c r="J10" s="13"/>
      <c r="K10" s="13"/>
      <c r="L10" s="13"/>
    </row>
    <row r="11" spans="1:12" ht="39" customHeight="1">
      <c r="A11" s="31" t="s">
        <v>58</v>
      </c>
      <c r="B11" s="32"/>
      <c r="C11" s="75" t="str">
        <f>IF($B$6="","",VLOOKUP($B$6,入力!B9:AG108,8))</f>
        <v>高血圧</v>
      </c>
      <c r="D11" s="76"/>
      <c r="E11" s="76"/>
      <c r="F11" s="76"/>
      <c r="G11" s="77"/>
      <c r="H11" s="75" t="s">
        <v>57</v>
      </c>
      <c r="I11" s="77"/>
      <c r="J11" s="50" t="str">
        <f>IF($B$6="","",VLOOKUP($B$6,入力!B9:AG108,9))</f>
        <v>降圧剤</v>
      </c>
      <c r="K11" s="50"/>
      <c r="L11" s="51"/>
    </row>
    <row r="12" spans="1:12" ht="25.5" customHeight="1">
      <c r="A12" s="78" t="s">
        <v>56</v>
      </c>
      <c r="B12" s="79"/>
      <c r="C12" s="82" t="str">
        <f>IF($B$6="","",VLOOKUP($B$6,入力!B9:AG108,10))</f>
        <v>尼崎医院</v>
      </c>
      <c r="D12" s="83"/>
      <c r="E12" s="83"/>
      <c r="F12" s="83"/>
      <c r="G12" s="84"/>
      <c r="H12" s="85" t="s">
        <v>101</v>
      </c>
      <c r="I12" s="79"/>
      <c r="J12" s="87" t="str">
        <f>IF($B$6="","",VLOOKUP($B$6,入力!B9:AG108,12))</f>
        <v>尼崎病院</v>
      </c>
      <c r="K12" s="88"/>
      <c r="L12" s="89"/>
    </row>
    <row r="13" spans="1:12" ht="20.25" customHeight="1">
      <c r="A13" s="80"/>
      <c r="B13" s="81"/>
      <c r="C13" s="90" t="str">
        <f>IF($B$6="","",VLOOKUP($B$6,入力!B9:AG108,11))</f>
        <v>06-1234-5678</v>
      </c>
      <c r="D13" s="91"/>
      <c r="E13" s="91"/>
      <c r="F13" s="91"/>
      <c r="G13" s="92"/>
      <c r="H13" s="86"/>
      <c r="I13" s="81"/>
      <c r="J13" s="90" t="str">
        <f>IF($B$6="","",VLOOKUP($B$6,入力!B9:AG108,13))</f>
        <v>06-2345-6789</v>
      </c>
      <c r="K13" s="91"/>
      <c r="L13" s="93"/>
    </row>
    <row r="14" spans="1:12" ht="36" customHeight="1">
      <c r="A14" s="116" t="s">
        <v>52</v>
      </c>
      <c r="B14" s="117"/>
      <c r="C14" s="118" t="str">
        <f>IF($B$6="","",VLOOKUP($B$6,入力!B9:AG108,14))</f>
        <v>自立</v>
      </c>
      <c r="D14" s="119"/>
      <c r="E14" s="119"/>
      <c r="F14" s="119"/>
      <c r="G14" s="120"/>
      <c r="H14" s="118" t="s">
        <v>51</v>
      </c>
      <c r="I14" s="120"/>
      <c r="J14" s="23" t="str">
        <f>IF($B$6="","",VLOOKUP($B$6,入力!B9:AG108,15))</f>
        <v>その他</v>
      </c>
      <c r="K14" s="96" t="str">
        <f>IF($B$6="","",VLOOKUP($B$6,入力!B9:AG108,16))</f>
        <v>発語ないが頷き等で可能</v>
      </c>
      <c r="L14" s="97"/>
    </row>
    <row r="15" spans="1:12" ht="42" customHeight="1" thickBot="1">
      <c r="A15" s="41" t="s">
        <v>96</v>
      </c>
      <c r="B15" s="42"/>
      <c r="C15" s="73" t="str">
        <f>IF($B$6="","",VLOOKUP($B$6,入力!B9:AG108,17))</f>
        <v>あり（書面）</v>
      </c>
      <c r="D15" s="42"/>
      <c r="E15" s="42"/>
      <c r="F15" s="42"/>
      <c r="G15" s="42"/>
      <c r="H15" s="42" t="s">
        <v>48</v>
      </c>
      <c r="I15" s="42"/>
      <c r="J15" s="22" t="str">
        <f>IF($B$6="","",VLOOKUP($B$6,入力!B9:AG108,18))</f>
        <v>あり</v>
      </c>
      <c r="K15" s="94" t="str">
        <f>IF($B$6="","",VLOOKUP($B$6,入力!B9:AG108,19))</f>
        <v>ナッツ類</v>
      </c>
      <c r="L15" s="95"/>
    </row>
    <row r="16" spans="1:12" ht="9" customHeight="1" thickBot="1">
      <c r="A16" s="10"/>
      <c r="B16" s="10"/>
      <c r="C16" s="10"/>
      <c r="D16" s="10"/>
      <c r="E16" s="10"/>
      <c r="F16" s="10"/>
      <c r="G16" s="10"/>
      <c r="H16" s="10"/>
      <c r="I16" s="10"/>
      <c r="J16" s="8"/>
      <c r="K16" s="8"/>
      <c r="L16" s="8"/>
    </row>
    <row r="17" spans="1:12" ht="22.5" customHeight="1">
      <c r="A17" s="127" t="s">
        <v>93</v>
      </c>
      <c r="B17" s="75" t="s">
        <v>92</v>
      </c>
      <c r="C17" s="76"/>
      <c r="D17" s="77"/>
      <c r="E17" s="12" t="s">
        <v>91</v>
      </c>
      <c r="F17" s="75" t="s">
        <v>59</v>
      </c>
      <c r="G17" s="76"/>
      <c r="H17" s="76"/>
      <c r="I17" s="76"/>
      <c r="J17" s="77"/>
      <c r="K17" s="75" t="s">
        <v>90</v>
      </c>
      <c r="L17" s="130"/>
    </row>
    <row r="18" spans="1:12" ht="18" customHeight="1">
      <c r="A18" s="128"/>
      <c r="B18" s="101" t="str">
        <f>IF($B$6="","",VLOOKUP($B$6,入力!B9:AG108,20))</f>
        <v>あまがさき　はなこ</v>
      </c>
      <c r="C18" s="102"/>
      <c r="D18" s="103"/>
      <c r="E18" s="131" t="str">
        <f>IF($B$6="","",VLOOKUP($B$6,入力!B9:AG108,22))</f>
        <v>長女</v>
      </c>
      <c r="F18" s="87" t="str">
        <f>IF($B$6="","",VLOOKUP($B$6,入力!B9:AG108,23))</f>
        <v>０６－６４３３－１２３４</v>
      </c>
      <c r="G18" s="88"/>
      <c r="H18" s="88"/>
      <c r="I18" s="88"/>
      <c r="J18" s="133"/>
      <c r="K18" s="82" t="str">
        <f>IF($B$6="","",VLOOKUP($B$6,入力!B9:AG108,24))</f>
        <v>尼崎市</v>
      </c>
      <c r="L18" s="134"/>
    </row>
    <row r="19" spans="1:12" ht="30" customHeight="1">
      <c r="A19" s="128"/>
      <c r="B19" s="98" t="str">
        <f>IF($B$6="","",VLOOKUP($B$6,入力!B9:AG108,21))</f>
        <v>尼崎　花子</v>
      </c>
      <c r="C19" s="99"/>
      <c r="D19" s="100"/>
      <c r="E19" s="132"/>
      <c r="F19" s="98"/>
      <c r="G19" s="99"/>
      <c r="H19" s="99"/>
      <c r="I19" s="99"/>
      <c r="J19" s="100"/>
      <c r="K19" s="135"/>
      <c r="L19" s="136"/>
    </row>
    <row r="20" spans="1:12" ht="18" customHeight="1">
      <c r="A20" s="128"/>
      <c r="B20" s="101" t="str">
        <f>IF($B$6="","",VLOOKUP($B$6,入力!B9:AG108,25))</f>
        <v>あまがさき　じろう</v>
      </c>
      <c r="C20" s="102"/>
      <c r="D20" s="103"/>
      <c r="E20" s="104" t="str">
        <f>IF($B$6="","",VLOOKUP($B$6,入力!B9:AG108,27))</f>
        <v>次男</v>
      </c>
      <c r="F20" s="106" t="str">
        <f>IF($B$6="","",VLOOKUP($B$6,入力!B9:AG108,28))</f>
        <v>０６－６４４３－１２３４</v>
      </c>
      <c r="G20" s="107"/>
      <c r="H20" s="107"/>
      <c r="I20" s="107"/>
      <c r="J20" s="108"/>
      <c r="K20" s="112" t="str">
        <f>IF($B$6="","",VLOOKUP($B$6,入力!B9:AG108,29))</f>
        <v>尼崎</v>
      </c>
      <c r="L20" s="113"/>
    </row>
    <row r="21" spans="1:12" ht="30" customHeight="1" thickBot="1">
      <c r="A21" s="129"/>
      <c r="B21" s="109" t="str">
        <f>IF($B$6="","",VLOOKUP($B$6,入力!B9:AG108,26))</f>
        <v>尼崎　次郎</v>
      </c>
      <c r="C21" s="110"/>
      <c r="D21" s="111"/>
      <c r="E21" s="105"/>
      <c r="F21" s="109"/>
      <c r="G21" s="110"/>
      <c r="H21" s="110"/>
      <c r="I21" s="110"/>
      <c r="J21" s="111"/>
      <c r="K21" s="114"/>
      <c r="L21" s="115"/>
    </row>
    <row r="22" spans="1:12" ht="9" customHeight="1" thickBot="1">
      <c r="A22" s="11"/>
      <c r="B22" s="11"/>
      <c r="C22" s="10"/>
      <c r="D22" s="10"/>
      <c r="E22" s="10"/>
      <c r="F22" s="10"/>
      <c r="G22" s="9"/>
      <c r="H22" s="8"/>
      <c r="I22" s="8"/>
      <c r="J22" s="8"/>
      <c r="K22" s="8"/>
      <c r="L22" s="8"/>
    </row>
    <row r="23" spans="1:12" ht="20.25" customHeight="1">
      <c r="A23" s="121" t="s">
        <v>75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3"/>
    </row>
    <row r="24" spans="1:12" ht="54.75" customHeight="1" thickBot="1">
      <c r="A24" s="124">
        <f>IF($B$6="","",VLOOKUP($B$6,入力!B9:AG108,30))</f>
        <v>0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6"/>
    </row>
    <row r="25" spans="1:12" ht="22.5" customHeight="1">
      <c r="A25" s="137" t="s">
        <v>89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</row>
    <row r="26" spans="1:12" ht="2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33.75" customHeight="1" thickBot="1">
      <c r="A27" s="138" t="s">
        <v>88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</row>
    <row r="28" spans="1:12" ht="39.75" customHeight="1">
      <c r="A28" s="139" t="s">
        <v>87</v>
      </c>
      <c r="B28" s="140"/>
      <c r="C28" s="140"/>
      <c r="D28" s="141" t="s">
        <v>85</v>
      </c>
      <c r="E28" s="141"/>
      <c r="F28" s="141"/>
      <c r="G28" s="141"/>
      <c r="H28" s="140" t="s">
        <v>86</v>
      </c>
      <c r="I28" s="140"/>
      <c r="J28" s="140"/>
      <c r="K28" s="141" t="s">
        <v>85</v>
      </c>
      <c r="L28" s="142"/>
    </row>
    <row r="29" spans="1:12" ht="39.75" customHeight="1">
      <c r="A29" s="143" t="s">
        <v>84</v>
      </c>
      <c r="B29" s="144"/>
      <c r="C29" s="144"/>
      <c r="D29" s="145" t="s">
        <v>77</v>
      </c>
      <c r="E29" s="145"/>
      <c r="F29" s="145"/>
      <c r="G29" s="145"/>
      <c r="H29" s="144" t="s">
        <v>83</v>
      </c>
      <c r="I29" s="144"/>
      <c r="J29" s="144"/>
      <c r="K29" s="145" t="s">
        <v>77</v>
      </c>
      <c r="L29" s="146"/>
    </row>
    <row r="30" spans="1:12" ht="39.75" customHeight="1">
      <c r="A30" s="143" t="s">
        <v>82</v>
      </c>
      <c r="B30" s="144"/>
      <c r="C30" s="144"/>
      <c r="D30" s="145" t="s">
        <v>77</v>
      </c>
      <c r="E30" s="145"/>
      <c r="F30" s="145"/>
      <c r="G30" s="145"/>
      <c r="H30" s="144" t="s">
        <v>81</v>
      </c>
      <c r="I30" s="144"/>
      <c r="J30" s="144"/>
      <c r="K30" s="145" t="s">
        <v>80</v>
      </c>
      <c r="L30" s="146"/>
    </row>
    <row r="31" spans="1:12" ht="39.75" customHeight="1">
      <c r="A31" s="155" t="s">
        <v>79</v>
      </c>
      <c r="B31" s="156"/>
      <c r="C31" s="157"/>
      <c r="D31" s="158"/>
      <c r="E31" s="159"/>
      <c r="F31" s="159"/>
      <c r="G31" s="159"/>
      <c r="H31" s="159"/>
      <c r="I31" s="159"/>
      <c r="J31" s="159"/>
      <c r="K31" s="159"/>
      <c r="L31" s="160"/>
    </row>
    <row r="32" spans="1:12" ht="39.75" customHeight="1">
      <c r="A32" s="143" t="s">
        <v>78</v>
      </c>
      <c r="B32" s="144"/>
      <c r="C32" s="144"/>
      <c r="D32" s="161" t="s">
        <v>77</v>
      </c>
      <c r="E32" s="161"/>
      <c r="F32" s="161"/>
      <c r="G32" s="161"/>
      <c r="H32" s="162" t="s">
        <v>76</v>
      </c>
      <c r="I32" s="162"/>
      <c r="J32" s="162"/>
      <c r="K32" s="161"/>
      <c r="L32" s="163"/>
    </row>
    <row r="33" spans="1:12" ht="13.5" customHeight="1">
      <c r="A33" s="147" t="s">
        <v>75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9"/>
    </row>
    <row r="34" spans="1:12" ht="13.5" customHeight="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2"/>
    </row>
    <row r="35" spans="1:12" ht="13.5" customHeight="1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2"/>
    </row>
    <row r="36" spans="1:12" ht="13.5" customHeight="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2"/>
    </row>
    <row r="37" spans="1:12" ht="13.5" customHeight="1" thickBot="1">
      <c r="A37" s="150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2"/>
    </row>
    <row r="38" spans="1:12" ht="21" customHeight="1">
      <c r="A38" s="153" t="s">
        <v>74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</row>
    <row r="39" spans="1:1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20.25" customHeight="1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</row>
  </sheetData>
  <mergeCells count="81">
    <mergeCell ref="A33:L37"/>
    <mergeCell ref="A38:L38"/>
    <mergeCell ref="A40:L40"/>
    <mergeCell ref="A31:C31"/>
    <mergeCell ref="D31:L31"/>
    <mergeCell ref="A32:C32"/>
    <mergeCell ref="D32:G32"/>
    <mergeCell ref="H32:J32"/>
    <mergeCell ref="K32:L32"/>
    <mergeCell ref="A29:C29"/>
    <mergeCell ref="D29:G29"/>
    <mergeCell ref="H29:J29"/>
    <mergeCell ref="K29:L29"/>
    <mergeCell ref="A30:C30"/>
    <mergeCell ref="D30:G30"/>
    <mergeCell ref="H30:J30"/>
    <mergeCell ref="K30:L30"/>
    <mergeCell ref="A25:L25"/>
    <mergeCell ref="A27:L27"/>
    <mergeCell ref="A28:C28"/>
    <mergeCell ref="D28:G28"/>
    <mergeCell ref="H28:J28"/>
    <mergeCell ref="K28:L28"/>
    <mergeCell ref="A23:L23"/>
    <mergeCell ref="A24:L24"/>
    <mergeCell ref="A17:A21"/>
    <mergeCell ref="B17:D17"/>
    <mergeCell ref="F17:J17"/>
    <mergeCell ref="K17:L17"/>
    <mergeCell ref="B18:D18"/>
    <mergeCell ref="E18:E19"/>
    <mergeCell ref="F18:J19"/>
    <mergeCell ref="K18:L19"/>
    <mergeCell ref="K15:L15"/>
    <mergeCell ref="K14:L14"/>
    <mergeCell ref="B19:D19"/>
    <mergeCell ref="B20:D20"/>
    <mergeCell ref="E20:E21"/>
    <mergeCell ref="F20:J21"/>
    <mergeCell ref="K20:L21"/>
    <mergeCell ref="B21:D21"/>
    <mergeCell ref="A14:B14"/>
    <mergeCell ref="C14:G14"/>
    <mergeCell ref="H14:I14"/>
    <mergeCell ref="A15:B15"/>
    <mergeCell ref="C15:G15"/>
    <mergeCell ref="H15:I15"/>
    <mergeCell ref="H11:I11"/>
    <mergeCell ref="A12:B13"/>
    <mergeCell ref="C12:G12"/>
    <mergeCell ref="H12:I13"/>
    <mergeCell ref="J12:L12"/>
    <mergeCell ref="C13:G13"/>
    <mergeCell ref="J13:L13"/>
    <mergeCell ref="I6:J6"/>
    <mergeCell ref="K6:L6"/>
    <mergeCell ref="J11:L11"/>
    <mergeCell ref="A7:B7"/>
    <mergeCell ref="C7:F7"/>
    <mergeCell ref="G7:G8"/>
    <mergeCell ref="H7:I8"/>
    <mergeCell ref="J7:L8"/>
    <mergeCell ref="A8:B8"/>
    <mergeCell ref="C8:F8"/>
    <mergeCell ref="A9:B9"/>
    <mergeCell ref="C9:G9"/>
    <mergeCell ref="H9:I9"/>
    <mergeCell ref="J9:L9"/>
    <mergeCell ref="A11:B11"/>
    <mergeCell ref="C11:G11"/>
    <mergeCell ref="A4:B4"/>
    <mergeCell ref="C4:I4"/>
    <mergeCell ref="J4:L4"/>
    <mergeCell ref="A5:B5"/>
    <mergeCell ref="C5:I5"/>
    <mergeCell ref="A1:L1"/>
    <mergeCell ref="A2:B2"/>
    <mergeCell ref="C2:I2"/>
    <mergeCell ref="A3:B3"/>
    <mergeCell ref="C3:I3"/>
    <mergeCell ref="J3:L3"/>
  </mergeCells>
  <phoneticPr fontId="2"/>
  <pageMargins left="0.98425196850393704" right="0.19685039370078741" top="0.55118110236220474" bottom="0.19685039370078741" header="0.19685039370078741" footer="0.19685039370078741"/>
  <pageSetup paperSize="9" scale="9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リスト!$B$4:$B$103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4"/>
  </sheetPr>
  <dimension ref="A1:L40"/>
  <sheetViews>
    <sheetView tabSelected="1" view="pageBreakPreview" zoomScaleNormal="100" zoomScaleSheetLayoutView="100" workbookViewId="0">
      <selection activeCell="C3" sqref="C3:I3"/>
    </sheetView>
  </sheetViews>
  <sheetFormatPr defaultRowHeight="13.5"/>
  <cols>
    <col min="1" max="1" width="4.125" style="1" customWidth="1"/>
    <col min="2" max="2" width="7.625" style="1" customWidth="1"/>
    <col min="3" max="3" width="4.25" style="1" customWidth="1"/>
    <col min="4" max="4" width="17.75" style="1" customWidth="1"/>
    <col min="5" max="5" width="7.625" style="1" customWidth="1"/>
    <col min="6" max="6" width="1.5" style="1" customWidth="1"/>
    <col min="7" max="7" width="5.75" style="1" customWidth="1"/>
    <col min="8" max="8" width="6.625" style="1" customWidth="1"/>
    <col min="9" max="9" width="4.625" style="1" customWidth="1"/>
    <col min="10" max="10" width="4.125" style="1" customWidth="1"/>
    <col min="11" max="11" width="18" style="1" customWidth="1"/>
    <col min="12" max="12" width="14.625" style="1" customWidth="1"/>
    <col min="13" max="16384" width="9" style="1"/>
  </cols>
  <sheetData>
    <row r="1" spans="1:12" ht="39" customHeight="1" thickBot="1">
      <c r="A1" s="30" t="s">
        <v>110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0.25" customHeight="1">
      <c r="A2" s="31" t="s">
        <v>73</v>
      </c>
      <c r="B2" s="32"/>
      <c r="C2" s="32"/>
      <c r="D2" s="32"/>
      <c r="E2" s="32"/>
      <c r="F2" s="32"/>
      <c r="G2" s="32"/>
      <c r="H2" s="32"/>
      <c r="I2" s="33"/>
      <c r="J2" s="21"/>
      <c r="K2" s="21"/>
      <c r="L2" s="21"/>
    </row>
    <row r="3" spans="1:12" ht="20.25" customHeight="1">
      <c r="A3" s="34" t="s">
        <v>71</v>
      </c>
      <c r="B3" s="35"/>
      <c r="C3" s="36"/>
      <c r="D3" s="36"/>
      <c r="E3" s="36"/>
      <c r="F3" s="36"/>
      <c r="G3" s="36"/>
      <c r="H3" s="36"/>
      <c r="I3" s="37"/>
      <c r="J3" s="38"/>
      <c r="K3" s="38"/>
      <c r="L3" s="38"/>
    </row>
    <row r="4" spans="1:12" ht="20.25" customHeight="1">
      <c r="A4" s="34" t="s">
        <v>109</v>
      </c>
      <c r="B4" s="35"/>
      <c r="C4" s="39"/>
      <c r="D4" s="39"/>
      <c r="E4" s="39"/>
      <c r="F4" s="39"/>
      <c r="G4" s="39"/>
      <c r="H4" s="39"/>
      <c r="I4" s="40"/>
      <c r="J4" s="38"/>
      <c r="K4" s="38"/>
      <c r="L4" s="38"/>
    </row>
    <row r="5" spans="1:12" ht="20.25" customHeight="1" thickBot="1">
      <c r="A5" s="41" t="s">
        <v>67</v>
      </c>
      <c r="B5" s="42"/>
      <c r="C5" s="179"/>
      <c r="D5" s="180"/>
      <c r="E5" s="180"/>
      <c r="F5" s="180"/>
      <c r="G5" s="180"/>
      <c r="H5" s="180"/>
      <c r="I5" s="181"/>
      <c r="J5" s="20"/>
      <c r="K5" s="20"/>
      <c r="L5" s="19"/>
    </row>
    <row r="6" spans="1:12" ht="15" customHeight="1" thickBot="1">
      <c r="A6" s="18"/>
      <c r="B6" s="18"/>
      <c r="C6" s="18"/>
      <c r="D6" s="18"/>
      <c r="E6" s="18"/>
      <c r="F6" s="18"/>
      <c r="G6" s="18"/>
      <c r="H6" s="18"/>
      <c r="I6" s="46" t="s">
        <v>108</v>
      </c>
      <c r="J6" s="47"/>
      <c r="K6" s="48" t="s">
        <v>107</v>
      </c>
      <c r="L6" s="49"/>
    </row>
    <row r="7" spans="1:12" ht="17.25" customHeight="1">
      <c r="A7" s="52" t="s">
        <v>106</v>
      </c>
      <c r="B7" s="53"/>
      <c r="C7" s="183"/>
      <c r="D7" s="183"/>
      <c r="E7" s="183"/>
      <c r="F7" s="183"/>
      <c r="G7" s="57" t="s">
        <v>105</v>
      </c>
      <c r="H7" s="32" t="s">
        <v>90</v>
      </c>
      <c r="I7" s="32"/>
      <c r="J7" s="60"/>
      <c r="K7" s="60"/>
      <c r="L7" s="61"/>
    </row>
    <row r="8" spans="1:12" ht="30.75" customHeight="1">
      <c r="A8" s="64" t="s">
        <v>104</v>
      </c>
      <c r="B8" s="65"/>
      <c r="C8" s="65"/>
      <c r="D8" s="65"/>
      <c r="E8" s="65"/>
      <c r="F8" s="65"/>
      <c r="G8" s="58"/>
      <c r="H8" s="59"/>
      <c r="I8" s="59"/>
      <c r="J8" s="62"/>
      <c r="K8" s="62"/>
      <c r="L8" s="63"/>
    </row>
    <row r="9" spans="1:12" ht="31.5" customHeight="1" thickBot="1">
      <c r="A9" s="69" t="s">
        <v>103</v>
      </c>
      <c r="B9" s="70"/>
      <c r="C9" s="182" t="s">
        <v>102</v>
      </c>
      <c r="D9" s="70"/>
      <c r="E9" s="70"/>
      <c r="F9" s="70"/>
      <c r="G9" s="70"/>
      <c r="H9" s="73" t="s">
        <v>59</v>
      </c>
      <c r="I9" s="73"/>
      <c r="J9" s="42"/>
      <c r="K9" s="42"/>
      <c r="L9" s="74"/>
    </row>
    <row r="10" spans="1:12" ht="9" customHeight="1" thickBot="1">
      <c r="A10" s="16"/>
      <c r="B10" s="16"/>
      <c r="C10" s="17"/>
      <c r="D10" s="16"/>
      <c r="E10" s="16"/>
      <c r="F10" s="16"/>
      <c r="G10" s="15"/>
      <c r="H10" s="14"/>
      <c r="I10" s="14"/>
      <c r="J10" s="13"/>
      <c r="K10" s="13"/>
      <c r="L10" s="13"/>
    </row>
    <row r="11" spans="1:12" ht="39" customHeight="1">
      <c r="A11" s="31" t="s">
        <v>58</v>
      </c>
      <c r="B11" s="32"/>
      <c r="C11" s="75"/>
      <c r="D11" s="76"/>
      <c r="E11" s="76"/>
      <c r="F11" s="76"/>
      <c r="G11" s="77"/>
      <c r="H11" s="75" t="s">
        <v>57</v>
      </c>
      <c r="I11" s="77"/>
      <c r="J11" s="50"/>
      <c r="K11" s="50"/>
      <c r="L11" s="51"/>
    </row>
    <row r="12" spans="1:12" ht="25.5" customHeight="1">
      <c r="A12" s="78" t="s">
        <v>56</v>
      </c>
      <c r="B12" s="79"/>
      <c r="C12" s="82"/>
      <c r="D12" s="83"/>
      <c r="E12" s="83"/>
      <c r="F12" s="83"/>
      <c r="G12" s="84"/>
      <c r="H12" s="85" t="s">
        <v>101</v>
      </c>
      <c r="I12" s="79"/>
      <c r="J12" s="87"/>
      <c r="K12" s="88"/>
      <c r="L12" s="89"/>
    </row>
    <row r="13" spans="1:12" ht="20.25" customHeight="1">
      <c r="A13" s="80"/>
      <c r="B13" s="81"/>
      <c r="C13" s="169" t="s">
        <v>100</v>
      </c>
      <c r="D13" s="170"/>
      <c r="E13" s="170"/>
      <c r="F13" s="170"/>
      <c r="G13" s="171"/>
      <c r="H13" s="86"/>
      <c r="I13" s="81"/>
      <c r="J13" s="169" t="s">
        <v>99</v>
      </c>
      <c r="K13" s="170"/>
      <c r="L13" s="172"/>
    </row>
    <row r="14" spans="1:12" ht="36" customHeight="1">
      <c r="A14" s="116" t="s">
        <v>52</v>
      </c>
      <c r="B14" s="117"/>
      <c r="C14" s="173" t="s">
        <v>98</v>
      </c>
      <c r="D14" s="174"/>
      <c r="E14" s="174"/>
      <c r="F14" s="174"/>
      <c r="G14" s="175"/>
      <c r="H14" s="118" t="s">
        <v>51</v>
      </c>
      <c r="I14" s="120"/>
      <c r="J14" s="176" t="s">
        <v>97</v>
      </c>
      <c r="K14" s="177"/>
      <c r="L14" s="178"/>
    </row>
    <row r="15" spans="1:12" ht="42" customHeight="1" thickBot="1">
      <c r="A15" s="41" t="s">
        <v>96</v>
      </c>
      <c r="B15" s="42"/>
      <c r="C15" s="167" t="s">
        <v>95</v>
      </c>
      <c r="D15" s="168"/>
      <c r="E15" s="168"/>
      <c r="F15" s="168"/>
      <c r="G15" s="168"/>
      <c r="H15" s="42" t="s">
        <v>48</v>
      </c>
      <c r="I15" s="42"/>
      <c r="J15" s="42" t="s">
        <v>94</v>
      </c>
      <c r="K15" s="42"/>
      <c r="L15" s="74"/>
    </row>
    <row r="16" spans="1:12" ht="9" customHeight="1" thickBot="1">
      <c r="A16" s="10"/>
      <c r="B16" s="10"/>
      <c r="C16" s="10"/>
      <c r="D16" s="10"/>
      <c r="E16" s="10"/>
      <c r="F16" s="10"/>
      <c r="G16" s="10"/>
      <c r="H16" s="10"/>
      <c r="I16" s="10"/>
      <c r="J16" s="8"/>
      <c r="K16" s="8"/>
      <c r="L16" s="8"/>
    </row>
    <row r="17" spans="1:12" ht="22.5" customHeight="1">
      <c r="A17" s="127" t="s">
        <v>93</v>
      </c>
      <c r="B17" s="75" t="s">
        <v>92</v>
      </c>
      <c r="C17" s="76"/>
      <c r="D17" s="77"/>
      <c r="E17" s="12" t="s">
        <v>91</v>
      </c>
      <c r="F17" s="75" t="s">
        <v>59</v>
      </c>
      <c r="G17" s="76"/>
      <c r="H17" s="76"/>
      <c r="I17" s="76"/>
      <c r="J17" s="77"/>
      <c r="K17" s="75" t="s">
        <v>90</v>
      </c>
      <c r="L17" s="130"/>
    </row>
    <row r="18" spans="1:12" ht="18" customHeight="1">
      <c r="A18" s="128"/>
      <c r="B18" s="101"/>
      <c r="C18" s="102"/>
      <c r="D18" s="103"/>
      <c r="E18" s="131"/>
      <c r="F18" s="87"/>
      <c r="G18" s="88"/>
      <c r="H18" s="88"/>
      <c r="I18" s="88"/>
      <c r="J18" s="133"/>
      <c r="K18" s="82"/>
      <c r="L18" s="134"/>
    </row>
    <row r="19" spans="1:12" ht="30" customHeight="1">
      <c r="A19" s="128"/>
      <c r="B19" s="98"/>
      <c r="C19" s="99"/>
      <c r="D19" s="100"/>
      <c r="E19" s="132"/>
      <c r="F19" s="98"/>
      <c r="G19" s="99"/>
      <c r="H19" s="99"/>
      <c r="I19" s="99"/>
      <c r="J19" s="100"/>
      <c r="K19" s="135"/>
      <c r="L19" s="136"/>
    </row>
    <row r="20" spans="1:12" ht="18" customHeight="1">
      <c r="A20" s="128"/>
      <c r="B20" s="101"/>
      <c r="C20" s="102"/>
      <c r="D20" s="103"/>
      <c r="E20" s="104"/>
      <c r="F20" s="106"/>
      <c r="G20" s="107"/>
      <c r="H20" s="107"/>
      <c r="I20" s="107"/>
      <c r="J20" s="108"/>
      <c r="K20" s="112"/>
      <c r="L20" s="113"/>
    </row>
    <row r="21" spans="1:12" ht="30" customHeight="1" thickBot="1">
      <c r="A21" s="129"/>
      <c r="B21" s="109"/>
      <c r="C21" s="110"/>
      <c r="D21" s="111"/>
      <c r="E21" s="105"/>
      <c r="F21" s="109"/>
      <c r="G21" s="110"/>
      <c r="H21" s="110"/>
      <c r="I21" s="110"/>
      <c r="J21" s="111"/>
      <c r="K21" s="114"/>
      <c r="L21" s="115"/>
    </row>
    <row r="22" spans="1:12" ht="9" customHeight="1" thickBot="1">
      <c r="A22" s="11"/>
      <c r="B22" s="11"/>
      <c r="C22" s="10"/>
      <c r="D22" s="10"/>
      <c r="E22" s="10"/>
      <c r="F22" s="10"/>
      <c r="G22" s="9"/>
      <c r="H22" s="8"/>
      <c r="I22" s="8"/>
      <c r="J22" s="8"/>
      <c r="K22" s="8"/>
      <c r="L22" s="8"/>
    </row>
    <row r="23" spans="1:12" ht="20.25" customHeight="1">
      <c r="A23" s="121" t="s">
        <v>75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3"/>
    </row>
    <row r="24" spans="1:12" ht="54.75" customHeight="1" thickBot="1">
      <c r="A24" s="164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6"/>
    </row>
    <row r="25" spans="1:12" ht="22.5" customHeight="1">
      <c r="A25" s="137" t="s">
        <v>89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</row>
    <row r="26" spans="1:12" ht="21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33.75" customHeight="1" thickBot="1">
      <c r="A27" s="138" t="s">
        <v>88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</row>
    <row r="28" spans="1:12" ht="39.75" customHeight="1">
      <c r="A28" s="139" t="s">
        <v>87</v>
      </c>
      <c r="B28" s="140"/>
      <c r="C28" s="140"/>
      <c r="D28" s="141" t="s">
        <v>85</v>
      </c>
      <c r="E28" s="141"/>
      <c r="F28" s="141"/>
      <c r="G28" s="141"/>
      <c r="H28" s="140" t="s">
        <v>86</v>
      </c>
      <c r="I28" s="140"/>
      <c r="J28" s="140"/>
      <c r="K28" s="141" t="s">
        <v>85</v>
      </c>
      <c r="L28" s="142"/>
    </row>
    <row r="29" spans="1:12" ht="39.75" customHeight="1">
      <c r="A29" s="143" t="s">
        <v>84</v>
      </c>
      <c r="B29" s="144"/>
      <c r="C29" s="144"/>
      <c r="D29" s="145" t="s">
        <v>77</v>
      </c>
      <c r="E29" s="145"/>
      <c r="F29" s="145"/>
      <c r="G29" s="145"/>
      <c r="H29" s="144" t="s">
        <v>83</v>
      </c>
      <c r="I29" s="144"/>
      <c r="J29" s="144"/>
      <c r="K29" s="145" t="s">
        <v>77</v>
      </c>
      <c r="L29" s="146"/>
    </row>
    <row r="30" spans="1:12" ht="39.75" customHeight="1">
      <c r="A30" s="143" t="s">
        <v>82</v>
      </c>
      <c r="B30" s="144"/>
      <c r="C30" s="144"/>
      <c r="D30" s="145" t="s">
        <v>77</v>
      </c>
      <c r="E30" s="145"/>
      <c r="F30" s="145"/>
      <c r="G30" s="145"/>
      <c r="H30" s="144" t="s">
        <v>81</v>
      </c>
      <c r="I30" s="144"/>
      <c r="J30" s="144"/>
      <c r="K30" s="145" t="s">
        <v>80</v>
      </c>
      <c r="L30" s="146"/>
    </row>
    <row r="31" spans="1:12" ht="39.75" customHeight="1">
      <c r="A31" s="155" t="s">
        <v>79</v>
      </c>
      <c r="B31" s="156"/>
      <c r="C31" s="157"/>
      <c r="D31" s="158"/>
      <c r="E31" s="159"/>
      <c r="F31" s="159"/>
      <c r="G31" s="159"/>
      <c r="H31" s="159"/>
      <c r="I31" s="159"/>
      <c r="J31" s="159"/>
      <c r="K31" s="159"/>
      <c r="L31" s="160"/>
    </row>
    <row r="32" spans="1:12" ht="39.75" customHeight="1">
      <c r="A32" s="143" t="s">
        <v>78</v>
      </c>
      <c r="B32" s="144"/>
      <c r="C32" s="144"/>
      <c r="D32" s="161" t="s">
        <v>77</v>
      </c>
      <c r="E32" s="161"/>
      <c r="F32" s="161"/>
      <c r="G32" s="161"/>
      <c r="H32" s="162" t="s">
        <v>76</v>
      </c>
      <c r="I32" s="162"/>
      <c r="J32" s="162"/>
      <c r="K32" s="161"/>
      <c r="L32" s="163"/>
    </row>
    <row r="33" spans="1:12" ht="13.5" customHeight="1">
      <c r="A33" s="147" t="s">
        <v>75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9"/>
    </row>
    <row r="34" spans="1:12" ht="13.5" customHeight="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2"/>
    </row>
    <row r="35" spans="1:12" ht="13.5" customHeight="1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2"/>
    </row>
    <row r="36" spans="1:12" ht="13.5" customHeight="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2"/>
    </row>
    <row r="37" spans="1:12" ht="13.5" customHeight="1" thickBot="1">
      <c r="A37" s="150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2"/>
    </row>
    <row r="38" spans="1:12" ht="21" customHeight="1">
      <c r="A38" s="153" t="s">
        <v>74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</row>
    <row r="39" spans="1:1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20.25" customHeight="1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</row>
  </sheetData>
  <mergeCells count="81">
    <mergeCell ref="J4:L4"/>
    <mergeCell ref="A1:L1"/>
    <mergeCell ref="A2:B2"/>
    <mergeCell ref="C2:I2"/>
    <mergeCell ref="A3:B3"/>
    <mergeCell ref="C3:I3"/>
    <mergeCell ref="J3:L3"/>
    <mergeCell ref="A4:B4"/>
    <mergeCell ref="J7:L8"/>
    <mergeCell ref="A8:B8"/>
    <mergeCell ref="C8:F8"/>
    <mergeCell ref="K6:L6"/>
    <mergeCell ref="I6:J6"/>
    <mergeCell ref="A7:B7"/>
    <mergeCell ref="C7:F7"/>
    <mergeCell ref="G7:G8"/>
    <mergeCell ref="H7:I8"/>
    <mergeCell ref="A5:B5"/>
    <mergeCell ref="C5:I5"/>
    <mergeCell ref="C4:I4"/>
    <mergeCell ref="A9:B9"/>
    <mergeCell ref="C9:G9"/>
    <mergeCell ref="H9:I9"/>
    <mergeCell ref="J9:L9"/>
    <mergeCell ref="A11:B11"/>
    <mergeCell ref="C11:G11"/>
    <mergeCell ref="H11:I11"/>
    <mergeCell ref="J11:L11"/>
    <mergeCell ref="C13:G13"/>
    <mergeCell ref="J13:L13"/>
    <mergeCell ref="A14:B14"/>
    <mergeCell ref="C14:G14"/>
    <mergeCell ref="H14:I14"/>
    <mergeCell ref="J14:L14"/>
    <mergeCell ref="A12:B13"/>
    <mergeCell ref="C12:G12"/>
    <mergeCell ref="J12:L12"/>
    <mergeCell ref="H12:I13"/>
    <mergeCell ref="A15:B15"/>
    <mergeCell ref="C15:G15"/>
    <mergeCell ref="H15:I15"/>
    <mergeCell ref="J15:L15"/>
    <mergeCell ref="A17:A21"/>
    <mergeCell ref="B17:D17"/>
    <mergeCell ref="F17:J17"/>
    <mergeCell ref="K17:L17"/>
    <mergeCell ref="B18:D18"/>
    <mergeCell ref="E18:E19"/>
    <mergeCell ref="F18:J19"/>
    <mergeCell ref="K18:L19"/>
    <mergeCell ref="B19:D19"/>
    <mergeCell ref="B20:D20"/>
    <mergeCell ref="E20:E21"/>
    <mergeCell ref="F20:J21"/>
    <mergeCell ref="K20:L21"/>
    <mergeCell ref="B21:D21"/>
    <mergeCell ref="H30:J30"/>
    <mergeCell ref="K30:L30"/>
    <mergeCell ref="A24:L24"/>
    <mergeCell ref="A25:L25"/>
    <mergeCell ref="A27:L27"/>
    <mergeCell ref="A28:C28"/>
    <mergeCell ref="D28:G28"/>
    <mergeCell ref="H28:J28"/>
    <mergeCell ref="K28:L28"/>
    <mergeCell ref="A23:L23"/>
    <mergeCell ref="A29:C29"/>
    <mergeCell ref="D29:G29"/>
    <mergeCell ref="H29:J29"/>
    <mergeCell ref="K29:L29"/>
    <mergeCell ref="A30:C30"/>
    <mergeCell ref="D30:G30"/>
    <mergeCell ref="A33:L37"/>
    <mergeCell ref="A38:L38"/>
    <mergeCell ref="A40:L40"/>
    <mergeCell ref="A31:C31"/>
    <mergeCell ref="D31:L31"/>
    <mergeCell ref="A32:C32"/>
    <mergeCell ref="D32:G32"/>
    <mergeCell ref="H32:J32"/>
    <mergeCell ref="K32:L32"/>
  </mergeCells>
  <phoneticPr fontId="2"/>
  <pageMargins left="0.98425196850393704" right="0.19685039370078741" top="0.55118110236220474" bottom="0.19685039370078741" header="0.19685039370078741" footer="0.19685039370078741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7</xdr:row>
                    <xdr:rowOff>371475</xdr:rowOff>
                  </from>
                  <to>
                    <xdr:col>3</xdr:col>
                    <xdr:colOff>390525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781050</xdr:colOff>
                    <xdr:row>7</xdr:row>
                    <xdr:rowOff>371475</xdr:rowOff>
                  </from>
                  <to>
                    <xdr:col>3</xdr:col>
                    <xdr:colOff>1085850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7</xdr:row>
                    <xdr:rowOff>371475</xdr:rowOff>
                  </from>
                  <to>
                    <xdr:col>4</xdr:col>
                    <xdr:colOff>390525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76200</xdr:rowOff>
                  </from>
                  <to>
                    <xdr:col>6</xdr:col>
                    <xdr:colOff>314325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66675</xdr:rowOff>
                  </from>
                  <to>
                    <xdr:col>6</xdr:col>
                    <xdr:colOff>314325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180975</xdr:colOff>
                    <xdr:row>13</xdr:row>
                    <xdr:rowOff>104775</xdr:rowOff>
                  </from>
                  <to>
                    <xdr:col>10</xdr:col>
                    <xdr:colOff>171450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457200</xdr:colOff>
                    <xdr:row>13</xdr:row>
                    <xdr:rowOff>104775</xdr:rowOff>
                  </from>
                  <to>
                    <xdr:col>10</xdr:col>
                    <xdr:colOff>762000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1038225</xdr:colOff>
                    <xdr:row>13</xdr:row>
                    <xdr:rowOff>104775</xdr:rowOff>
                  </from>
                  <to>
                    <xdr:col>10</xdr:col>
                    <xdr:colOff>1343025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219075</xdr:colOff>
                    <xdr:row>14</xdr:row>
                    <xdr:rowOff>47625</xdr:rowOff>
                  </from>
                  <to>
                    <xdr:col>3</xdr:col>
                    <xdr:colOff>200025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1247775</xdr:colOff>
                    <xdr:row>14</xdr:row>
                    <xdr:rowOff>47625</xdr:rowOff>
                  </from>
                  <to>
                    <xdr:col>4</xdr:col>
                    <xdr:colOff>200025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247650</xdr:colOff>
                    <xdr:row>14</xdr:row>
                    <xdr:rowOff>142875</xdr:rowOff>
                  </from>
                  <to>
                    <xdr:col>10</xdr:col>
                    <xdr:colOff>238125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619125</xdr:colOff>
                    <xdr:row>14</xdr:row>
                    <xdr:rowOff>142875</xdr:rowOff>
                  </from>
                  <to>
                    <xdr:col>10</xdr:col>
                    <xdr:colOff>923925</xdr:colOff>
                    <xdr:row>14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838200</xdr:colOff>
                    <xdr:row>14</xdr:row>
                    <xdr:rowOff>238125</xdr:rowOff>
                  </from>
                  <to>
                    <xdr:col>3</xdr:col>
                    <xdr:colOff>1143000</xdr:colOff>
                    <xdr:row>14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238125</xdr:rowOff>
                  </from>
                  <to>
                    <xdr:col>4</xdr:col>
                    <xdr:colOff>495300</xdr:colOff>
                    <xdr:row>14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L39"/>
  <sheetViews>
    <sheetView view="pageBreakPreview" zoomScaleNormal="100" zoomScaleSheetLayoutView="100" workbookViewId="0">
      <selection activeCell="A31" sqref="A31:L36"/>
    </sheetView>
  </sheetViews>
  <sheetFormatPr defaultRowHeight="13.5"/>
  <cols>
    <col min="1" max="1" width="4.125" style="1" customWidth="1"/>
    <col min="2" max="2" width="7.625" style="1" customWidth="1"/>
    <col min="3" max="3" width="3.75" style="1" customWidth="1"/>
    <col min="4" max="4" width="17.75" style="1" customWidth="1"/>
    <col min="5" max="5" width="7.625" style="1" customWidth="1"/>
    <col min="6" max="6" width="1.5" style="1" customWidth="1"/>
    <col min="7" max="7" width="5.75" style="1" customWidth="1"/>
    <col min="8" max="8" width="6.625" style="1" customWidth="1"/>
    <col min="9" max="9" width="4.625" style="1" customWidth="1"/>
    <col min="10" max="10" width="4.125" style="1" customWidth="1"/>
    <col min="11" max="11" width="18" style="1" customWidth="1"/>
    <col min="12" max="12" width="14.625" style="1" customWidth="1"/>
    <col min="13" max="16384" width="9" style="1"/>
  </cols>
  <sheetData>
    <row r="1" spans="1:12" ht="39" customHeight="1" thickBot="1">
      <c r="A1" s="30" t="s">
        <v>136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0.25" customHeight="1">
      <c r="A2" s="31" t="s">
        <v>73</v>
      </c>
      <c r="B2" s="32"/>
      <c r="C2" s="222" t="s">
        <v>135</v>
      </c>
      <c r="D2" s="222"/>
      <c r="E2" s="222"/>
      <c r="F2" s="222"/>
      <c r="G2" s="222"/>
      <c r="H2" s="222"/>
      <c r="I2" s="223"/>
      <c r="J2" s="21"/>
      <c r="K2" s="21"/>
      <c r="L2" s="21"/>
    </row>
    <row r="3" spans="1:12" ht="20.25" customHeight="1">
      <c r="A3" s="34" t="s">
        <v>71</v>
      </c>
      <c r="B3" s="35"/>
      <c r="C3" s="227" t="s">
        <v>134</v>
      </c>
      <c r="D3" s="227"/>
      <c r="E3" s="227"/>
      <c r="F3" s="227"/>
      <c r="G3" s="227"/>
      <c r="H3" s="227"/>
      <c r="I3" s="228"/>
      <c r="J3" s="38"/>
      <c r="K3" s="38"/>
      <c r="L3" s="38"/>
    </row>
    <row r="4" spans="1:12" ht="20.25" customHeight="1">
      <c r="A4" s="34" t="s">
        <v>109</v>
      </c>
      <c r="B4" s="35"/>
      <c r="C4" s="227" t="s">
        <v>133</v>
      </c>
      <c r="D4" s="227"/>
      <c r="E4" s="227"/>
      <c r="F4" s="227"/>
      <c r="G4" s="227"/>
      <c r="H4" s="227"/>
      <c r="I4" s="228"/>
      <c r="J4" s="38"/>
      <c r="K4" s="38"/>
      <c r="L4" s="38"/>
    </row>
    <row r="5" spans="1:12" ht="20.25" customHeight="1" thickBot="1">
      <c r="A5" s="41" t="s">
        <v>67</v>
      </c>
      <c r="B5" s="42"/>
      <c r="C5" s="229" t="s">
        <v>132</v>
      </c>
      <c r="D5" s="229"/>
      <c r="E5" s="229"/>
      <c r="F5" s="229"/>
      <c r="G5" s="229"/>
      <c r="H5" s="229"/>
      <c r="I5" s="230"/>
      <c r="J5" s="20"/>
      <c r="K5" s="20"/>
      <c r="L5" s="19"/>
    </row>
    <row r="6" spans="1:12" ht="15" customHeight="1" thickBot="1">
      <c r="A6" s="204" t="s">
        <v>131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</row>
    <row r="7" spans="1:12" ht="17.25" customHeight="1">
      <c r="A7" s="52" t="s">
        <v>106</v>
      </c>
      <c r="B7" s="53"/>
      <c r="C7" s="213" t="s">
        <v>33</v>
      </c>
      <c r="D7" s="213"/>
      <c r="E7" s="213"/>
      <c r="F7" s="213"/>
      <c r="G7" s="57" t="s">
        <v>130</v>
      </c>
      <c r="H7" s="32" t="s">
        <v>90</v>
      </c>
      <c r="I7" s="32"/>
      <c r="J7" s="207" t="s">
        <v>129</v>
      </c>
      <c r="K7" s="207"/>
      <c r="L7" s="208"/>
    </row>
    <row r="8" spans="1:12" ht="30.75" customHeight="1">
      <c r="A8" s="64" t="s">
        <v>104</v>
      </c>
      <c r="B8" s="65"/>
      <c r="C8" s="214" t="s">
        <v>34</v>
      </c>
      <c r="D8" s="214"/>
      <c r="E8" s="214"/>
      <c r="F8" s="214"/>
      <c r="G8" s="58"/>
      <c r="H8" s="59"/>
      <c r="I8" s="59"/>
      <c r="J8" s="209"/>
      <c r="K8" s="209"/>
      <c r="L8" s="210"/>
    </row>
    <row r="9" spans="1:12" ht="31.5" customHeight="1" thickBot="1">
      <c r="A9" s="69" t="s">
        <v>103</v>
      </c>
      <c r="B9" s="70"/>
      <c r="C9" s="182" t="s">
        <v>128</v>
      </c>
      <c r="D9" s="70"/>
      <c r="E9" s="70"/>
      <c r="F9" s="70"/>
      <c r="G9" s="70"/>
      <c r="H9" s="73" t="s">
        <v>59</v>
      </c>
      <c r="I9" s="73"/>
      <c r="J9" s="211" t="s">
        <v>120</v>
      </c>
      <c r="K9" s="211"/>
      <c r="L9" s="212"/>
    </row>
    <row r="10" spans="1:12" ht="9" customHeight="1" thickBot="1">
      <c r="A10" s="16"/>
      <c r="B10" s="16"/>
      <c r="C10" s="17"/>
      <c r="D10" s="16"/>
      <c r="E10" s="16"/>
      <c r="F10" s="16"/>
      <c r="G10" s="15"/>
      <c r="H10" s="14"/>
      <c r="I10" s="14"/>
      <c r="J10" s="13"/>
      <c r="K10" s="13"/>
      <c r="L10" s="13"/>
    </row>
    <row r="11" spans="1:12" ht="39" customHeight="1">
      <c r="A11" s="31" t="s">
        <v>58</v>
      </c>
      <c r="B11" s="32"/>
      <c r="C11" s="189" t="s">
        <v>127</v>
      </c>
      <c r="D11" s="190"/>
      <c r="E11" s="190"/>
      <c r="F11" s="190"/>
      <c r="G11" s="191"/>
      <c r="H11" s="75" t="s">
        <v>57</v>
      </c>
      <c r="I11" s="77"/>
      <c r="J11" s="192" t="s">
        <v>126</v>
      </c>
      <c r="K11" s="192"/>
      <c r="L11" s="193"/>
    </row>
    <row r="12" spans="1:12" ht="38.25" customHeight="1">
      <c r="A12" s="206" t="s">
        <v>56</v>
      </c>
      <c r="B12" s="59"/>
      <c r="C12" s="196" t="s">
        <v>125</v>
      </c>
      <c r="D12" s="197"/>
      <c r="E12" s="197"/>
      <c r="F12" s="197"/>
      <c r="G12" s="199"/>
      <c r="H12" s="194" t="s">
        <v>101</v>
      </c>
      <c r="I12" s="195"/>
      <c r="J12" s="196" t="s">
        <v>124</v>
      </c>
      <c r="K12" s="197"/>
      <c r="L12" s="198"/>
    </row>
    <row r="13" spans="1:12" ht="36" customHeight="1">
      <c r="A13" s="116" t="s">
        <v>52</v>
      </c>
      <c r="B13" s="117"/>
      <c r="C13" s="173" t="s">
        <v>98</v>
      </c>
      <c r="D13" s="174"/>
      <c r="E13" s="174"/>
      <c r="F13" s="174"/>
      <c r="G13" s="175"/>
      <c r="H13" s="118" t="s">
        <v>51</v>
      </c>
      <c r="I13" s="120"/>
      <c r="J13" s="224" t="s">
        <v>123</v>
      </c>
      <c r="K13" s="225"/>
      <c r="L13" s="226"/>
    </row>
    <row r="14" spans="1:12" ht="42" customHeight="1" thickBot="1">
      <c r="A14" s="41" t="s">
        <v>96</v>
      </c>
      <c r="B14" s="42"/>
      <c r="C14" s="167" t="s">
        <v>122</v>
      </c>
      <c r="D14" s="168"/>
      <c r="E14" s="168"/>
      <c r="F14" s="168"/>
      <c r="G14" s="168"/>
      <c r="H14" s="42" t="s">
        <v>48</v>
      </c>
      <c r="I14" s="42"/>
      <c r="J14" s="42" t="s">
        <v>121</v>
      </c>
      <c r="K14" s="42"/>
      <c r="L14" s="74"/>
    </row>
    <row r="15" spans="1:12" ht="9" customHeight="1" thickBot="1">
      <c r="A15" s="10"/>
      <c r="B15" s="10"/>
      <c r="C15" s="10"/>
      <c r="D15" s="10"/>
      <c r="E15" s="10"/>
      <c r="F15" s="10"/>
      <c r="G15" s="10"/>
      <c r="H15" s="10"/>
      <c r="I15" s="10"/>
      <c r="J15" s="8"/>
      <c r="K15" s="8"/>
      <c r="L15" s="8"/>
    </row>
    <row r="16" spans="1:12" ht="22.5" customHeight="1">
      <c r="A16" s="127" t="s">
        <v>93</v>
      </c>
      <c r="B16" s="75" t="s">
        <v>92</v>
      </c>
      <c r="C16" s="76"/>
      <c r="D16" s="77"/>
      <c r="E16" s="12" t="s">
        <v>91</v>
      </c>
      <c r="F16" s="75" t="s">
        <v>59</v>
      </c>
      <c r="G16" s="76"/>
      <c r="H16" s="76"/>
      <c r="I16" s="76"/>
      <c r="J16" s="77"/>
      <c r="K16" s="75" t="s">
        <v>90</v>
      </c>
      <c r="L16" s="130"/>
    </row>
    <row r="17" spans="1:12" ht="18" customHeight="1">
      <c r="A17" s="128"/>
      <c r="B17" s="200" t="s">
        <v>20</v>
      </c>
      <c r="C17" s="102"/>
      <c r="D17" s="103"/>
      <c r="E17" s="205" t="s">
        <v>112</v>
      </c>
      <c r="F17" s="231" t="s">
        <v>120</v>
      </c>
      <c r="G17" s="88"/>
      <c r="H17" s="88"/>
      <c r="I17" s="88"/>
      <c r="J17" s="133"/>
      <c r="K17" s="215" t="s">
        <v>119</v>
      </c>
      <c r="L17" s="216"/>
    </row>
    <row r="18" spans="1:12" ht="30" customHeight="1">
      <c r="A18" s="128"/>
      <c r="B18" s="219" t="s">
        <v>19</v>
      </c>
      <c r="C18" s="220"/>
      <c r="D18" s="221"/>
      <c r="E18" s="132"/>
      <c r="F18" s="98"/>
      <c r="G18" s="99"/>
      <c r="H18" s="99"/>
      <c r="I18" s="99"/>
      <c r="J18" s="100"/>
      <c r="K18" s="217"/>
      <c r="L18" s="218"/>
    </row>
    <row r="19" spans="1:12" ht="18" customHeight="1">
      <c r="A19" s="128"/>
      <c r="B19" s="101"/>
      <c r="C19" s="102"/>
      <c r="D19" s="103"/>
      <c r="E19" s="104"/>
      <c r="F19" s="106"/>
      <c r="G19" s="107"/>
      <c r="H19" s="107"/>
      <c r="I19" s="107"/>
      <c r="J19" s="108"/>
      <c r="K19" s="112"/>
      <c r="L19" s="113"/>
    </row>
    <row r="20" spans="1:12" ht="30" customHeight="1" thickBot="1">
      <c r="A20" s="129"/>
      <c r="B20" s="109"/>
      <c r="C20" s="110"/>
      <c r="D20" s="111"/>
      <c r="E20" s="105"/>
      <c r="F20" s="109"/>
      <c r="G20" s="110"/>
      <c r="H20" s="110"/>
      <c r="I20" s="110"/>
      <c r="J20" s="111"/>
      <c r="K20" s="114"/>
      <c r="L20" s="115"/>
    </row>
    <row r="21" spans="1:12" ht="9" customHeight="1" thickBot="1">
      <c r="A21" s="11"/>
      <c r="B21" s="11"/>
      <c r="C21" s="10"/>
      <c r="D21" s="10"/>
      <c r="E21" s="10"/>
      <c r="F21" s="10"/>
      <c r="G21" s="9"/>
      <c r="H21" s="8"/>
      <c r="I21" s="8"/>
      <c r="J21" s="8"/>
      <c r="K21" s="8"/>
      <c r="L21" s="8"/>
    </row>
    <row r="22" spans="1:12" ht="54.75" customHeight="1" thickBot="1">
      <c r="A22" s="201" t="s">
        <v>118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3"/>
    </row>
    <row r="23" spans="1:12" ht="22.5" customHeight="1">
      <c r="A23" s="137" t="s">
        <v>89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</row>
    <row r="24" spans="1:12" ht="21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33.75" customHeight="1" thickBot="1">
      <c r="A25" s="138" t="s">
        <v>88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</row>
    <row r="26" spans="1:12" ht="39.75" customHeight="1">
      <c r="A26" s="139" t="s">
        <v>87</v>
      </c>
      <c r="B26" s="140"/>
      <c r="C26" s="140"/>
      <c r="D26" s="232">
        <v>0.5625</v>
      </c>
      <c r="E26" s="233"/>
      <c r="F26" s="233"/>
      <c r="G26" s="233"/>
      <c r="H26" s="140" t="s">
        <v>86</v>
      </c>
      <c r="I26" s="140"/>
      <c r="J26" s="140"/>
      <c r="K26" s="232">
        <v>0.55555555555555558</v>
      </c>
      <c r="L26" s="234"/>
    </row>
    <row r="27" spans="1:12" ht="39.75" customHeight="1">
      <c r="A27" s="143" t="s">
        <v>84</v>
      </c>
      <c r="B27" s="144"/>
      <c r="C27" s="144"/>
      <c r="D27" s="145" t="s">
        <v>113</v>
      </c>
      <c r="E27" s="145"/>
      <c r="F27" s="145"/>
      <c r="G27" s="145"/>
      <c r="H27" s="144" t="s">
        <v>83</v>
      </c>
      <c r="I27" s="144"/>
      <c r="J27" s="144"/>
      <c r="K27" s="145" t="s">
        <v>117</v>
      </c>
      <c r="L27" s="146"/>
    </row>
    <row r="28" spans="1:12" ht="39.75" customHeight="1">
      <c r="A28" s="143" t="s">
        <v>82</v>
      </c>
      <c r="B28" s="144"/>
      <c r="C28" s="144"/>
      <c r="D28" s="145" t="s">
        <v>113</v>
      </c>
      <c r="E28" s="145"/>
      <c r="F28" s="145"/>
      <c r="G28" s="145"/>
      <c r="H28" s="144" t="s">
        <v>116</v>
      </c>
      <c r="I28" s="144"/>
      <c r="J28" s="144"/>
      <c r="K28" s="145" t="s">
        <v>115</v>
      </c>
      <c r="L28" s="146"/>
    </row>
    <row r="29" spans="1:12" ht="39.75" customHeight="1">
      <c r="A29" s="155" t="s">
        <v>79</v>
      </c>
      <c r="B29" s="156"/>
      <c r="C29" s="157"/>
      <c r="D29" s="184" t="s">
        <v>114</v>
      </c>
      <c r="E29" s="185"/>
      <c r="F29" s="185"/>
      <c r="G29" s="185"/>
      <c r="H29" s="185"/>
      <c r="I29" s="185"/>
      <c r="J29" s="185"/>
      <c r="K29" s="185"/>
      <c r="L29" s="186"/>
    </row>
    <row r="30" spans="1:12" ht="39.75" customHeight="1">
      <c r="A30" s="143" t="s">
        <v>78</v>
      </c>
      <c r="B30" s="144"/>
      <c r="C30" s="144"/>
      <c r="D30" s="161" t="s">
        <v>113</v>
      </c>
      <c r="E30" s="161"/>
      <c r="F30" s="161"/>
      <c r="G30" s="161"/>
      <c r="H30" s="162" t="s">
        <v>76</v>
      </c>
      <c r="I30" s="162"/>
      <c r="J30" s="162"/>
      <c r="K30" s="187" t="s">
        <v>112</v>
      </c>
      <c r="L30" s="188"/>
    </row>
    <row r="31" spans="1:12" ht="13.5" customHeight="1">
      <c r="A31" s="147" t="s">
        <v>75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9"/>
    </row>
    <row r="32" spans="1:12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2"/>
    </row>
    <row r="33" spans="1:12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2"/>
    </row>
    <row r="34" spans="1:12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2"/>
    </row>
    <row r="35" spans="1:12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2"/>
    </row>
    <row r="36" spans="1:12" ht="14.25" thickBot="1">
      <c r="A36" s="164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6"/>
    </row>
    <row r="37" spans="1:12" ht="21" customHeight="1">
      <c r="A37" s="153" t="s">
        <v>74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</row>
    <row r="38" spans="1:1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ht="20.25" customHeight="1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</row>
  </sheetData>
  <mergeCells count="77">
    <mergeCell ref="A27:C27"/>
    <mergeCell ref="A25:L25"/>
    <mergeCell ref="D27:G27"/>
    <mergeCell ref="H27:J27"/>
    <mergeCell ref="H26:J26"/>
    <mergeCell ref="D26:G26"/>
    <mergeCell ref="K26:L26"/>
    <mergeCell ref="C2:I2"/>
    <mergeCell ref="A1:L1"/>
    <mergeCell ref="F16:J16"/>
    <mergeCell ref="J13:L13"/>
    <mergeCell ref="C4:I4"/>
    <mergeCell ref="C3:I3"/>
    <mergeCell ref="A5:B5"/>
    <mergeCell ref="C5:I5"/>
    <mergeCell ref="J3:L3"/>
    <mergeCell ref="J4:L4"/>
    <mergeCell ref="A7:B7"/>
    <mergeCell ref="A8:B8"/>
    <mergeCell ref="G7:G8"/>
    <mergeCell ref="J14:L14"/>
    <mergeCell ref="A16:A20"/>
    <mergeCell ref="F17:J18"/>
    <mergeCell ref="K17:L18"/>
    <mergeCell ref="K19:L20"/>
    <mergeCell ref="A26:C26"/>
    <mergeCell ref="B18:D18"/>
    <mergeCell ref="B19:D19"/>
    <mergeCell ref="F19:J20"/>
    <mergeCell ref="A23:L23"/>
    <mergeCell ref="B20:D20"/>
    <mergeCell ref="E19:E20"/>
    <mergeCell ref="J7:L8"/>
    <mergeCell ref="H9:I9"/>
    <mergeCell ref="J9:L9"/>
    <mergeCell ref="C7:F7"/>
    <mergeCell ref="C8:F8"/>
    <mergeCell ref="A6:L6"/>
    <mergeCell ref="E17:E18"/>
    <mergeCell ref="A3:B3"/>
    <mergeCell ref="A4:B4"/>
    <mergeCell ref="A2:B2"/>
    <mergeCell ref="A14:B14"/>
    <mergeCell ref="C14:G14"/>
    <mergeCell ref="B16:D16"/>
    <mergeCell ref="A9:B9"/>
    <mergeCell ref="C9:G9"/>
    <mergeCell ref="A11:B11"/>
    <mergeCell ref="A12:B12"/>
    <mergeCell ref="H7:I8"/>
    <mergeCell ref="C13:G13"/>
    <mergeCell ref="H14:I14"/>
    <mergeCell ref="A13:B13"/>
    <mergeCell ref="A39:L39"/>
    <mergeCell ref="H11:I11"/>
    <mergeCell ref="C11:G11"/>
    <mergeCell ref="J11:L11"/>
    <mergeCell ref="H12:I12"/>
    <mergeCell ref="J12:L12"/>
    <mergeCell ref="C12:G12"/>
    <mergeCell ref="B17:D17"/>
    <mergeCell ref="A22:L22"/>
    <mergeCell ref="K16:L16"/>
    <mergeCell ref="H13:I13"/>
    <mergeCell ref="K27:L27"/>
    <mergeCell ref="D28:G28"/>
    <mergeCell ref="A28:C28"/>
    <mergeCell ref="H28:J28"/>
    <mergeCell ref="K28:L28"/>
    <mergeCell ref="A29:C29"/>
    <mergeCell ref="D29:L29"/>
    <mergeCell ref="A31:L36"/>
    <mergeCell ref="A37:L37"/>
    <mergeCell ref="A30:C30"/>
    <mergeCell ref="D30:G30"/>
    <mergeCell ref="H30:J30"/>
    <mergeCell ref="K30:L30"/>
  </mergeCells>
  <phoneticPr fontId="2"/>
  <pageMargins left="0.98425196850393704" right="0.19685039370078741" top="0.55118110236220474" bottom="0.19685039370078741" header="0.19685039370078741" footer="0.19685039370078741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03"/>
  <sheetViews>
    <sheetView workbookViewId="0">
      <selection activeCell="C103" sqref="C103"/>
    </sheetView>
  </sheetViews>
  <sheetFormatPr defaultRowHeight="13.5"/>
  <cols>
    <col min="1" max="16384" width="9" style="1"/>
  </cols>
  <sheetData>
    <row r="3" spans="2:11">
      <c r="B3" s="1" t="s">
        <v>65</v>
      </c>
      <c r="C3" s="1" t="s">
        <v>62</v>
      </c>
      <c r="D3" s="1" t="s">
        <v>71</v>
      </c>
      <c r="H3" s="1" t="s">
        <v>52</v>
      </c>
      <c r="I3" s="1" t="s">
        <v>51</v>
      </c>
      <c r="J3" s="1" t="s">
        <v>49</v>
      </c>
      <c r="K3" s="1" t="s">
        <v>48</v>
      </c>
    </row>
    <row r="4" spans="2:11">
      <c r="B4" s="1">
        <v>1</v>
      </c>
      <c r="C4" s="1" t="s">
        <v>0</v>
      </c>
      <c r="D4" s="1" t="s">
        <v>70</v>
      </c>
      <c r="H4" s="1" t="s">
        <v>25</v>
      </c>
      <c r="I4" s="1" t="s">
        <v>10</v>
      </c>
      <c r="J4" s="1" t="s">
        <v>146</v>
      </c>
      <c r="K4" s="1" t="s">
        <v>146</v>
      </c>
    </row>
    <row r="5" spans="2:11">
      <c r="B5" s="1">
        <v>2</v>
      </c>
      <c r="C5" s="1" t="s">
        <v>1</v>
      </c>
      <c r="D5" s="1" t="s">
        <v>145</v>
      </c>
      <c r="H5" s="1" t="s">
        <v>11</v>
      </c>
      <c r="I5" s="1" t="s">
        <v>8</v>
      </c>
      <c r="J5" s="1" t="s">
        <v>22</v>
      </c>
      <c r="K5" s="1" t="s">
        <v>144</v>
      </c>
    </row>
    <row r="6" spans="2:11">
      <c r="B6" s="1">
        <v>3</v>
      </c>
      <c r="D6" s="1" t="s">
        <v>143</v>
      </c>
      <c r="H6" s="1" t="s">
        <v>9</v>
      </c>
      <c r="I6" s="1" t="s">
        <v>24</v>
      </c>
      <c r="J6" s="1" t="s">
        <v>142</v>
      </c>
    </row>
    <row r="7" spans="2:11">
      <c r="B7" s="1">
        <v>4</v>
      </c>
      <c r="D7" s="1" t="s">
        <v>141</v>
      </c>
      <c r="H7" s="1" t="s">
        <v>7</v>
      </c>
    </row>
    <row r="8" spans="2:11">
      <c r="B8" s="1">
        <v>5</v>
      </c>
      <c r="D8" s="1" t="s">
        <v>140</v>
      </c>
      <c r="H8" s="1" t="s">
        <v>6</v>
      </c>
    </row>
    <row r="9" spans="2:11">
      <c r="B9" s="1">
        <v>6</v>
      </c>
      <c r="D9" s="1" t="s">
        <v>139</v>
      </c>
      <c r="H9" s="1" t="s">
        <v>5</v>
      </c>
    </row>
    <row r="10" spans="2:11">
      <c r="B10" s="1">
        <v>7</v>
      </c>
      <c r="D10" s="1" t="s">
        <v>138</v>
      </c>
      <c r="H10" s="1" t="s">
        <v>4</v>
      </c>
    </row>
    <row r="11" spans="2:11">
      <c r="B11" s="1">
        <v>8</v>
      </c>
      <c r="D11" s="1" t="s">
        <v>137</v>
      </c>
      <c r="H11" s="1" t="s">
        <v>2</v>
      </c>
    </row>
    <row r="12" spans="2:11">
      <c r="B12" s="1">
        <v>9</v>
      </c>
    </row>
    <row r="13" spans="2:11">
      <c r="B13" s="1">
        <v>10</v>
      </c>
    </row>
    <row r="14" spans="2:11">
      <c r="B14" s="1">
        <v>11</v>
      </c>
    </row>
    <row r="15" spans="2:11">
      <c r="B15" s="1">
        <v>12</v>
      </c>
    </row>
    <row r="16" spans="2:11">
      <c r="B16" s="1">
        <v>13</v>
      </c>
    </row>
    <row r="17" spans="2:2">
      <c r="B17" s="1">
        <v>14</v>
      </c>
    </row>
    <row r="18" spans="2:2">
      <c r="B18" s="1">
        <v>15</v>
      </c>
    </row>
    <row r="19" spans="2:2">
      <c r="B19" s="1">
        <v>16</v>
      </c>
    </row>
    <row r="20" spans="2:2">
      <c r="B20" s="1">
        <v>17</v>
      </c>
    </row>
    <row r="21" spans="2:2">
      <c r="B21" s="1">
        <v>18</v>
      </c>
    </row>
    <row r="22" spans="2:2">
      <c r="B22" s="1">
        <v>19</v>
      </c>
    </row>
    <row r="23" spans="2:2">
      <c r="B23" s="1">
        <v>20</v>
      </c>
    </row>
    <row r="24" spans="2:2">
      <c r="B24" s="1">
        <v>21</v>
      </c>
    </row>
    <row r="25" spans="2:2">
      <c r="B25" s="1">
        <v>22</v>
      </c>
    </row>
    <row r="26" spans="2:2">
      <c r="B26" s="1">
        <v>23</v>
      </c>
    </row>
    <row r="27" spans="2:2">
      <c r="B27" s="1">
        <v>24</v>
      </c>
    </row>
    <row r="28" spans="2:2">
      <c r="B28" s="1">
        <v>25</v>
      </c>
    </row>
    <row r="29" spans="2:2">
      <c r="B29" s="1">
        <v>26</v>
      </c>
    </row>
    <row r="30" spans="2:2">
      <c r="B30" s="1">
        <v>27</v>
      </c>
    </row>
    <row r="31" spans="2:2">
      <c r="B31" s="1">
        <v>28</v>
      </c>
    </row>
    <row r="32" spans="2:2">
      <c r="B32" s="1">
        <v>29</v>
      </c>
    </row>
    <row r="33" spans="2:2">
      <c r="B33" s="1">
        <v>30</v>
      </c>
    </row>
    <row r="34" spans="2:2">
      <c r="B34" s="1">
        <v>31</v>
      </c>
    </row>
    <row r="35" spans="2:2">
      <c r="B35" s="1">
        <v>32</v>
      </c>
    </row>
    <row r="36" spans="2:2">
      <c r="B36" s="1">
        <v>33</v>
      </c>
    </row>
    <row r="37" spans="2:2">
      <c r="B37" s="1">
        <v>34</v>
      </c>
    </row>
    <row r="38" spans="2:2">
      <c r="B38" s="1">
        <v>35</v>
      </c>
    </row>
    <row r="39" spans="2:2">
      <c r="B39" s="1">
        <v>36</v>
      </c>
    </row>
    <row r="40" spans="2:2">
      <c r="B40" s="1">
        <v>37</v>
      </c>
    </row>
    <row r="41" spans="2:2">
      <c r="B41" s="1">
        <v>38</v>
      </c>
    </row>
    <row r="42" spans="2:2">
      <c r="B42" s="1">
        <v>39</v>
      </c>
    </row>
    <row r="43" spans="2:2">
      <c r="B43" s="1">
        <v>40</v>
      </c>
    </row>
    <row r="44" spans="2:2">
      <c r="B44" s="1">
        <v>41</v>
      </c>
    </row>
    <row r="45" spans="2:2">
      <c r="B45" s="1">
        <v>42</v>
      </c>
    </row>
    <row r="46" spans="2:2">
      <c r="B46" s="1">
        <v>43</v>
      </c>
    </row>
    <row r="47" spans="2:2">
      <c r="B47" s="1">
        <v>44</v>
      </c>
    </row>
    <row r="48" spans="2:2">
      <c r="B48" s="1">
        <v>45</v>
      </c>
    </row>
    <row r="49" spans="2:2">
      <c r="B49" s="1">
        <v>46</v>
      </c>
    </row>
    <row r="50" spans="2:2">
      <c r="B50" s="1">
        <v>47</v>
      </c>
    </row>
    <row r="51" spans="2:2">
      <c r="B51" s="1">
        <v>48</v>
      </c>
    </row>
    <row r="52" spans="2:2">
      <c r="B52" s="1">
        <v>49</v>
      </c>
    </row>
    <row r="53" spans="2:2">
      <c r="B53" s="1">
        <v>50</v>
      </c>
    </row>
    <row r="54" spans="2:2">
      <c r="B54" s="1">
        <v>51</v>
      </c>
    </row>
    <row r="55" spans="2:2">
      <c r="B55" s="1">
        <v>52</v>
      </c>
    </row>
    <row r="56" spans="2:2">
      <c r="B56" s="1">
        <v>53</v>
      </c>
    </row>
    <row r="57" spans="2:2">
      <c r="B57" s="1">
        <v>54</v>
      </c>
    </row>
    <row r="58" spans="2:2">
      <c r="B58" s="1">
        <v>55</v>
      </c>
    </row>
    <row r="59" spans="2:2">
      <c r="B59" s="1">
        <v>56</v>
      </c>
    </row>
    <row r="60" spans="2:2">
      <c r="B60" s="1">
        <v>57</v>
      </c>
    </row>
    <row r="61" spans="2:2">
      <c r="B61" s="1">
        <v>58</v>
      </c>
    </row>
    <row r="62" spans="2:2">
      <c r="B62" s="1">
        <v>59</v>
      </c>
    </row>
    <row r="63" spans="2:2">
      <c r="B63" s="1">
        <v>60</v>
      </c>
    </row>
    <row r="64" spans="2:2">
      <c r="B64" s="1">
        <v>61</v>
      </c>
    </row>
    <row r="65" spans="2:2">
      <c r="B65" s="1">
        <v>62</v>
      </c>
    </row>
    <row r="66" spans="2:2">
      <c r="B66" s="1">
        <v>63</v>
      </c>
    </row>
    <row r="67" spans="2:2">
      <c r="B67" s="1">
        <v>64</v>
      </c>
    </row>
    <row r="68" spans="2:2">
      <c r="B68" s="1">
        <v>65</v>
      </c>
    </row>
    <row r="69" spans="2:2">
      <c r="B69" s="1">
        <v>66</v>
      </c>
    </row>
    <row r="70" spans="2:2">
      <c r="B70" s="1">
        <v>67</v>
      </c>
    </row>
    <row r="71" spans="2:2">
      <c r="B71" s="1">
        <v>68</v>
      </c>
    </row>
    <row r="72" spans="2:2">
      <c r="B72" s="1">
        <v>69</v>
      </c>
    </row>
    <row r="73" spans="2:2">
      <c r="B73" s="1">
        <v>70</v>
      </c>
    </row>
    <row r="74" spans="2:2">
      <c r="B74" s="1">
        <v>71</v>
      </c>
    </row>
    <row r="75" spans="2:2">
      <c r="B75" s="1">
        <v>72</v>
      </c>
    </row>
    <row r="76" spans="2:2">
      <c r="B76" s="1">
        <v>73</v>
      </c>
    </row>
    <row r="77" spans="2:2">
      <c r="B77" s="1">
        <v>74</v>
      </c>
    </row>
    <row r="78" spans="2:2">
      <c r="B78" s="1">
        <v>75</v>
      </c>
    </row>
    <row r="79" spans="2:2">
      <c r="B79" s="1">
        <v>76</v>
      </c>
    </row>
    <row r="80" spans="2:2">
      <c r="B80" s="1">
        <v>77</v>
      </c>
    </row>
    <row r="81" spans="2:2">
      <c r="B81" s="1">
        <v>78</v>
      </c>
    </row>
    <row r="82" spans="2:2">
      <c r="B82" s="1">
        <v>79</v>
      </c>
    </row>
    <row r="83" spans="2:2">
      <c r="B83" s="1">
        <v>80</v>
      </c>
    </row>
    <row r="84" spans="2:2">
      <c r="B84" s="1">
        <v>81</v>
      </c>
    </row>
    <row r="85" spans="2:2">
      <c r="B85" s="1">
        <v>82</v>
      </c>
    </row>
    <row r="86" spans="2:2">
      <c r="B86" s="1">
        <v>83</v>
      </c>
    </row>
    <row r="87" spans="2:2">
      <c r="B87" s="1">
        <v>84</v>
      </c>
    </row>
    <row r="88" spans="2:2">
      <c r="B88" s="1">
        <v>85</v>
      </c>
    </row>
    <row r="89" spans="2:2">
      <c r="B89" s="1">
        <v>86</v>
      </c>
    </row>
    <row r="90" spans="2:2">
      <c r="B90" s="1">
        <v>87</v>
      </c>
    </row>
    <row r="91" spans="2:2">
      <c r="B91" s="1">
        <v>88</v>
      </c>
    </row>
    <row r="92" spans="2:2">
      <c r="B92" s="1">
        <v>89</v>
      </c>
    </row>
    <row r="93" spans="2:2">
      <c r="B93" s="1">
        <v>90</v>
      </c>
    </row>
    <row r="94" spans="2:2">
      <c r="B94" s="1">
        <v>91</v>
      </c>
    </row>
    <row r="95" spans="2:2">
      <c r="B95" s="1">
        <v>92</v>
      </c>
    </row>
    <row r="96" spans="2:2">
      <c r="B96" s="1">
        <v>93</v>
      </c>
    </row>
    <row r="97" spans="2:2">
      <c r="B97" s="1">
        <v>94</v>
      </c>
    </row>
    <row r="98" spans="2:2">
      <c r="B98" s="1">
        <v>95</v>
      </c>
    </row>
    <row r="99" spans="2:2">
      <c r="B99" s="1">
        <v>96</v>
      </c>
    </row>
    <row r="100" spans="2:2">
      <c r="B100" s="1">
        <v>97</v>
      </c>
    </row>
    <row r="101" spans="2:2">
      <c r="B101" s="1">
        <v>98</v>
      </c>
    </row>
    <row r="102" spans="2:2">
      <c r="B102" s="1">
        <v>99</v>
      </c>
    </row>
    <row r="103" spans="2:2">
      <c r="B103" s="1">
        <v>100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</vt:lpstr>
      <vt:lpstr>印刷</vt:lpstr>
      <vt:lpstr>情報シート手書き用印刷</vt:lpstr>
      <vt:lpstr>記載例</vt:lpstr>
      <vt:lpstr>リスト</vt:lpstr>
      <vt:lpstr>印刷!Print_Area</vt:lpstr>
      <vt:lpstr>記載例!Print_Area</vt:lpstr>
      <vt:lpstr>情報シート手書き用印刷!Print_Area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ama0035153</dc:creator>
  <cp:lastModifiedBy>Amagasaki</cp:lastModifiedBy>
  <dcterms:created xsi:type="dcterms:W3CDTF">2025-02-27T07:14:01Z</dcterms:created>
  <dcterms:modified xsi:type="dcterms:W3CDTF">2025-05-07T01:23:36Z</dcterms:modified>
</cp:coreProperties>
</file>