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06_情報統計担当\202_刊行関係\尼崎市統計書\R6統計書\原稿\"/>
    </mc:Choice>
  </mc:AlternateContent>
  <bookViews>
    <workbookView xWindow="0" yWindow="0" windowWidth="20490" windowHeight="7635" activeTab="7"/>
  </bookViews>
  <sheets>
    <sheet name="167ページ" sheetId="1" r:id="rId1"/>
    <sheet name="168ページ" sheetId="2" r:id="rId2"/>
    <sheet name="169ページ" sheetId="3" r:id="rId3"/>
    <sheet name="170ページ" sheetId="4" r:id="rId4"/>
    <sheet name="171ページ" sheetId="5" r:id="rId5"/>
    <sheet name="172ページ" sheetId="6" r:id="rId6"/>
    <sheet name="173ページ" sheetId="10" r:id="rId7"/>
    <sheet name="174ページ" sheetId="11" r:id="rId8"/>
    <sheet name="175ページ" sheetId="9" r:id="rId9"/>
  </sheets>
  <definedNames>
    <definedName name="_xlnm.Print_Area" localSheetId="5">'172ページ'!$A$1:$V$59</definedName>
    <definedName name="_xlnm.Print_Area" localSheetId="6">'173ページ'!$A$1:$M$69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1" l="1"/>
  <c r="Q7" i="11"/>
  <c r="R7" i="11"/>
  <c r="Q8" i="11"/>
  <c r="P13" i="11"/>
  <c r="Q13" i="11"/>
  <c r="R13" i="11"/>
  <c r="P15" i="11"/>
  <c r="Q15" i="11"/>
  <c r="R15" i="11"/>
  <c r="P16" i="11"/>
  <c r="Q16" i="11"/>
  <c r="R16" i="11"/>
  <c r="P17" i="11"/>
  <c r="Q17" i="11"/>
  <c r="R17" i="11"/>
  <c r="P19" i="11"/>
  <c r="Q19" i="11"/>
  <c r="R19" i="11"/>
  <c r="P20" i="11"/>
  <c r="Q20" i="11"/>
  <c r="R20" i="11"/>
  <c r="P21" i="11"/>
  <c r="Q21" i="11"/>
  <c r="R21" i="11"/>
  <c r="P26" i="11"/>
  <c r="Q26" i="11"/>
  <c r="R26" i="11"/>
  <c r="P28" i="11"/>
  <c r="Q28" i="11"/>
  <c r="R28" i="11"/>
  <c r="P29" i="11"/>
  <c r="Q29" i="11"/>
  <c r="R29" i="11"/>
  <c r="F52" i="3" l="1"/>
  <c r="F51" i="3"/>
  <c r="F43" i="3"/>
  <c r="F41" i="3"/>
  <c r="D13" i="4" l="1"/>
  <c r="D14" i="4"/>
  <c r="D15" i="4"/>
  <c r="D16" i="4"/>
  <c r="D17" i="4"/>
  <c r="D18" i="4"/>
  <c r="D19" i="4"/>
  <c r="D20" i="4"/>
  <c r="D21" i="4"/>
  <c r="D22" i="4"/>
  <c r="D23" i="4"/>
  <c r="D12" i="4"/>
  <c r="G53" i="1" l="1"/>
  <c r="U11" i="6" l="1"/>
  <c r="V11" i="6"/>
  <c r="C51" i="4"/>
  <c r="E35" i="4"/>
  <c r="E52" i="3"/>
  <c r="B52" i="3"/>
  <c r="B51" i="3" s="1"/>
  <c r="E51" i="3"/>
  <c r="E43" i="3"/>
  <c r="E41" i="3" s="1"/>
  <c r="B43" i="3"/>
  <c r="F53" i="1"/>
</calcChain>
</file>

<file path=xl/sharedStrings.xml><?xml version="1.0" encoding="utf-8"?>
<sst xmlns="http://schemas.openxmlformats.org/spreadsheetml/2006/main" count="914" uniqueCount="529">
  <si>
    <t>18　災害・治安・司法</t>
    <rPh sb="3" eb="5">
      <t>サイガイ</t>
    </rPh>
    <rPh sb="6" eb="8">
      <t>チアン</t>
    </rPh>
    <rPh sb="9" eb="11">
      <t>シホウ</t>
    </rPh>
    <phoneticPr fontId="1"/>
  </si>
  <si>
    <t>災  害  ・  治  安  ・  司  法</t>
    <rPh sb="0" eb="4">
      <t>サイガイ</t>
    </rPh>
    <rPh sb="9" eb="13">
      <t>チアン</t>
    </rPh>
    <rPh sb="18" eb="22">
      <t>シホウ</t>
    </rPh>
    <phoneticPr fontId="1"/>
  </si>
  <si>
    <t>１８ － １．    消     防     現     有     力</t>
    <rPh sb="11" eb="18">
      <t>ショウボウ</t>
    </rPh>
    <rPh sb="23" eb="24">
      <t>ゲン</t>
    </rPh>
    <rPh sb="29" eb="30">
      <t>ユウ</t>
    </rPh>
    <rPh sb="35" eb="36">
      <t>リョク</t>
    </rPh>
    <phoneticPr fontId="1"/>
  </si>
  <si>
    <t>（１）    消     防     本     部</t>
    <rPh sb="7" eb="14">
      <t>ショウボウ</t>
    </rPh>
    <rPh sb="19" eb="26">
      <t>ホンブ</t>
    </rPh>
    <phoneticPr fontId="1"/>
  </si>
  <si>
    <t>（各年度末）</t>
    <rPh sb="1" eb="2">
      <t>カク</t>
    </rPh>
    <rPh sb="2" eb="5">
      <t>ネンドマツ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</si>
  <si>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</si>
  <si>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</si>
  <si>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</si>
  <si>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</si>
  <si>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</si>
  <si>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</si>
  <si>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</si>
  <si>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</si>
  <si>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</si>
  <si>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</si>
  <si>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</si>
  <si>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</si>
  <si>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</si>
  <si>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はしご付消防自動車</t>
    <rPh sb="3" eb="4">
      <t>ツキ</t>
    </rPh>
    <rPh sb="4" eb="6">
      <t>ショウボウ</t>
    </rPh>
    <rPh sb="6" eb="8">
      <t>ジドウ</t>
    </rPh>
    <rPh sb="8" eb="9">
      <t>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</si>
  <si>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</si>
  <si>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</si>
  <si>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</si>
  <si>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</si>
  <si>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</si>
  <si>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</si>
  <si>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</si>
  <si>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</si>
  <si>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</si>
  <si>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</si>
  <si>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</si>
  <si>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消防ポンプ保有台数</t>
    <rPh sb="0" eb="2">
      <t>ショウボウ</t>
    </rPh>
    <rPh sb="5" eb="7">
      <t>ホユウ</t>
    </rPh>
    <rPh sb="7" eb="8">
      <t>ダイ</t>
    </rPh>
    <rPh sb="8" eb="9">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</si>
  <si>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</si>
  <si>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</si>
  <si>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</si>
  <si>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t>
    <phoneticPr fontId="3"/>
  </si>
  <si>
    <t>小型動力ポンプ積載車</t>
    <rPh sb="0" eb="2">
      <t>コガタ</t>
    </rPh>
    <rPh sb="2" eb="4">
      <t>ドウリョク</t>
    </rPh>
    <rPh sb="7" eb="9">
      <t>セキサイ</t>
    </rPh>
    <rPh sb="9" eb="10">
      <t>シャ</t>
    </rPh>
    <phoneticPr fontId="1"/>
  </si>
  <si>
    <t>資料　  消防局企画管理課</t>
    <rPh sb="0" eb="2">
      <t>シリョウ</t>
    </rPh>
    <rPh sb="5" eb="7">
      <t>ショウボウ</t>
    </rPh>
    <rPh sb="7" eb="8">
      <t>キョク</t>
    </rPh>
    <rPh sb="8" eb="13">
      <t>キ</t>
    </rPh>
    <phoneticPr fontId="1"/>
  </si>
  <si>
    <t>１８ － ２．　　消　防　水　利　施　設　状　況</t>
    <rPh sb="9" eb="12">
      <t>ショウボウ</t>
    </rPh>
    <rPh sb="13" eb="16">
      <t>スイリ</t>
    </rPh>
    <rPh sb="17" eb="20">
      <t>シセツ</t>
    </rPh>
    <rPh sb="21" eb="24">
      <t>ジョウキョウ</t>
    </rPh>
    <phoneticPr fontId="1"/>
  </si>
  <si>
    <t>総                    数</t>
    <rPh sb="0" eb="22">
      <t>ソウスウ</t>
    </rPh>
    <phoneticPr fontId="1"/>
  </si>
  <si>
    <t>消火栓</t>
    <rPh sb="0" eb="3">
      <t>ショウカセン</t>
    </rPh>
    <phoneticPr fontId="1"/>
  </si>
  <si>
    <t>公設（工水を除く）</t>
    <rPh sb="0" eb="2">
      <t>コウセツ</t>
    </rPh>
    <rPh sb="3" eb="4">
      <t>コウ</t>
    </rPh>
    <rPh sb="4" eb="5">
      <t>ミズ</t>
    </rPh>
    <rPh sb="6" eb="7">
      <t>ノゾ</t>
    </rPh>
    <phoneticPr fontId="1"/>
  </si>
  <si>
    <t>私設</t>
    <rPh sb="0" eb="2">
      <t>シセツ</t>
    </rPh>
    <phoneticPr fontId="1"/>
  </si>
  <si>
    <t>防火水槽</t>
    <rPh sb="0" eb="2">
      <t>ボウカ</t>
    </rPh>
    <rPh sb="2" eb="4">
      <t>スイソウ</t>
    </rPh>
    <phoneticPr fontId="1"/>
  </si>
  <si>
    <t>公設</t>
    <rPh sb="0" eb="2">
      <t>コウセツ</t>
    </rPh>
    <phoneticPr fontId="1"/>
  </si>
  <si>
    <t>河川・溝等 （１）</t>
    <rPh sb="0" eb="2">
      <t>カセン</t>
    </rPh>
    <rPh sb="3" eb="4">
      <t>ミゾ</t>
    </rPh>
    <rPh sb="4" eb="5">
      <t>トウ</t>
    </rPh>
    <phoneticPr fontId="1"/>
  </si>
  <si>
    <t>プ－ル</t>
  </si>
  <si>
    <t>池・堀等</t>
    <rPh sb="0" eb="1">
      <t>イケ</t>
    </rPh>
    <rPh sb="2" eb="3">
      <t>ホリ</t>
    </rPh>
    <rPh sb="3" eb="4">
      <t>トウ</t>
    </rPh>
    <phoneticPr fontId="1"/>
  </si>
  <si>
    <t>（１）　消防車の接岸吸水可能箇所である。</t>
    <rPh sb="4" eb="7">
      <t>ショウボウシャ</t>
    </rPh>
    <rPh sb="8" eb="10">
      <t>セツガン</t>
    </rPh>
    <rPh sb="10" eb="12">
      <t>キュウスイ</t>
    </rPh>
    <rPh sb="12" eb="14">
      <t>カノウ</t>
    </rPh>
    <rPh sb="14" eb="16">
      <t>カショ</t>
    </rPh>
    <phoneticPr fontId="1"/>
  </si>
  <si>
    <t>資料　  消防局消防防災課</t>
    <rPh sb="0" eb="2">
      <t>シリョウ</t>
    </rPh>
    <rPh sb="5" eb="8">
      <t>ショウボウキョク</t>
    </rPh>
    <rPh sb="8" eb="10">
      <t>ショウボウ</t>
    </rPh>
    <rPh sb="10" eb="12">
      <t>ボウサイ</t>
    </rPh>
    <rPh sb="12" eb="13">
      <t>ソウムカ</t>
    </rPh>
    <phoneticPr fontId="1"/>
  </si>
  <si>
    <t>１８ － ３．    火     災     発     生     状     況</t>
    <rPh sb="11" eb="18">
      <t>カサイ</t>
    </rPh>
    <rPh sb="23" eb="30">
      <t>ハッセイ</t>
    </rPh>
    <rPh sb="35" eb="42">
      <t>ジョウキョウ</t>
    </rPh>
    <phoneticPr fontId="1"/>
  </si>
  <si>
    <t>項　　   　　    　目</t>
    <rPh sb="0" eb="14">
      <t>コウモク</t>
    </rPh>
    <phoneticPr fontId="1"/>
  </si>
  <si>
    <t>火災件数</t>
    <rPh sb="0" eb="2">
      <t>カサイ</t>
    </rPh>
    <rPh sb="2" eb="4">
      <t>ケンスウ</t>
    </rPh>
    <phoneticPr fontId="1"/>
  </si>
  <si>
    <t xml:space="preserve"> </t>
  </si>
  <si>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</si>
  <si>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</si>
  <si>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</si>
  <si>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</si>
  <si>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</si>
  <si>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</si>
  <si>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</si>
  <si>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</si>
  <si>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</si>
  <si>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</si>
  <si>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</si>
  <si>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</si>
  <si>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</si>
  <si>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</si>
  <si>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</si>
  <si>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</si>
  <si>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</si>
  <si>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り災人員</t>
    <rPh sb="1" eb="2">
      <t>リサイ</t>
    </rPh>
    <rPh sb="2" eb="4">
      <t>ジンイン</t>
    </rPh>
    <phoneticPr fontId="1"/>
  </si>
  <si>
    <t>損害見積額　　（千円）</t>
    <rPh sb="0" eb="2">
      <t>ソンガイ</t>
    </rPh>
    <rPh sb="2" eb="4">
      <t>ミツ</t>
    </rPh>
    <rPh sb="4" eb="5">
      <t>ガク</t>
    </rPh>
    <rPh sb="8" eb="9">
      <t>セン</t>
    </rPh>
    <rPh sb="9" eb="10">
      <t>エン</t>
    </rPh>
    <phoneticPr fontId="1"/>
  </si>
  <si>
    <t>　　　総　　額</t>
    <rPh sb="3" eb="7">
      <t>ソウガク</t>
    </rPh>
    <phoneticPr fontId="1"/>
  </si>
  <si>
    <t>　　　　　　建物　</t>
    <rPh sb="6" eb="8">
      <t>タテモノ</t>
    </rPh>
    <phoneticPr fontId="1"/>
  </si>
  <si>
    <t>　　　　　　収容物</t>
    <rPh sb="6" eb="8">
      <t>シュウヨウ</t>
    </rPh>
    <rPh sb="8" eb="9">
      <t>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</si>
  <si>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</si>
  <si>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</si>
  <si>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資料　　消防局「火災統計」</t>
    <rPh sb="0" eb="2">
      <t>シリョウ</t>
    </rPh>
    <rPh sb="4" eb="6">
      <t>ショウボウ</t>
    </rPh>
    <rPh sb="6" eb="7">
      <t>キョク</t>
    </rPh>
    <rPh sb="8" eb="10">
      <t>カサイ</t>
    </rPh>
    <rPh sb="10" eb="12">
      <t>トウケイ</t>
    </rPh>
    <phoneticPr fontId="1"/>
  </si>
  <si>
    <t>１８ － ４．　　原　　因　　別　　火　　災　　件　　数</t>
    <rPh sb="9" eb="16">
      <t>ゲンインベツ</t>
    </rPh>
    <rPh sb="18" eb="22">
      <t>カサイ</t>
    </rPh>
    <rPh sb="24" eb="28">
      <t>ケンスウ</t>
    </rPh>
    <phoneticPr fontId="1"/>
  </si>
  <si>
    <t>原　　　　　　　　　因</t>
    <rPh sb="0" eb="11">
      <t>ゲンインベツ</t>
    </rPh>
    <phoneticPr fontId="1"/>
  </si>
  <si>
    <t>総　　　数</t>
    <rPh sb="0" eb="5">
      <t>ソウスウ</t>
    </rPh>
    <phoneticPr fontId="1"/>
  </si>
  <si>
    <t>　　　たばこ</t>
  </si>
  <si>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</si>
  <si>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</si>
  <si>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</si>
  <si>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</si>
  <si>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</si>
  <si>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ストーブ</t>
  </si>
  <si>
    <t>　　　その他</t>
    <rPh sb="3" eb="6">
      <t>ソノタ</t>
    </rPh>
    <phoneticPr fontId="1"/>
  </si>
  <si>
    <t>資料　  消防局情報指令課</t>
    <rPh sb="0" eb="2">
      <t>シリョウ</t>
    </rPh>
    <rPh sb="5" eb="8">
      <t>ショウボウキョク</t>
    </rPh>
    <rPh sb="8" eb="10">
      <t>ジョウホウ</t>
    </rPh>
    <rPh sb="10" eb="12">
      <t>シレイ</t>
    </rPh>
    <rPh sb="12" eb="13">
      <t>カ</t>
    </rPh>
    <phoneticPr fontId="1"/>
  </si>
  <si>
    <t>１８ － ５．  　出　火　時　刻　別　火　災　件　数</t>
    <rPh sb="10" eb="13">
      <t>シュッカ</t>
    </rPh>
    <rPh sb="14" eb="17">
      <t>ジコク</t>
    </rPh>
    <rPh sb="18" eb="19">
      <t>ベツ</t>
    </rPh>
    <rPh sb="20" eb="23">
      <t>カサイ</t>
    </rPh>
    <rPh sb="24" eb="27">
      <t>ケンスウ</t>
    </rPh>
    <phoneticPr fontId="1"/>
  </si>
  <si>
    <t>時　　　　　　　　　刻</t>
    <rPh sb="0" eb="11">
      <t>ジコク</t>
    </rPh>
    <phoneticPr fontId="1"/>
  </si>
  <si>
    <t>総　　　　　　数</t>
    <rPh sb="0" eb="8">
      <t>ソウスウ</t>
    </rPh>
    <phoneticPr fontId="1"/>
  </si>
  <si>
    <t>　　　　　０　～　　３　時</t>
    <rPh sb="12" eb="13">
      <t>ジ</t>
    </rPh>
    <phoneticPr fontId="1"/>
  </si>
  <si>
    <t>　　　　　３　～　　６</t>
  </si>
  <si>
    <t>　　　　　６　～　　９</t>
  </si>
  <si>
    <t>　　　　　９　～　１２</t>
  </si>
  <si>
    <t>　　　　１２　～　１５</t>
  </si>
  <si>
    <t>　　　　１５　～　１８</t>
  </si>
  <si>
    <t>　　　　１８　～　２１</t>
  </si>
  <si>
    <t>　　　　不　　　　明</t>
    <rPh sb="4" eb="10">
      <t>フメイ</t>
    </rPh>
    <phoneticPr fontId="1"/>
  </si>
  <si>
    <t>資料　　消防局情報指令課</t>
    <rPh sb="0" eb="2">
      <t>シリョウ</t>
    </rPh>
    <rPh sb="4" eb="6">
      <t>ショウボウ</t>
    </rPh>
    <rPh sb="6" eb="7">
      <t>キョク</t>
    </rPh>
    <rPh sb="7" eb="9">
      <t>ジョウホウ</t>
    </rPh>
    <rPh sb="9" eb="11">
      <t>シレイ</t>
    </rPh>
    <rPh sb="11" eb="12">
      <t>カ</t>
    </rPh>
    <phoneticPr fontId="1"/>
  </si>
  <si>
    <t>１８ － ６．  　覚　知　の　方　法　別　火　災　件　数</t>
    <rPh sb="10" eb="13">
      <t>カクチ</t>
    </rPh>
    <rPh sb="16" eb="19">
      <t>ホウホウ</t>
    </rPh>
    <rPh sb="20" eb="21">
      <t>ベツ</t>
    </rPh>
    <rPh sb="22" eb="25">
      <t>カサイ</t>
    </rPh>
    <rPh sb="26" eb="29">
      <t>ケンスウ</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</si>
  <si>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</si>
  <si>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</si>
  <si>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</si>
  <si>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</si>
  <si>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</si>
  <si>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t>
  </si>
  <si>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</si>
  <si>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</si>
  <si>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</si>
  <si>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１８ － ７．　  危　　険　　物　　施　　設　　数</t>
    <rPh sb="10" eb="17">
      <t>キケンブツ</t>
    </rPh>
    <rPh sb="19" eb="23">
      <t>シセツ</t>
    </rPh>
    <rPh sb="25" eb="26">
      <t>スウ</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</si>
  <si>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</si>
  <si>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</si>
  <si>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</si>
  <si>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</si>
  <si>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</si>
  <si>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</si>
  <si>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販売</t>
    <rPh sb="5" eb="7">
      <t>ハンバイ</t>
    </rPh>
    <phoneticPr fontId="1"/>
  </si>
  <si>
    <t>　　　　　移送</t>
    <rPh sb="5" eb="7">
      <t>イソウ</t>
    </rPh>
    <phoneticPr fontId="1"/>
  </si>
  <si>
    <t>　　　　　一般　</t>
    <rPh sb="5" eb="7">
      <t>イッパン</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</si>
  <si>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</si>
  <si>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</si>
  <si>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</si>
  <si>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</si>
  <si>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</si>
  <si>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</si>
  <si>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</si>
  <si>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</si>
  <si>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資料　　消防局予防課</t>
    <rPh sb="0" eb="2">
      <t>シリョウ</t>
    </rPh>
    <rPh sb="4" eb="6">
      <t>ショウボウ</t>
    </rPh>
    <rPh sb="6" eb="7">
      <t>キョク</t>
    </rPh>
    <rPh sb="7" eb="9">
      <t>ヨボウ</t>
    </rPh>
    <rPh sb="9" eb="10">
      <t>カ</t>
    </rPh>
    <phoneticPr fontId="1"/>
  </si>
  <si>
    <t>１８ － ８．　　事　故　別　救　急　発　生　状　況</t>
    <rPh sb="9" eb="12">
      <t>ジコ</t>
    </rPh>
    <rPh sb="13" eb="14">
      <t>ベツ</t>
    </rPh>
    <rPh sb="15" eb="18">
      <t>キュウキュウ</t>
    </rPh>
    <rPh sb="19" eb="22">
      <t>ハッセイ</t>
    </rPh>
    <rPh sb="23" eb="26">
      <t>ジョウキョウ</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</si>
  <si>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</si>
  <si>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</si>
  <si>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</si>
  <si>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</si>
  <si>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</si>
  <si>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</si>
  <si>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</si>
  <si>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</si>
  <si>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</si>
  <si>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</si>
  <si>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</si>
  <si>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８</t>
  </si>
  <si>
    <t>９</t>
  </si>
  <si>
    <t>１  月</t>
    <rPh sb="3" eb="4">
      <t>ガツ</t>
    </rPh>
    <phoneticPr fontId="1"/>
  </si>
  <si>
    <t>２</t>
  </si>
  <si>
    <t>３</t>
  </si>
  <si>
    <t>４</t>
  </si>
  <si>
    <t>５</t>
  </si>
  <si>
    <t>６</t>
  </si>
  <si>
    <t>７</t>
  </si>
  <si>
    <t>１</t>
  </si>
  <si>
    <t>０</t>
  </si>
  <si>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</si>
  <si>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</si>
  <si>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</si>
  <si>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</si>
  <si>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</si>
  <si>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その他
の場所</t>
    <rPh sb="0" eb="3">
      <t>ソノタ</t>
    </rPh>
    <rPh sb="5" eb="7">
      <t>バショ</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</si>
  <si>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</si>
  <si>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</si>
  <si>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</si>
  <si>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</si>
  <si>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</si>
  <si>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</si>
  <si>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</si>
  <si>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</si>
  <si>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（１）　休日夜間急病診療所を含む。</t>
    <rPh sb="4" eb="6">
      <t>キュウジツ</t>
    </rPh>
    <rPh sb="6" eb="8">
      <t>ヤカン</t>
    </rPh>
    <rPh sb="8" eb="10">
      <t>キュウビョウ</t>
    </rPh>
    <rPh sb="10" eb="13">
      <t>シンリョウジョ</t>
    </rPh>
    <rPh sb="14" eb="15">
      <t>フク</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</si>
  <si>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</si>
  <si>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外                     科</t>
    <rPh sb="0" eb="23">
      <t>ゲカ</t>
    </rPh>
    <phoneticPr fontId="1"/>
  </si>
  <si>
    <t>内  科</t>
    <rPh sb="0" eb="4">
      <t>ナイカ</t>
    </rPh>
    <phoneticPr fontId="1"/>
  </si>
  <si>
    <t>小児科</t>
    <rPh sb="0" eb="3">
      <t>ショウニカ</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</si>
  <si>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</si>
  <si>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</si>
  <si>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</si>
  <si>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</si>
  <si>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</si>
  <si>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</si>
  <si>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</si>
  <si>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</si>
  <si>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</si>
  <si>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</si>
  <si>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</si>
  <si>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</si>
  <si>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</si>
  <si>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</si>
  <si>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</si>
  <si>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</si>
  <si>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</si>
  <si>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</si>
  <si>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</si>
  <si>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掛金
収入額</t>
    <rPh sb="0" eb="2">
      <t>カケキン</t>
    </rPh>
    <rPh sb="3" eb="6">
      <t>シュウニュウガク</t>
    </rPh>
    <phoneticPr fontId="1"/>
  </si>
  <si>
    <t>給付
金額</t>
    <rPh sb="0" eb="2">
      <t>キュウフ</t>
    </rPh>
    <rPh sb="3" eb="5">
      <t>キンガク</t>
    </rPh>
    <phoneticPr fontId="1"/>
  </si>
  <si>
    <t>千円</t>
    <rPh sb="0" eb="1">
      <t>セン</t>
    </rPh>
    <rPh sb="1" eb="2">
      <t>エン</t>
    </rPh>
    <phoneticPr fontId="1"/>
  </si>
  <si>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</si>
  <si>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</si>
  <si>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</si>
  <si>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年　　　　次</t>
    <rPh sb="0" eb="6">
      <t>ネンジ</t>
    </rPh>
    <phoneticPr fontId="1"/>
  </si>
  <si>
    <t>人　身　事　故　総　数</t>
    <rPh sb="0" eb="1">
      <t>ヒト</t>
    </rPh>
    <rPh sb="2" eb="3">
      <t>ミ</t>
    </rPh>
    <rPh sb="4" eb="7">
      <t>ジコ</t>
    </rPh>
    <rPh sb="8" eb="11">
      <t>ソウスウ</t>
    </rPh>
    <phoneticPr fontId="1"/>
  </si>
  <si>
    <t>物　損
事　故
件　数</t>
    <rPh sb="0" eb="1">
      <t>ブツ</t>
    </rPh>
    <rPh sb="2" eb="3">
      <t>ソン</t>
    </rPh>
    <rPh sb="4" eb="5">
      <t>コト</t>
    </rPh>
    <rPh sb="6" eb="7">
      <t>ユエ</t>
    </rPh>
    <rPh sb="8" eb="9">
      <t>ケン</t>
    </rPh>
    <rPh sb="10" eb="11">
      <t>カズ</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</si>
  <si>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</si>
  <si>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</si>
  <si>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</si>
  <si>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</si>
  <si>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</si>
  <si>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</si>
  <si>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</si>
  <si>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</si>
  <si>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違反は第１当事者の違反である。</t>
    <rPh sb="2" eb="4">
      <t>イハン</t>
    </rPh>
    <rPh sb="5" eb="6">
      <t>ダイ</t>
    </rPh>
    <rPh sb="7" eb="10">
      <t>トウジシャ</t>
    </rPh>
    <rPh sb="11" eb="13">
      <t>イハン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</si>
  <si>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</si>
  <si>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</si>
  <si>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</si>
  <si>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年　　　次</t>
    <rPh sb="0" eb="5">
      <t>ネンジ</t>
    </rPh>
    <phoneticPr fontId="1"/>
  </si>
  <si>
    <t>総　 数</t>
    <rPh sb="0" eb="1">
      <t>フサ</t>
    </rPh>
    <rPh sb="3" eb="4">
      <t>カズ</t>
    </rPh>
    <phoneticPr fontId="1"/>
  </si>
  <si>
    <t>大 型
貨物車</t>
    <rPh sb="0" eb="1">
      <t>ダイ</t>
    </rPh>
    <rPh sb="2" eb="3">
      <t>カタ</t>
    </rPh>
    <rPh sb="4" eb="7">
      <t>カモツシャ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</si>
  <si>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</si>
  <si>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</si>
  <si>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軽 
貨物車</t>
    <rPh sb="0" eb="1">
      <t>カル</t>
    </rPh>
    <rPh sb="3" eb="5">
      <t>カモツ</t>
    </rPh>
    <rPh sb="5" eb="6">
      <t>グルマ</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</si>
  <si>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</si>
  <si>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</si>
  <si>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</si>
  <si>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</si>
  <si>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ミ　ニ
カ　ー</t>
    <phoneticPr fontId="1"/>
  </si>
  <si>
    <t>特殊車</t>
    <rPh sb="0" eb="2">
      <t>トクシュ</t>
    </rPh>
    <rPh sb="2" eb="3">
      <t>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</si>
  <si>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</si>
  <si>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</si>
  <si>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自転車</t>
    <rPh sb="0" eb="3">
      <t>ジテンシャ</t>
    </rPh>
    <phoneticPr fontId="1"/>
  </si>
  <si>
    <t>歩行者</t>
    <rPh sb="0" eb="1">
      <t>ホ</t>
    </rPh>
    <rPh sb="1" eb="2">
      <t>ギョウ</t>
    </rPh>
    <rPh sb="2" eb="3">
      <t>モノ</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</si>
  <si>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</si>
  <si>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人と車(1)
の事故</t>
    <rPh sb="0" eb="1">
      <t>ヒト</t>
    </rPh>
    <rPh sb="2" eb="3">
      <t>クルマ</t>
    </rPh>
    <rPh sb="8" eb="10">
      <t>ジコ</t>
    </rPh>
    <phoneticPr fontId="1"/>
  </si>
  <si>
    <t>自転車と車(1)の事故</t>
    <rPh sb="0" eb="3">
      <t>ジテンシャ</t>
    </rPh>
    <rPh sb="4" eb="5">
      <t>クルマ</t>
    </rPh>
    <rPh sb="9" eb="11">
      <t>ジコ</t>
    </rPh>
    <phoneticPr fontId="1"/>
  </si>
  <si>
    <t>車と車の
事故(2)</t>
    <rPh sb="0" eb="1">
      <t>クルマ</t>
    </rPh>
    <rPh sb="2" eb="3">
      <t>クルマ</t>
    </rPh>
    <rPh sb="5" eb="7">
      <t>ジコ</t>
    </rPh>
    <phoneticPr fontId="1"/>
  </si>
  <si>
    <t>車(1)単独の
事故</t>
    <rPh sb="0" eb="1">
      <t>クルマ</t>
    </rPh>
    <rPh sb="4" eb="6">
      <t>タンドク</t>
    </rPh>
    <rPh sb="8" eb="10">
      <t>ジコ</t>
    </rPh>
    <phoneticPr fontId="1"/>
  </si>
  <si>
    <t>車(1)と
列車
の事故</t>
    <rPh sb="0" eb="1">
      <t>クルマ</t>
    </rPh>
    <rPh sb="6" eb="8">
      <t>レッシャ</t>
    </rPh>
    <rPh sb="10" eb="12">
      <t>ジコ</t>
    </rPh>
    <phoneticPr fontId="1"/>
  </si>
  <si>
    <t>その他</t>
    <rPh sb="2" eb="3">
      <t>タ</t>
    </rPh>
    <phoneticPr fontId="3"/>
  </si>
  <si>
    <t>人と自転車の事故</t>
    <phoneticPr fontId="3"/>
  </si>
  <si>
    <t>出  会  い
がしら衝突</t>
    <rPh sb="0" eb="4">
      <t>デア</t>
    </rPh>
    <rPh sb="11" eb="13">
      <t>ショウトツ</t>
    </rPh>
    <phoneticPr fontId="1"/>
  </si>
  <si>
    <t>追突</t>
    <rPh sb="0" eb="1">
      <t>ツイ</t>
    </rPh>
    <rPh sb="1" eb="2">
      <t>ヅキ</t>
    </rPh>
    <phoneticPr fontId="1"/>
  </si>
  <si>
    <t>(1)　自転車を含む</t>
    <rPh sb="4" eb="7">
      <t>ジテンシャ</t>
    </rPh>
    <rPh sb="8" eb="9">
      <t>フク</t>
    </rPh>
    <phoneticPr fontId="3"/>
  </si>
  <si>
    <t>(2)　自転車を除く</t>
    <phoneticPr fontId="3"/>
  </si>
  <si>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</si>
  <si>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</si>
  <si>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</si>
  <si>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</si>
  <si>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</si>
  <si>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</si>
  <si>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</si>
  <si>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</si>
  <si>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刃物等
所 持</t>
    <rPh sb="0" eb="1">
      <t>ハ</t>
    </rPh>
    <rPh sb="1" eb="2">
      <t>モノ</t>
    </rPh>
    <rPh sb="2" eb="3">
      <t>ナド</t>
    </rPh>
    <rPh sb="4" eb="5">
      <t>トコロ</t>
    </rPh>
    <rPh sb="6" eb="7">
      <t>ジ</t>
    </rPh>
    <phoneticPr fontId="1"/>
  </si>
  <si>
    <t>粗暴行為</t>
    <rPh sb="0" eb="2">
      <t>ソボウ</t>
    </rPh>
    <rPh sb="2" eb="4">
      <t>コウイ</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</si>
  <si>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</si>
  <si>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</si>
  <si>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家 出</t>
    <rPh sb="0" eb="1">
      <t>イエ</t>
    </rPh>
    <rPh sb="2" eb="3">
      <t>デ</t>
    </rPh>
    <phoneticPr fontId="1"/>
  </si>
  <si>
    <t>無断外泊</t>
    <rPh sb="0" eb="2">
      <t>ムダン</t>
    </rPh>
    <rPh sb="2" eb="4">
      <t>ガイハク</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</si>
  <si>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</si>
  <si>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</si>
  <si>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不良交友</t>
    <rPh sb="0" eb="2">
      <t>フリョウ</t>
    </rPh>
    <rPh sb="2" eb="4">
      <t>コウユウ</t>
    </rPh>
    <phoneticPr fontId="1"/>
  </si>
  <si>
    <t>怠 学</t>
    <rPh sb="0" eb="3">
      <t>タイガク</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</si>
  <si>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</si>
  <si>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</si>
  <si>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暴走行為</t>
    <rPh sb="0" eb="1">
      <t>アバ</t>
    </rPh>
    <rPh sb="1" eb="2">
      <t>ソウ</t>
    </rPh>
    <rPh sb="2" eb="4">
      <t>コウイ</t>
    </rPh>
    <phoneticPr fontId="1"/>
  </si>
  <si>
    <t>資料　　兵庫県警察本部生活安全部少年課</t>
    <rPh sb="0" eb="2">
      <t>シリョウ</t>
    </rPh>
    <rPh sb="4" eb="7">
      <t>ヒョウゴケン</t>
    </rPh>
    <rPh sb="7" eb="9">
      <t>ケイサツ</t>
    </rPh>
    <rPh sb="9" eb="11">
      <t>ホンブ</t>
    </rPh>
    <rPh sb="11" eb="13">
      <t>セイカツ</t>
    </rPh>
    <rPh sb="13" eb="15">
      <t>アンゼン</t>
    </rPh>
    <rPh sb="15" eb="16">
      <t>ブ</t>
    </rPh>
    <rPh sb="16" eb="18">
      <t>ショウネン</t>
    </rPh>
    <rPh sb="18" eb="19">
      <t>カ</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</si>
  <si>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</si>
  <si>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</si>
  <si>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</si>
  <si>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</si>
  <si>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</si>
  <si>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</si>
  <si>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</si>
  <si>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</si>
  <si>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</si>
  <si>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その他の
刑法犯</t>
    <rPh sb="0" eb="3">
      <t>ソノタ</t>
    </rPh>
    <rPh sb="5" eb="8">
      <t>ケイホウハン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</si>
  <si>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</si>
  <si>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</si>
  <si>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</si>
  <si>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凶器準備
集  合</t>
    <rPh sb="0" eb="1">
      <t>キョウ</t>
    </rPh>
    <rPh sb="1" eb="2">
      <t>ウツワ</t>
    </rPh>
    <rPh sb="2" eb="4">
      <t>ジュンビ</t>
    </rPh>
    <rPh sb="5" eb="6">
      <t>シュウ</t>
    </rPh>
    <rPh sb="8" eb="9">
      <t>ゴウ</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</si>
  <si>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</si>
  <si>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</si>
  <si>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</si>
  <si>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</si>
  <si>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</si>
  <si>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</si>
  <si>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</si>
  <si>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</si>
  <si>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占有離脱物横領</t>
    <rPh sb="5" eb="7">
      <t>オウリョウ</t>
    </rPh>
    <phoneticPr fontId="3"/>
  </si>
  <si>
    <t>盗品等</t>
    <rPh sb="0" eb="2">
      <t>トウヒン</t>
    </rPh>
    <rPh sb="2" eb="3">
      <t>トウ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</si>
  <si>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</si>
  <si>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１８ － １８．　　少　　年　　保　　護　　事　　件</t>
    <rPh sb="10" eb="14">
      <t>ショウネン</t>
    </rPh>
    <rPh sb="16" eb="20">
      <t>ホゴ</t>
    </rPh>
    <rPh sb="22" eb="26">
      <t>ジケン</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</si>
  <si>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</si>
  <si>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</si>
  <si>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</si>
  <si>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</si>
  <si>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</si>
  <si>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</si>
  <si>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</si>
  <si>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</si>
  <si>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</si>
  <si>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</si>
  <si>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家裁調査官の報告</t>
    <rPh sb="0" eb="2">
      <t>カサイ</t>
    </rPh>
    <rPh sb="2" eb="5">
      <t>チョウサカン</t>
    </rPh>
    <rPh sb="6" eb="8">
      <t>ホウコク</t>
    </rPh>
    <phoneticPr fontId="1"/>
  </si>
  <si>
    <t>通告</t>
    <rPh sb="0" eb="2">
      <t>ツウコク</t>
    </rPh>
    <phoneticPr fontId="1"/>
  </si>
  <si>
    <t>既　済　総　数</t>
    <rPh sb="0" eb="3">
      <t>キサイ</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</si>
  <si>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</si>
  <si>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</si>
  <si>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</si>
  <si>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</si>
  <si>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</si>
  <si>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</si>
  <si>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</si>
  <si>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</si>
  <si>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資料　　神戸家庭裁判所</t>
    <rPh sb="0" eb="2">
      <t>シリョウ</t>
    </rPh>
    <rPh sb="4" eb="6">
      <t>コウベ</t>
    </rPh>
    <rPh sb="6" eb="8">
      <t>カテイ</t>
    </rPh>
    <rPh sb="8" eb="11">
      <t>サイバンショ</t>
    </rPh>
    <phoneticPr fontId="1"/>
  </si>
  <si>
    <t>区　　　　　分</t>
    <rPh sb="0" eb="7">
      <t>クブン</t>
    </rPh>
    <phoneticPr fontId="1"/>
  </si>
  <si>
    <t>認知
件数</t>
    <rPh sb="0" eb="2">
      <t>ニンチ</t>
    </rPh>
    <rPh sb="3" eb="5">
      <t>ケンスウ</t>
    </rPh>
    <phoneticPr fontId="1"/>
  </si>
  <si>
    <t>検挙
件数</t>
    <rPh sb="0" eb="2">
      <t>ケンキョ</t>
    </rPh>
    <rPh sb="3" eb="5">
      <t>ケンスウ</t>
    </rPh>
    <phoneticPr fontId="1"/>
  </si>
  <si>
    <t>検挙
人員</t>
    <rPh sb="0" eb="2">
      <t>ケンキョ</t>
    </rPh>
    <rPh sb="3" eb="5">
      <t>ジンイン</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</si>
  <si>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</si>
  <si>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</si>
  <si>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</si>
  <si>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</si>
  <si>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</si>
  <si>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強制性交等</t>
    <rPh sb="0" eb="2">
      <t>キョウセイ</t>
    </rPh>
    <rPh sb="2" eb="4">
      <t>セイコウ</t>
    </rPh>
    <rPh sb="4" eb="5">
      <t>ナド</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</si>
  <si>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</si>
  <si>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</si>
  <si>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</si>
  <si>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</si>
  <si>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</si>
  <si>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</si>
  <si>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</si>
  <si>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</si>
  <si>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</si>
  <si>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</si>
  <si>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</si>
  <si>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</si>
  <si>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</si>
  <si>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</si>
  <si>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</si>
  <si>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</si>
  <si>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</si>
  <si>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</si>
  <si>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</si>
  <si>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</si>
  <si>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総　　数</t>
    <rPh sb="0" eb="4">
      <t>ソウスウ</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</si>
  <si>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</si>
  <si>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</si>
  <si>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</si>
  <si>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</si>
  <si>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</si>
  <si>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</si>
  <si>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</si>
  <si>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</si>
  <si>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 xml:space="preserve">    元</t>
    <rPh sb="4" eb="5">
      <t>モト</t>
    </rPh>
    <phoneticPr fontId="3"/>
  </si>
  <si>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</si>
  <si>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</si>
  <si>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第18-18表の頭注を参照のこと</t>
    <rPh sb="1" eb="2">
      <t>ダイ</t>
    </rPh>
    <rPh sb="7" eb="8">
      <t>ヒョウ</t>
    </rPh>
    <rPh sb="9" eb="11">
      <t>トウチュウ</t>
    </rPh>
    <rPh sb="12" eb="14">
      <t>サンショウ</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</si>
  <si>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</si>
  <si>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</si>
  <si>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</si>
  <si>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</si>
  <si>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</si>
  <si>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</si>
  <si>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</si>
  <si>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</si>
  <si>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</si>
  <si>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</si>
  <si>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</si>
  <si>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</si>
  <si>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</si>
  <si>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</si>
  <si>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</si>
  <si>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</si>
  <si>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</si>
  <si>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</si>
  <si>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</si>
  <si>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</si>
  <si>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合意に相当する審判</t>
    <rPh sb="0" eb="2">
      <t>ゴウイ</t>
    </rPh>
    <rPh sb="3" eb="5">
      <t>ソウトウ</t>
    </rPh>
    <rPh sb="7" eb="9">
      <t>シンパン</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</si>
  <si>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</si>
  <si>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</si>
  <si>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</si>
  <si>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</si>
  <si>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</si>
  <si>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</si>
  <si>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受  　 理</t>
    <rPh sb="0" eb="6">
      <t>ジュリ</t>
    </rPh>
    <phoneticPr fontId="1"/>
  </si>
  <si>
    <t>既　　済</t>
    <rPh sb="0" eb="4">
      <t>キサイ</t>
    </rPh>
    <phoneticPr fontId="1"/>
  </si>
  <si>
    <t>受   　理</t>
    <rPh sb="0" eb="6">
      <t>ジュリ</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</si>
  <si>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</si>
  <si>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　第18-23表の頭注を参照のこと</t>
    <rPh sb="1" eb="2">
      <t>ダイ</t>
    </rPh>
    <rPh sb="7" eb="8">
      <t>ヒョウ</t>
    </rPh>
    <rPh sb="9" eb="11">
      <t>トウチュウ</t>
    </rPh>
    <rPh sb="12" eb="14">
      <t>サンショウ</t>
    </rPh>
    <phoneticPr fontId="1"/>
  </si>
  <si>
    <t>２   年</t>
    <rPh sb="4" eb="5">
      <t>ネン</t>
    </rPh>
    <phoneticPr fontId="1"/>
  </si>
  <si>
    <t>令和元年</t>
    <rPh sb="0" eb="2">
      <t>レイワ</t>
    </rPh>
    <rPh sb="2" eb="4">
      <t>ガンネン</t>
    </rPh>
    <phoneticPr fontId="3"/>
  </si>
  <si>
    <t>資料　  消防局企画管理課、財務担当</t>
    <rPh sb="0" eb="2">
      <t>シリョウ</t>
    </rPh>
    <rPh sb="5" eb="7">
      <t>ショウボウ</t>
    </rPh>
    <rPh sb="7" eb="8">
      <t>キョク</t>
    </rPh>
    <rPh sb="8" eb="13">
      <t>キ</t>
    </rPh>
    <rPh sb="14" eb="16">
      <t>ザイム</t>
    </rPh>
    <rPh sb="16" eb="18">
      <t>タントウ</t>
    </rPh>
    <phoneticPr fontId="1"/>
  </si>
  <si>
    <t>　　　　　　  　  自家用</t>
    <rPh sb="11" eb="14">
      <t>ジカヨウ</t>
    </rPh>
    <phoneticPr fontId="1"/>
  </si>
  <si>
    <t>　　　　　  　　  営業</t>
    <rPh sb="11" eb="13">
      <t>エイギョウ</t>
    </rPh>
    <phoneticPr fontId="1"/>
  </si>
  <si>
    <t>凶器準備集合</t>
    <rPh sb="0" eb="2">
      <t>キョウキ</t>
    </rPh>
    <rPh sb="2" eb="4">
      <t>ジュンビ</t>
    </rPh>
    <rPh sb="4" eb="6">
      <t>シュウゴウ</t>
    </rPh>
    <phoneticPr fontId="1"/>
  </si>
  <si>
    <t>５</t>
    <phoneticPr fontId="3"/>
  </si>
  <si>
    <t>４　月</t>
    <phoneticPr fontId="3"/>
  </si>
  <si>
    <t>１</t>
    <phoneticPr fontId="3"/>
  </si>
  <si>
    <t>準中(1)
貨物車</t>
    <rPh sb="0" eb="1">
      <t>ジュン</t>
    </rPh>
    <rPh sb="1" eb="2">
      <t>チュウ</t>
    </rPh>
    <rPh sb="6" eb="9">
      <t>カモツシャ</t>
    </rPh>
    <phoneticPr fontId="3"/>
  </si>
  <si>
    <t>準中(1)
乗用車</t>
    <rPh sb="0" eb="1">
      <t>ジュン</t>
    </rPh>
    <rPh sb="1" eb="2">
      <t>チュウ</t>
    </rPh>
    <rPh sb="6" eb="9">
      <t>ジョウヨウシャ</t>
    </rPh>
    <phoneticPr fontId="3"/>
  </si>
  <si>
    <t>その他(2)</t>
    <rPh sb="2" eb="3">
      <t>タ</t>
    </rPh>
    <phoneticPr fontId="1"/>
  </si>
  <si>
    <t>(1)平成29年より準中貨物車の区分を追加</t>
    <phoneticPr fontId="3"/>
  </si>
  <si>
    <t>(2)不明を含む。</t>
    <phoneticPr fontId="3"/>
  </si>
  <si>
    <t>３   年</t>
    <rPh sb="4" eb="5">
      <t>ネン</t>
    </rPh>
    <phoneticPr fontId="1"/>
  </si>
  <si>
    <t xml:space="preserve">     ２</t>
  </si>
  <si>
    <t xml:space="preserve">     ３</t>
    <phoneticPr fontId="3"/>
  </si>
  <si>
    <t>解決件数</t>
    <rPh sb="2" eb="4">
      <t>ケンスウ</t>
    </rPh>
    <phoneticPr fontId="1"/>
  </si>
  <si>
    <t>認知件数</t>
    <rPh sb="0" eb="2">
      <t>ニンチ</t>
    </rPh>
    <rPh sb="2" eb="4">
      <t>ケンスウ</t>
    </rPh>
    <phoneticPr fontId="1"/>
  </si>
  <si>
    <t>区　　　　　分</t>
    <phoneticPr fontId="3"/>
  </si>
  <si>
    <t>総数</t>
    <rPh sb="0" eb="2">
      <t>ソウスウ</t>
    </rPh>
    <phoneticPr fontId="3"/>
  </si>
  <si>
    <t>凶悪犯</t>
    <rPh sb="0" eb="3">
      <t>キョウアクハン</t>
    </rPh>
    <phoneticPr fontId="3"/>
  </si>
  <si>
    <t>粗暴犯</t>
    <rPh sb="0" eb="2">
      <t>ソボウ</t>
    </rPh>
    <rPh sb="2" eb="3">
      <t>ハン</t>
    </rPh>
    <phoneticPr fontId="3"/>
  </si>
  <si>
    <t>窃盗犯</t>
    <rPh sb="0" eb="3">
      <t>セットウハン</t>
    </rPh>
    <phoneticPr fontId="3"/>
  </si>
  <si>
    <t>知能犯</t>
    <rPh sb="0" eb="3">
      <t>チノウハン</t>
    </rPh>
    <phoneticPr fontId="3"/>
  </si>
  <si>
    <t>風俗犯</t>
    <rPh sb="0" eb="2">
      <t>フウゾク</t>
    </rPh>
    <rPh sb="2" eb="3">
      <t>ハン</t>
    </rPh>
    <phoneticPr fontId="3"/>
  </si>
  <si>
    <t>※　本表の認知件数・解決件数は、検挙警察署の如何に関わらず、事件の発生した市町を基準に計上した。（発生地計上方式）</t>
    <phoneticPr fontId="3"/>
  </si>
  <si>
    <t>※　本表の認知件数・検挙件数・検挙人員は、事件発生地の如何に関わらず、事件の検挙した警察署を基準に計上した。（検挙地計上方式）</t>
    <rPh sb="10" eb="12">
      <t>ケンキョ</t>
    </rPh>
    <rPh sb="15" eb="17">
      <t>ケンキョ</t>
    </rPh>
    <rPh sb="17" eb="19">
      <t>ジンイン</t>
    </rPh>
    <rPh sb="21" eb="23">
      <t>ジケン</t>
    </rPh>
    <rPh sb="23" eb="25">
      <t>ハッセイ</t>
    </rPh>
    <rPh sb="25" eb="26">
      <t>チ</t>
    </rPh>
    <rPh sb="38" eb="40">
      <t>ケンキョ</t>
    </rPh>
    <rPh sb="42" eb="45">
      <t>ケイサツショ</t>
    </rPh>
    <rPh sb="55" eb="57">
      <t>ケンキョ</t>
    </rPh>
    <phoneticPr fontId="3"/>
  </si>
  <si>
    <t>１８ － １９．　　包　括　罪　種　別　、　認　知　件　数　及　び　解　決　件　数　（発　生　市　区　町　別）</t>
    <rPh sb="10" eb="11">
      <t>ツツミ</t>
    </rPh>
    <rPh sb="12" eb="13">
      <t>カツ</t>
    </rPh>
    <rPh sb="14" eb="15">
      <t>ツミ</t>
    </rPh>
    <rPh sb="16" eb="17">
      <t>シュ</t>
    </rPh>
    <rPh sb="18" eb="19">
      <t>ベツ</t>
    </rPh>
    <rPh sb="22" eb="23">
      <t>ニン</t>
    </rPh>
    <rPh sb="24" eb="25">
      <t>チ</t>
    </rPh>
    <rPh sb="26" eb="29">
      <t>ケンスウ</t>
    </rPh>
    <rPh sb="30" eb="31">
      <t>オヨ</t>
    </rPh>
    <rPh sb="34" eb="35">
      <t>カイ</t>
    </rPh>
    <rPh sb="36" eb="37">
      <t>ケツ</t>
    </rPh>
    <rPh sb="38" eb="39">
      <t>ケン</t>
    </rPh>
    <rPh sb="40" eb="41">
      <t>スウ</t>
    </rPh>
    <rPh sb="43" eb="44">
      <t>ハッ</t>
    </rPh>
    <rPh sb="45" eb="46">
      <t>セイ</t>
    </rPh>
    <rPh sb="47" eb="48">
      <t>シ</t>
    </rPh>
    <rPh sb="51" eb="52">
      <t>マチ</t>
    </rPh>
    <rPh sb="53" eb="54">
      <t>ベツ</t>
    </rPh>
    <phoneticPr fontId="1"/>
  </si>
  <si>
    <t>１８ － ２０．　　犯　罪　認　知　、　検　挙　件　数　及　び　検　挙　人　員　（警　察　署　別）</t>
    <rPh sb="10" eb="13">
      <t>ハンザイ</t>
    </rPh>
    <rPh sb="14" eb="17">
      <t>ニンチ</t>
    </rPh>
    <rPh sb="20" eb="23">
      <t>ケンキョ</t>
    </rPh>
    <rPh sb="24" eb="27">
      <t>ケンスウ</t>
    </rPh>
    <rPh sb="28" eb="29">
      <t>オヨ</t>
    </rPh>
    <rPh sb="32" eb="35">
      <t>ケンキョ</t>
    </rPh>
    <rPh sb="36" eb="39">
      <t>ジンイン</t>
    </rPh>
    <rPh sb="41" eb="42">
      <t>ケイ</t>
    </rPh>
    <rPh sb="43" eb="44">
      <t>サッ</t>
    </rPh>
    <rPh sb="45" eb="46">
      <t>ショ</t>
    </rPh>
    <rPh sb="47" eb="48">
      <t>ベツ</t>
    </rPh>
    <phoneticPr fontId="1"/>
  </si>
  <si>
    <t>１８ － ２１．　　検　察　庁　処　理　状　況</t>
    <rPh sb="10" eb="15">
      <t>ケンサツチョウ</t>
    </rPh>
    <rPh sb="16" eb="19">
      <t>ショリ</t>
    </rPh>
    <rPh sb="20" eb="23">
      <t>ジョウキョウ</t>
    </rPh>
    <phoneticPr fontId="1"/>
  </si>
  <si>
    <t>１８ － ２２．　　家　　　事　　　審　　　判　　　事　　　件</t>
    <rPh sb="10" eb="15">
      <t>カジ</t>
    </rPh>
    <rPh sb="18" eb="23">
      <t>シンパン</t>
    </rPh>
    <rPh sb="26" eb="31">
      <t>ジケン</t>
    </rPh>
    <phoneticPr fontId="1"/>
  </si>
  <si>
    <t>１８ － ２３．　　家     事     調     停     事     件</t>
    <rPh sb="10" eb="17">
      <t>カジ</t>
    </rPh>
    <rPh sb="22" eb="29">
      <t>チョウテイ</t>
    </rPh>
    <rPh sb="34" eb="41">
      <t>ジケン</t>
    </rPh>
    <phoneticPr fontId="1"/>
  </si>
  <si>
    <t>１８ － ２４．　    刑        事        事        件</t>
    <rPh sb="13" eb="23">
      <t>ケイジ</t>
    </rPh>
    <rPh sb="31" eb="41">
      <t>ジケン</t>
    </rPh>
    <phoneticPr fontId="1"/>
  </si>
  <si>
    <t>１８ － ２５．　    民　　事　・　行　　政　　事　　件</t>
    <rPh sb="13" eb="14">
      <t>ミン</t>
    </rPh>
    <rPh sb="16" eb="17">
      <t>コト</t>
    </rPh>
    <rPh sb="20" eb="21">
      <t>ギョウ</t>
    </rPh>
    <rPh sb="23" eb="24">
      <t>セイ</t>
    </rPh>
    <rPh sb="26" eb="27">
      <t>コト</t>
    </rPh>
    <rPh sb="29" eb="30">
      <t>ケン</t>
    </rPh>
    <phoneticPr fontId="1"/>
  </si>
  <si>
    <t>令 和 元 年 度</t>
    <rPh sb="0" eb="1">
      <t>レイ</t>
    </rPh>
    <rPh sb="2" eb="3">
      <t>ワ</t>
    </rPh>
    <rPh sb="4" eb="5">
      <t>モト</t>
    </rPh>
    <rPh sb="6" eb="7">
      <t>ネン</t>
    </rPh>
    <rPh sb="8" eb="9">
      <t>ド</t>
    </rPh>
    <phoneticPr fontId="1"/>
  </si>
  <si>
    <t>　　　　２１　～　２４　</t>
    <phoneticPr fontId="1"/>
  </si>
  <si>
    <t>令</t>
    <rPh sb="0" eb="1">
      <t>レイ</t>
    </rPh>
    <phoneticPr fontId="3"/>
  </si>
  <si>
    <t>和</t>
    <rPh sb="0" eb="1">
      <t>ワ</t>
    </rPh>
    <phoneticPr fontId="1"/>
  </si>
  <si>
    <t>４   年</t>
    <rPh sb="4" eb="5">
      <t>ネン</t>
    </rPh>
    <phoneticPr fontId="1"/>
  </si>
  <si>
    <t xml:space="preserve">            ２</t>
    <phoneticPr fontId="3"/>
  </si>
  <si>
    <t xml:space="preserve">            ３</t>
  </si>
  <si>
    <t xml:space="preserve">            ４</t>
  </si>
  <si>
    <t>０</t>
    <phoneticPr fontId="3"/>
  </si>
  <si>
    <t xml:space="preserve">     令 和 元</t>
    <phoneticPr fontId="3"/>
  </si>
  <si>
    <t xml:space="preserve">              ２</t>
    <phoneticPr fontId="1"/>
  </si>
  <si>
    <t xml:space="preserve">              ３</t>
  </si>
  <si>
    <t xml:space="preserve">              ４</t>
  </si>
  <si>
    <t xml:space="preserve">         ２</t>
    <phoneticPr fontId="3"/>
  </si>
  <si>
    <t xml:space="preserve">         ３</t>
  </si>
  <si>
    <t xml:space="preserve">         ４</t>
  </si>
  <si>
    <t>　　２</t>
    <phoneticPr fontId="3"/>
  </si>
  <si>
    <t>　　３</t>
  </si>
  <si>
    <t>　　４</t>
    <phoneticPr fontId="3"/>
  </si>
  <si>
    <t>　 第18-12表の頭注を参照のこと</t>
    <rPh sb="2" eb="3">
      <t>ダイ</t>
    </rPh>
    <rPh sb="8" eb="9">
      <t>ヒョウ</t>
    </rPh>
    <rPh sb="10" eb="12">
      <t>トウチュウ</t>
    </rPh>
    <rPh sb="13" eb="15">
      <t>サンショウ</t>
    </rPh>
    <phoneticPr fontId="1"/>
  </si>
  <si>
    <t>　 本表は、市内各警察署及び少年サポートセンターで補導された人員を計上したものである。</t>
    <rPh sb="2" eb="3">
      <t>ホン</t>
    </rPh>
    <rPh sb="3" eb="4">
      <t>ヒョウ</t>
    </rPh>
    <rPh sb="6" eb="8">
      <t>シナイ</t>
    </rPh>
    <rPh sb="8" eb="9">
      <t>カク</t>
    </rPh>
    <rPh sb="9" eb="12">
      <t>ケイサツショ</t>
    </rPh>
    <rPh sb="12" eb="13">
      <t>オヨ</t>
    </rPh>
    <rPh sb="14" eb="16">
      <t>ショウネン</t>
    </rPh>
    <rPh sb="25" eb="27">
      <t>ホドウ</t>
    </rPh>
    <rPh sb="30" eb="32">
      <t>ジンイン</t>
    </rPh>
    <rPh sb="33" eb="35">
      <t>ケイジョウ</t>
    </rPh>
    <phoneticPr fontId="1"/>
  </si>
  <si>
    <t>　 本表は、１４歳未満の少年で、刑法・特別法に触れる行為をして市内各警察署で補導された人員を計上したものである。</t>
    <rPh sb="2" eb="3">
      <t>ホン</t>
    </rPh>
    <rPh sb="3" eb="4">
      <t>ヒョウ</t>
    </rPh>
    <rPh sb="8" eb="9">
      <t>サイ</t>
    </rPh>
    <rPh sb="9" eb="11">
      <t>ミマン</t>
    </rPh>
    <rPh sb="12" eb="14">
      <t>ショウネン</t>
    </rPh>
    <rPh sb="16" eb="18">
      <t>ケイホウ</t>
    </rPh>
    <rPh sb="19" eb="21">
      <t>トクベツ</t>
    </rPh>
    <rPh sb="21" eb="22">
      <t>ホウ</t>
    </rPh>
    <rPh sb="23" eb="24">
      <t>フ</t>
    </rPh>
    <rPh sb="26" eb="28">
      <t>コウイ</t>
    </rPh>
    <rPh sb="31" eb="33">
      <t>シナイ</t>
    </rPh>
    <rPh sb="33" eb="34">
      <t>カク</t>
    </rPh>
    <rPh sb="34" eb="37">
      <t>ケイサツショ</t>
    </rPh>
    <rPh sb="38" eb="40">
      <t>ホドウ</t>
    </rPh>
    <rPh sb="43" eb="45">
      <t>ジンイン</t>
    </rPh>
    <rPh sb="46" eb="48">
      <t>ケイジョウ</t>
    </rPh>
    <phoneticPr fontId="1"/>
  </si>
  <si>
    <t xml:space="preserve">                    ２</t>
    <phoneticPr fontId="3"/>
  </si>
  <si>
    <t xml:space="preserve">                    ３</t>
  </si>
  <si>
    <t xml:space="preserve">                    ４</t>
  </si>
  <si>
    <t>　</t>
    <phoneticPr fontId="3"/>
  </si>
  <si>
    <t>（単位：件）</t>
    <phoneticPr fontId="3"/>
  </si>
  <si>
    <t>（単位：人）</t>
    <phoneticPr fontId="3"/>
  </si>
  <si>
    <t>件</t>
    <rPh sb="0" eb="1">
      <t>ケン</t>
    </rPh>
    <phoneticPr fontId="3"/>
  </si>
  <si>
    <t>人</t>
    <rPh sb="0" eb="1">
      <t>ニン</t>
    </rPh>
    <phoneticPr fontId="3"/>
  </si>
  <si>
    <t>（単位：件、人）</t>
    <phoneticPr fontId="3"/>
  </si>
  <si>
    <t>（単位：件）</t>
    <rPh sb="1" eb="3">
      <t>タンイ</t>
    </rPh>
    <rPh sb="4" eb="5">
      <t>ケン</t>
    </rPh>
    <phoneticPr fontId="3"/>
  </si>
  <si>
    <t xml:space="preserve">  （単位：件）</t>
    <rPh sb="3" eb="5">
      <t>タンイ</t>
    </rPh>
    <rPh sb="6" eb="7">
      <t>ケン</t>
    </rPh>
    <phoneticPr fontId="3"/>
  </si>
  <si>
    <t xml:space="preserve">  （単位：人）</t>
    <rPh sb="3" eb="5">
      <t>タンイ</t>
    </rPh>
    <rPh sb="6" eb="7">
      <t>ニン</t>
    </rPh>
    <phoneticPr fontId="3"/>
  </si>
  <si>
    <t xml:space="preserve">　　本表は、１４歳以上２０歳未満の少年で、刑法犯・特別法犯により市内各警察署で検挙された人員を計上したものであり、刑法犯については
  第18-20表の検挙人員の再掲である。          </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</si>
  <si>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 xml:space="preserve">         （単位：件）</t>
    <rPh sb="10" eb="12">
      <t>タンイ</t>
    </rPh>
    <rPh sb="13" eb="14">
      <t>ケン</t>
    </rPh>
    <phoneticPr fontId="3"/>
  </si>
  <si>
    <t>２年</t>
    <rPh sb="1" eb="2">
      <t>トシ</t>
    </rPh>
    <phoneticPr fontId="3"/>
  </si>
  <si>
    <t>※　本表は令和４年版尼崎市統計書より新たに掲載した。（令和３年版以前は、１８－〇〇の検挙地計上方式によるもののみ掲載していた）</t>
    <rPh sb="5" eb="7">
      <t>レイワ</t>
    </rPh>
    <rPh sb="8" eb="9">
      <t>ネン</t>
    </rPh>
    <rPh sb="9" eb="10">
      <t>バン</t>
    </rPh>
    <rPh sb="10" eb="13">
      <t>アマガサキシ</t>
    </rPh>
    <rPh sb="13" eb="16">
      <t>トウケイショ</t>
    </rPh>
    <rPh sb="18" eb="19">
      <t>アラ</t>
    </rPh>
    <rPh sb="21" eb="23">
      <t>ケイサイ</t>
    </rPh>
    <rPh sb="27" eb="29">
      <t>レイワ</t>
    </rPh>
    <rPh sb="30" eb="31">
      <t>ネン</t>
    </rPh>
    <rPh sb="31" eb="32">
      <t>バン</t>
    </rPh>
    <rPh sb="32" eb="34">
      <t>イゼン</t>
    </rPh>
    <rPh sb="42" eb="44">
      <t>ケンキョ</t>
    </rPh>
    <rPh sb="44" eb="45">
      <t>チ</t>
    </rPh>
    <rPh sb="45" eb="47">
      <t>ケイジョウ</t>
    </rPh>
    <rPh sb="47" eb="49">
      <t>ホウシキ</t>
    </rPh>
    <rPh sb="56" eb="58">
      <t>ケイサイ</t>
    </rPh>
    <phoneticPr fontId="3"/>
  </si>
  <si>
    <t>（単位：件）</t>
    <rPh sb="1" eb="3">
      <t>タンイ</t>
    </rPh>
    <rPh sb="4" eb="5">
      <t>ケン</t>
    </rPh>
    <phoneticPr fontId="3"/>
  </si>
  <si>
    <t>（単位：件、人）</t>
    <rPh sb="1" eb="3">
      <t>タンイ</t>
    </rPh>
    <rPh sb="4" eb="5">
      <t>ケン</t>
    </rPh>
    <rPh sb="6" eb="7">
      <t>ニン</t>
    </rPh>
    <phoneticPr fontId="3"/>
  </si>
  <si>
    <t xml:space="preserve">              ５</t>
  </si>
  <si>
    <t xml:space="preserve">            ５</t>
  </si>
  <si>
    <t>５   年</t>
    <rPh sb="4" eb="5">
      <t>ネン</t>
    </rPh>
    <phoneticPr fontId="1"/>
  </si>
  <si>
    <t>平成３０</t>
    <rPh sb="0" eb="2">
      <t>ヘイセイ</t>
    </rPh>
    <phoneticPr fontId="1"/>
  </si>
  <si>
    <t>年度</t>
    <rPh sb="0" eb="2">
      <t>ネンド</t>
    </rPh>
    <phoneticPr fontId="3"/>
  </si>
  <si>
    <t>年</t>
    <rPh sb="0" eb="1">
      <t>ネン</t>
    </rPh>
    <phoneticPr fontId="3"/>
  </si>
  <si>
    <t xml:space="preserve">   令 和 元 年　</t>
    <rPh sb="3" eb="4">
      <t>レイ</t>
    </rPh>
    <rPh sb="5" eb="6">
      <t>ワ</t>
    </rPh>
    <rPh sb="7" eb="8">
      <t>モト</t>
    </rPh>
    <phoneticPr fontId="1"/>
  </si>
  <si>
    <t xml:space="preserve">   令 和 元 年　</t>
    <rPh sb="3" eb="4">
      <t>レイ</t>
    </rPh>
    <rPh sb="5" eb="6">
      <t>ワ</t>
    </rPh>
    <rPh sb="7" eb="8">
      <t>モト</t>
    </rPh>
    <rPh sb="9" eb="10">
      <t>トシ</t>
    </rPh>
    <phoneticPr fontId="1"/>
  </si>
  <si>
    <t xml:space="preserve"> 令和 元 年　</t>
    <rPh sb="1" eb="2">
      <t>レイ</t>
    </rPh>
    <rPh sb="2" eb="3">
      <t>ワ</t>
    </rPh>
    <rPh sb="4" eb="5">
      <t>モト</t>
    </rPh>
    <rPh sb="6" eb="7">
      <t>トシ</t>
    </rPh>
    <phoneticPr fontId="1"/>
  </si>
  <si>
    <t xml:space="preserve">         ５</t>
  </si>
  <si>
    <t>　令　和　 元　年</t>
    <rPh sb="1" eb="2">
      <t>ワ</t>
    </rPh>
    <rPh sb="3" eb="4">
      <t>モト</t>
    </rPh>
    <rPh sb="8" eb="9">
      <t>トシ</t>
    </rPh>
    <phoneticPr fontId="1"/>
  </si>
  <si>
    <t>　　５</t>
  </si>
  <si>
    <t>３年</t>
    <rPh sb="1" eb="2">
      <t>トシ</t>
    </rPh>
    <phoneticPr fontId="3"/>
  </si>
  <si>
    <t xml:space="preserve">    ３０　年</t>
    <rPh sb="7" eb="8">
      <t>トシ</t>
    </rPh>
    <phoneticPr fontId="3"/>
  </si>
  <si>
    <t xml:space="preserve">     ４</t>
  </si>
  <si>
    <t xml:space="preserve">       令  和    元　年</t>
    <rPh sb="7" eb="8">
      <t>レイ</t>
    </rPh>
    <rPh sb="10" eb="11">
      <t>ワ</t>
    </rPh>
    <rPh sb="15" eb="16">
      <t>モト</t>
    </rPh>
    <rPh sb="17" eb="18">
      <t>トシ</t>
    </rPh>
    <phoneticPr fontId="1"/>
  </si>
  <si>
    <t xml:space="preserve">                    ５</t>
  </si>
  <si>
    <t>令和 元</t>
    <rPh sb="0" eb="1">
      <t>レイ</t>
    </rPh>
    <rPh sb="1" eb="2">
      <t>ワ</t>
    </rPh>
    <rPh sb="3" eb="4">
      <t>モト</t>
    </rPh>
    <phoneticPr fontId="1"/>
  </si>
  <si>
    <t>２  年 度</t>
    <rPh sb="3" eb="4">
      <t>ネン</t>
    </rPh>
    <rPh sb="5" eb="6">
      <t>ド</t>
    </rPh>
    <phoneticPr fontId="1"/>
  </si>
  <si>
    <t>３  年 度</t>
    <rPh sb="3" eb="4">
      <t>ネン</t>
    </rPh>
    <rPh sb="5" eb="6">
      <t>ド</t>
    </rPh>
    <phoneticPr fontId="1"/>
  </si>
  <si>
    <t>４  年 度</t>
    <rPh sb="3" eb="4">
      <t>ネン</t>
    </rPh>
    <rPh sb="5" eb="6">
      <t>ド</t>
    </rPh>
    <phoneticPr fontId="1"/>
  </si>
  <si>
    <t>５  年 度</t>
    <rPh sb="3" eb="4">
      <t>ネン</t>
    </rPh>
    <rPh sb="5" eb="6">
      <t>ド</t>
    </rPh>
    <phoneticPr fontId="1"/>
  </si>
  <si>
    <t>令　和　元  年</t>
    <rPh sb="0" eb="1">
      <t>レイ</t>
    </rPh>
    <rPh sb="2" eb="3">
      <t>ワ</t>
    </rPh>
    <rPh sb="4" eb="5">
      <t>モト</t>
    </rPh>
    <rPh sb="7" eb="8">
      <t>ネン</t>
    </rPh>
    <phoneticPr fontId="1"/>
  </si>
  <si>
    <t xml:space="preserve"> 令 和 元 年　</t>
    <rPh sb="1" eb="2">
      <t>レイ</t>
    </rPh>
    <rPh sb="3" eb="4">
      <t>ワ</t>
    </rPh>
    <rPh sb="5" eb="6">
      <t>モト</t>
    </rPh>
    <rPh sb="7" eb="8">
      <t>トシ</t>
    </rPh>
    <phoneticPr fontId="1"/>
  </si>
  <si>
    <t xml:space="preserve">       令   和   元 　年</t>
    <rPh sb="7" eb="8">
      <t>レイ</t>
    </rPh>
    <rPh sb="11" eb="12">
      <t>ワ</t>
    </rPh>
    <rPh sb="15" eb="16">
      <t>モト</t>
    </rPh>
    <rPh sb="18" eb="19">
      <t>トシ</t>
    </rPh>
    <phoneticPr fontId="1"/>
  </si>
  <si>
    <t xml:space="preserve">       令   和   元　 年</t>
    <rPh sb="7" eb="8">
      <t>レイ</t>
    </rPh>
    <rPh sb="11" eb="12">
      <t>ワ</t>
    </rPh>
    <rPh sb="15" eb="16">
      <t>モト</t>
    </rPh>
    <rPh sb="18" eb="19">
      <t>トシ</t>
    </rPh>
    <phoneticPr fontId="1"/>
  </si>
  <si>
    <t>-</t>
    <phoneticPr fontId="3"/>
  </si>
  <si>
    <t>-</t>
    <phoneticPr fontId="3"/>
  </si>
  <si>
    <t>４年</t>
    <rPh sb="1" eb="2">
      <t>トシ</t>
    </rPh>
    <phoneticPr fontId="3"/>
  </si>
  <si>
    <t>５　　年</t>
    <rPh sb="3" eb="4">
      <t>ネン</t>
    </rPh>
    <phoneticPr fontId="1"/>
  </si>
  <si>
    <t>-</t>
    <phoneticPr fontId="3"/>
  </si>
  <si>
    <t>不同意性交等</t>
    <rPh sb="0" eb="6">
      <t>フドウイセイコウトウ</t>
    </rPh>
    <phoneticPr fontId="1"/>
  </si>
  <si>
    <t>-</t>
    <phoneticPr fontId="3"/>
  </si>
  <si>
    <t>注）令和元年～令和４年の保護処分（特定少年以外）の項目には、改正少年法施行（令和４年４月１日）前にされた保護処分（全年齢）を含む。</t>
    <rPh sb="0" eb="1">
      <t>チュウ</t>
    </rPh>
    <rPh sb="2" eb="4">
      <t>レイワ</t>
    </rPh>
    <rPh sb="4" eb="6">
      <t>ガンネン</t>
    </rPh>
    <rPh sb="7" eb="9">
      <t>レイワ</t>
    </rPh>
    <rPh sb="10" eb="11">
      <t>ネン</t>
    </rPh>
    <rPh sb="12" eb="14">
      <t>ホゴ</t>
    </rPh>
    <rPh sb="14" eb="16">
      <t>ショブン</t>
    </rPh>
    <rPh sb="17" eb="19">
      <t>トクテイ</t>
    </rPh>
    <rPh sb="19" eb="21">
      <t>ショウネン</t>
    </rPh>
    <rPh sb="21" eb="23">
      <t>イガイ</t>
    </rPh>
    <rPh sb="25" eb="27">
      <t>コウモク</t>
    </rPh>
    <rPh sb="30" eb="32">
      <t>カイセイ</t>
    </rPh>
    <rPh sb="32" eb="35">
      <t>ショウネンホウ</t>
    </rPh>
    <rPh sb="35" eb="37">
      <t>セコウ</t>
    </rPh>
    <rPh sb="38" eb="40">
      <t>レイワ</t>
    </rPh>
    <rPh sb="41" eb="42">
      <t>ネン</t>
    </rPh>
    <rPh sb="43" eb="44">
      <t>ガツ</t>
    </rPh>
    <rPh sb="45" eb="46">
      <t>ニチ</t>
    </rPh>
    <rPh sb="47" eb="48">
      <t>マエ</t>
    </rPh>
    <rPh sb="52" eb="54">
      <t>ホゴ</t>
    </rPh>
    <rPh sb="54" eb="56">
      <t>ショブン</t>
    </rPh>
    <rPh sb="57" eb="60">
      <t>ゼンネンレイ</t>
    </rPh>
    <rPh sb="62" eb="63">
      <t>フク</t>
    </rPh>
    <phoneticPr fontId="1"/>
  </si>
  <si>
    <t>知事又は児童相談所長から送致</t>
    <rPh sb="0" eb="2">
      <t>チジ</t>
    </rPh>
    <rPh sb="2" eb="3">
      <t>マタ</t>
    </rPh>
    <rPh sb="4" eb="6">
      <t>ジドウ</t>
    </rPh>
    <rPh sb="6" eb="8">
      <t>ソウダン</t>
    </rPh>
    <rPh sb="8" eb="10">
      <t>ショチョウ</t>
    </rPh>
    <rPh sb="12" eb="14">
      <t>ソウチ</t>
    </rPh>
    <phoneticPr fontId="1"/>
  </si>
  <si>
    <t>強制</t>
    <rPh sb="0" eb="2">
      <t>キョウセイ</t>
    </rPh>
    <phoneticPr fontId="3"/>
  </si>
  <si>
    <t>非強制</t>
    <rPh sb="0" eb="1">
      <t>ヒ</t>
    </rPh>
    <rPh sb="1" eb="3">
      <t>キョウセイ</t>
    </rPh>
    <phoneticPr fontId="3"/>
  </si>
  <si>
    <t>他の家庭裁判所からの移送・回付</t>
    <rPh sb="0" eb="1">
      <t>タ</t>
    </rPh>
    <rPh sb="2" eb="4">
      <t>カテイ</t>
    </rPh>
    <rPh sb="4" eb="6">
      <t>サイバン</t>
    </rPh>
    <rPh sb="6" eb="7">
      <t>ショ</t>
    </rPh>
    <rPh sb="10" eb="12">
      <t>イソウ</t>
    </rPh>
    <rPh sb="13" eb="15">
      <t>カイフ</t>
    </rPh>
    <phoneticPr fontId="1"/>
  </si>
  <si>
    <t>一般人から</t>
    <rPh sb="0" eb="2">
      <t>イッパン</t>
    </rPh>
    <rPh sb="2" eb="3">
      <t>ジン</t>
    </rPh>
    <phoneticPr fontId="3"/>
  </si>
  <si>
    <t>保護観察所長から</t>
    <rPh sb="0" eb="2">
      <t>ホゴ</t>
    </rPh>
    <rPh sb="2" eb="4">
      <t>カンサツ</t>
    </rPh>
    <rPh sb="4" eb="6">
      <t>ショチョウ</t>
    </rPh>
    <phoneticPr fontId="3"/>
  </si>
  <si>
    <t>抗告審等からの移送・差戻し</t>
    <rPh sb="0" eb="2">
      <t>コウコク</t>
    </rPh>
    <rPh sb="2" eb="3">
      <t>シン</t>
    </rPh>
    <rPh sb="3" eb="4">
      <t>ナド</t>
    </rPh>
    <rPh sb="7" eb="9">
      <t>イソウ</t>
    </rPh>
    <rPh sb="10" eb="12">
      <t>サシモド</t>
    </rPh>
    <phoneticPr fontId="3"/>
  </si>
  <si>
    <t>法55条による移送</t>
    <rPh sb="0" eb="1">
      <t>ホウ</t>
    </rPh>
    <rPh sb="3" eb="4">
      <t>ジョウ</t>
    </rPh>
    <rPh sb="7" eb="9">
      <t>イソウ</t>
    </rPh>
    <phoneticPr fontId="3"/>
  </si>
  <si>
    <t>調停に代わる審判</t>
    <rPh sb="0" eb="2">
      <t>チョウテイ</t>
    </rPh>
    <rPh sb="3" eb="4">
      <t>カ</t>
    </rPh>
    <rPh sb="6" eb="8">
      <t>シンパン</t>
    </rPh>
    <phoneticPr fontId="1"/>
  </si>
  <si>
    <t>調停をしない</t>
    <rPh sb="0" eb="2">
      <t>チョウテイ</t>
    </rPh>
    <phoneticPr fontId="3"/>
  </si>
  <si>
    <t>資料　　神戸家庭裁判所</t>
    <phoneticPr fontId="1"/>
  </si>
  <si>
    <t>検察官送致総数</t>
    <rPh sb="0" eb="3">
      <t>ケンサツカン</t>
    </rPh>
    <rPh sb="3" eb="5">
      <t>ソウチ</t>
    </rPh>
    <rPh sb="5" eb="7">
      <t>ソウスウ</t>
    </rPh>
    <phoneticPr fontId="1"/>
  </si>
  <si>
    <t>刑事処分相当</t>
    <rPh sb="0" eb="2">
      <t>ケイジ</t>
    </rPh>
    <rPh sb="2" eb="4">
      <t>ショブン</t>
    </rPh>
    <rPh sb="4" eb="6">
      <t>ソウトウ</t>
    </rPh>
    <phoneticPr fontId="3"/>
  </si>
  <si>
    <t>年齢超過</t>
    <rPh sb="0" eb="2">
      <t>ネンレイ</t>
    </rPh>
    <rPh sb="2" eb="4">
      <t>チョウカ</t>
    </rPh>
    <phoneticPr fontId="3"/>
  </si>
  <si>
    <t>保護処分（特定少年以外）総数</t>
    <rPh sb="0" eb="2">
      <t>ホゴ</t>
    </rPh>
    <rPh sb="2" eb="4">
      <t>ショブン</t>
    </rPh>
    <rPh sb="5" eb="7">
      <t>トクテイ</t>
    </rPh>
    <rPh sb="7" eb="9">
      <t>ショウネン</t>
    </rPh>
    <rPh sb="9" eb="11">
      <t>イガイ</t>
    </rPh>
    <rPh sb="12" eb="14">
      <t>ソウスウ</t>
    </rPh>
    <phoneticPr fontId="1"/>
  </si>
  <si>
    <t>第1種</t>
    <rPh sb="0" eb="1">
      <t>ダイ</t>
    </rPh>
    <rPh sb="2" eb="3">
      <t>シュ</t>
    </rPh>
    <phoneticPr fontId="3"/>
  </si>
  <si>
    <t>第2種</t>
    <rPh sb="0" eb="1">
      <t>ダイ</t>
    </rPh>
    <rPh sb="2" eb="3">
      <t>シュ</t>
    </rPh>
    <phoneticPr fontId="3"/>
  </si>
  <si>
    <t>第3種</t>
    <rPh sb="0" eb="1">
      <t>ダイ</t>
    </rPh>
    <rPh sb="2" eb="3">
      <t>シュ</t>
    </rPh>
    <phoneticPr fontId="3"/>
  </si>
  <si>
    <t>保護処分（特定少年）総数</t>
    <rPh sb="0" eb="2">
      <t>ホゴ</t>
    </rPh>
    <rPh sb="2" eb="4">
      <t>ショブン</t>
    </rPh>
    <rPh sb="5" eb="7">
      <t>トクテイ</t>
    </rPh>
    <rPh sb="7" eb="9">
      <t>ショウネン</t>
    </rPh>
    <rPh sb="10" eb="12">
      <t>ソウスウ</t>
    </rPh>
    <phoneticPr fontId="1"/>
  </si>
  <si>
    <t>施設収容あり</t>
    <rPh sb="0" eb="2">
      <t>シセツ</t>
    </rPh>
    <rPh sb="2" eb="4">
      <t>シュウヨウ</t>
    </rPh>
    <phoneticPr fontId="1"/>
  </si>
  <si>
    <t>施設収容なし</t>
    <rPh sb="0" eb="2">
      <t>シセツ</t>
    </rPh>
    <rPh sb="2" eb="4">
      <t>シュウヨウ</t>
    </rPh>
    <phoneticPr fontId="1"/>
  </si>
  <si>
    <t>知事又は児童相談所長送致</t>
    <rPh sb="0" eb="2">
      <t>チジ</t>
    </rPh>
    <rPh sb="2" eb="3">
      <t>マタ</t>
    </rPh>
    <rPh sb="4" eb="6">
      <t>ジドウ</t>
    </rPh>
    <rPh sb="6" eb="8">
      <t>ソウダン</t>
    </rPh>
    <rPh sb="8" eb="10">
      <t>ショチョウ</t>
    </rPh>
    <rPh sb="10" eb="12">
      <t>ソウチ</t>
    </rPh>
    <phoneticPr fontId="1"/>
  </si>
  <si>
    <t>-</t>
    <phoneticPr fontId="3"/>
  </si>
  <si>
    <t>解決件数</t>
  </si>
  <si>
    <t>認知件数</t>
  </si>
  <si>
    <t>令和４年</t>
  </si>
  <si>
    <t>令和３年</t>
  </si>
  <si>
    <t>令和２年</t>
  </si>
  <si>
    <t>令和元（平成３１）年</t>
  </si>
  <si>
    <t>平成３０年</t>
    <rPh sb="0" eb="2">
      <t>ヘイセイ</t>
    </rPh>
    <rPh sb="4" eb="5">
      <t>ネン</t>
    </rPh>
    <phoneticPr fontId="3"/>
  </si>
  <si>
    <t>検挙
人員</t>
  </si>
  <si>
    <t>検挙
件数</t>
  </si>
  <si>
    <t>認知
件数</t>
  </si>
  <si>
    <t>平成３０年</t>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</si>
</sst>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0;&quot;△&quot;\ #,##0;&quot;-&quot;"/>
    <numFmt numFmtId="178" formatCode="#,##0_ "/>
  </numFmts>
  <fonts count="14">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7.5"/>
      <name val="ＭＳ Ｐ明朝"/>
      <family val="1"/>
      <charset val="128"/>
    </font>
    <font>
      <sz val="6"/>
      <name val="ＭＳ Ｐ明朝"/>
      <family val="1"/>
      <charset val="128"/>
    </font>
    <font>
      <sz val="7"/>
      <name val="ＭＳ Ｐ明朝"/>
      <family val="1"/>
      <charset val="128"/>
    </font>
    <font>
      <sz val="5.5"/>
      <name val="ＭＳ Ｐ明朝"/>
      <family val="1"/>
      <charset val="128"/>
    </font>
    <font>
      <sz val="9"/>
      <color rgb="FFFF0000"/>
      <name val="ＭＳ Ｐ明朝"/>
      <family val="1"/>
      <charset val="128"/>
    </font>
    <font>
      <sz val="8.5"/>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9">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2" fillId="0" borderId="0" xfId="0" applyFont="1" applyFill="1" applyAlignment="1"/>
    <xf numFmtId="0" fontId="2" fillId="0" borderId="3" xfId="0" applyFont="1" applyFill="1" applyBorder="1" applyAlignment="1"/>
    <xf numFmtId="41" fontId="2" fillId="0" borderId="0" xfId="0" applyNumberFormat="1" applyFont="1" applyFill="1" applyAlignment="1"/>
    <xf numFmtId="41" fontId="2" fillId="0" borderId="0" xfId="0" applyNumberFormat="1" applyFont="1" applyFill="1" applyBorder="1" applyAlignment="1"/>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41" fontId="2" fillId="0" borderId="0" xfId="0" applyNumberFormat="1" applyFont="1" applyFill="1" applyAlignment="1">
      <alignment horizontal="right"/>
    </xf>
    <xf numFmtId="0" fontId="7" fillId="0" borderId="0" xfId="0" applyFont="1" applyFill="1">
      <alignment vertical="center"/>
    </xf>
    <xf numFmtId="0" fontId="0" fillId="0" borderId="0" xfId="0" applyFont="1" applyFill="1">
      <alignment vertical="center"/>
    </xf>
    <xf numFmtId="0" fontId="2" fillId="0" borderId="3" xfId="0" applyFont="1" applyFill="1" applyBorder="1">
      <alignment vertical="center"/>
    </xf>
    <xf numFmtId="0" fontId="2" fillId="0" borderId="3" xfId="0" quotePrefix="1" applyFont="1" applyFill="1" applyBorder="1" applyAlignment="1"/>
    <xf numFmtId="41" fontId="2" fillId="0" borderId="0" xfId="0" applyNumberFormat="1" applyFont="1" applyFill="1">
      <alignment vertical="center"/>
    </xf>
    <xf numFmtId="0" fontId="2" fillId="0" borderId="0" xfId="0" applyFont="1" applyFill="1" applyBorder="1">
      <alignment vertical="center"/>
    </xf>
    <xf numFmtId="0" fontId="2" fillId="0" borderId="0" xfId="0" applyFont="1" applyFill="1" applyBorder="1" applyAlignment="1">
      <alignment horizontal="right"/>
    </xf>
    <xf numFmtId="49" fontId="2" fillId="0" borderId="0" xfId="0" applyNumberFormat="1" applyFont="1" applyFill="1" applyBorder="1" applyAlignment="1">
      <alignment horizontal="right"/>
    </xf>
    <xf numFmtId="0" fontId="2" fillId="0" borderId="8" xfId="0" applyFont="1" applyFill="1" applyBorder="1">
      <alignment vertical="center"/>
    </xf>
    <xf numFmtId="0" fontId="2" fillId="0" borderId="1" xfId="0" applyFont="1" applyFill="1" applyBorder="1">
      <alignment vertical="center"/>
    </xf>
    <xf numFmtId="41" fontId="2" fillId="0" borderId="0" xfId="0" applyNumberFormat="1" applyFont="1" applyFill="1" applyBorder="1" applyAlignment="1">
      <alignment shrinkToFit="1"/>
    </xf>
    <xf numFmtId="0" fontId="0" fillId="0" borderId="0" xfId="0" applyFont="1" applyFill="1" applyBorder="1">
      <alignment vertical="center"/>
    </xf>
    <xf numFmtId="0" fontId="8" fillId="0" borderId="2"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176" fontId="2" fillId="0" borderId="8" xfId="0" applyNumberFormat="1" applyFont="1" applyFill="1" applyBorder="1" applyAlignment="1">
      <alignment horizontal="center" vertical="center"/>
    </xf>
    <xf numFmtId="176" fontId="7" fillId="0" borderId="8"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9" fillId="0" borderId="7" xfId="0" applyNumberFormat="1" applyFont="1" applyFill="1" applyBorder="1" applyAlignment="1">
      <alignment vertical="center" wrapText="1"/>
    </xf>
    <xf numFmtId="176" fontId="10" fillId="0" borderId="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0" fillId="0" borderId="6" xfId="0" applyFont="1" applyFill="1" applyBorder="1">
      <alignment vertical="center"/>
    </xf>
    <xf numFmtId="176" fontId="2" fillId="0" borderId="4" xfId="0" applyNumberFormat="1" applyFont="1" applyFill="1" applyBorder="1">
      <alignment vertical="center"/>
    </xf>
    <xf numFmtId="0" fontId="0" fillId="0" borderId="4" xfId="0" applyFont="1" applyFill="1" applyBorder="1">
      <alignment vertical="center"/>
    </xf>
    <xf numFmtId="0" fontId="2" fillId="0" borderId="2" xfId="0" applyFont="1" applyFill="1" applyBorder="1" applyAlignment="1">
      <alignment horizontal="center" vertical="center" textRotation="255"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textRotation="255"/>
    </xf>
    <xf numFmtId="0" fontId="2" fillId="0" borderId="0" xfId="0" applyFont="1" applyFill="1" applyAlignment="1">
      <alignment vertical="center" textRotation="255"/>
    </xf>
    <xf numFmtId="0" fontId="2" fillId="0" borderId="0" xfId="0" applyFont="1" applyFill="1" applyAlignment="1">
      <alignment vertical="center" textRotation="255" wrapText="1"/>
    </xf>
    <xf numFmtId="41" fontId="2" fillId="0" borderId="0" xfId="0" applyNumberFormat="1" applyFont="1" applyFill="1" applyAlignment="1">
      <alignment vertical="center" shrinkToFit="1"/>
    </xf>
    <xf numFmtId="0" fontId="2" fillId="0" borderId="0" xfId="0" applyFont="1" applyFill="1" applyAlignment="1">
      <alignment horizontal="center" vertical="center" textRotation="255"/>
    </xf>
    <xf numFmtId="41" fontId="2" fillId="0" borderId="0" xfId="0" applyNumberFormat="1" applyFont="1" applyFill="1" applyBorder="1" applyAlignment="1">
      <alignment horizontal="right" vertical="center" shrinkToFit="1"/>
    </xf>
    <xf numFmtId="41" fontId="2" fillId="0" borderId="0" xfId="0" applyNumberFormat="1" applyFont="1" applyFill="1" applyBorder="1" applyAlignment="1">
      <alignment horizontal="right"/>
    </xf>
    <xf numFmtId="177" fontId="2" fillId="0" borderId="0" xfId="0" applyNumberFormat="1" applyFont="1" applyFill="1" applyAlignment="1">
      <alignment horizontal="right"/>
    </xf>
    <xf numFmtId="38" fontId="2" fillId="0" borderId="0" xfId="1" applyFont="1" applyFill="1" applyAlignment="1">
      <alignment horizontal="right"/>
    </xf>
    <xf numFmtId="38" fontId="2" fillId="0" borderId="4" xfId="1" applyFont="1" applyFill="1" applyBorder="1">
      <alignment vertical="center"/>
    </xf>
    <xf numFmtId="0" fontId="2" fillId="0" borderId="0" xfId="0" applyFont="1" applyFill="1" applyAlignment="1">
      <alignment horizontal="centerContinuous"/>
    </xf>
    <xf numFmtId="0" fontId="2" fillId="0" borderId="10" xfId="0" applyFont="1" applyFill="1" applyBorder="1">
      <alignment vertical="center"/>
    </xf>
    <xf numFmtId="41" fontId="2" fillId="0" borderId="0" xfId="0" applyNumberFormat="1" applyFont="1" applyFill="1" applyBorder="1">
      <alignment vertical="center"/>
    </xf>
    <xf numFmtId="38" fontId="0" fillId="0" borderId="0" xfId="0" applyNumberFormat="1" applyFont="1" applyFill="1">
      <alignment vertical="center"/>
    </xf>
    <xf numFmtId="41" fontId="0" fillId="0" borderId="0" xfId="0" applyNumberFormat="1" applyFont="1" applyFill="1">
      <alignment vertical="center"/>
    </xf>
    <xf numFmtId="0" fontId="2" fillId="0" borderId="4" xfId="0" applyFont="1" applyFill="1" applyBorder="1" applyAlignment="1">
      <alignment vertical="center"/>
    </xf>
    <xf numFmtId="0" fontId="7" fillId="0" borderId="0" xfId="0" applyFont="1" applyFill="1" applyBorder="1" applyAlignment="1">
      <alignment horizontal="center" vertical="center" textRotation="255" wrapText="1"/>
    </xf>
    <xf numFmtId="41" fontId="2" fillId="0" borderId="0" xfId="1" applyNumberFormat="1" applyFont="1" applyFill="1" applyAlignment="1">
      <alignment horizontal="right"/>
    </xf>
    <xf numFmtId="0" fontId="2" fillId="0" borderId="3" xfId="0" applyFont="1" applyFill="1" applyBorder="1" applyAlignment="1">
      <alignment horizontal="left"/>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41" fontId="12" fillId="0" borderId="0" xfId="0" applyNumberFormat="1" applyFont="1" applyFill="1" applyAlignment="1"/>
    <xf numFmtId="41" fontId="2" fillId="0" borderId="4" xfId="0" applyNumberFormat="1" applyFont="1" applyFill="1" applyBorder="1">
      <alignment vertical="center"/>
    </xf>
    <xf numFmtId="41" fontId="2" fillId="0" borderId="0" xfId="0" applyNumberFormat="1" applyFont="1" applyFill="1" applyAlignment="1">
      <alignment horizontal="right" vertical="center" shrinkToFit="1"/>
    </xf>
    <xf numFmtId="41" fontId="2" fillId="0" borderId="14" xfId="0" applyNumberFormat="1" applyFont="1" applyFill="1" applyBorder="1">
      <alignment vertical="center"/>
    </xf>
    <xf numFmtId="178" fontId="2" fillId="0" borderId="0" xfId="0" applyNumberFormat="1" applyFont="1" applyFill="1" applyAlignment="1"/>
    <xf numFmtId="0" fontId="2" fillId="0" borderId="4" xfId="0" applyFont="1" applyFill="1" applyBorder="1" applyAlignment="1"/>
    <xf numFmtId="178" fontId="2" fillId="0" borderId="4" xfId="0" applyNumberFormat="1" applyFont="1" applyFill="1" applyBorder="1" applyAlignment="1"/>
    <xf numFmtId="0" fontId="2" fillId="0" borderId="0" xfId="0" applyFont="1" applyFill="1" applyAlignment="1">
      <alignment horizontal="right" wrapText="1"/>
    </xf>
    <xf numFmtId="176" fontId="2" fillId="0" borderId="0" xfId="0" applyNumberFormat="1" applyFont="1" applyFill="1" applyBorder="1" applyAlignment="1">
      <alignment vertical="center"/>
    </xf>
    <xf numFmtId="176" fontId="2" fillId="0" borderId="0" xfId="0" applyNumberFormat="1" applyFont="1" applyFill="1" applyAlignment="1">
      <alignment vertical="center"/>
    </xf>
    <xf numFmtId="0" fontId="10" fillId="0" borderId="2" xfId="0" applyFont="1" applyFill="1" applyBorder="1" applyAlignment="1">
      <alignment horizontal="center" vertical="center" wrapText="1"/>
    </xf>
    <xf numFmtId="0" fontId="12" fillId="0" borderId="0" xfId="0" applyFont="1" applyFill="1">
      <alignment vertical="center"/>
    </xf>
    <xf numFmtId="0" fontId="2" fillId="0" borderId="0" xfId="0" quotePrefix="1" applyFont="1" applyFill="1" applyBorder="1" applyAlignment="1"/>
    <xf numFmtId="49" fontId="2" fillId="0" borderId="0" xfId="0" applyNumberFormat="1" applyFont="1" applyFill="1" applyBorder="1" applyAlignment="1">
      <alignment vertical="center"/>
    </xf>
    <xf numFmtId="0" fontId="2" fillId="0" borderId="0" xfId="0" quotePrefix="1" applyFont="1" applyFill="1" applyBorder="1" applyAlignment="1">
      <alignment vertical="center"/>
    </xf>
    <xf numFmtId="0" fontId="2" fillId="0" borderId="3" xfId="0" quotePrefix="1" applyFont="1" applyFill="1" applyBorder="1" applyAlignment="1">
      <alignment vertical="center"/>
    </xf>
    <xf numFmtId="0" fontId="7" fillId="0" borderId="0" xfId="0" applyFont="1" applyFill="1" applyBorder="1">
      <alignment vertical="center"/>
    </xf>
    <xf numFmtId="176" fontId="2" fillId="0" borderId="12" xfId="0" applyNumberFormat="1"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Alignment="1"/>
    <xf numFmtId="0" fontId="2" fillId="0" borderId="3" xfId="0" applyFont="1" applyFill="1" applyBorder="1" applyAlignment="1"/>
    <xf numFmtId="0" fontId="2" fillId="0" borderId="0" xfId="0" applyFont="1" applyFill="1" applyAlignment="1">
      <alignment horizontal="right" vertical="center"/>
    </xf>
    <xf numFmtId="0" fontId="2" fillId="0" borderId="7"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176" fontId="2" fillId="0" borderId="6" xfId="0" applyNumberFormat="1" applyFont="1" applyFill="1" applyBorder="1" applyAlignment="1">
      <alignment horizontal="center" vertical="center"/>
    </xf>
    <xf numFmtId="0" fontId="2" fillId="0" borderId="0" xfId="0" applyFont="1" applyFill="1" applyAlignment="1">
      <alignment horizontal="right"/>
    </xf>
    <xf numFmtId="0" fontId="2" fillId="0" borderId="4" xfId="0" applyFont="1" applyFill="1" applyBorder="1" applyAlignment="1">
      <alignment horizontal="right"/>
    </xf>
    <xf numFmtId="0" fontId="2" fillId="0" borderId="0" xfId="0" applyFont="1" applyFill="1" applyBorder="1" applyAlignment="1"/>
    <xf numFmtId="0" fontId="0" fillId="0" borderId="0" xfId="0" applyFont="1" applyFill="1" applyAlignment="1"/>
    <xf numFmtId="49" fontId="2" fillId="0" borderId="3" xfId="0" applyNumberFormat="1" applyFont="1" applyFill="1" applyBorder="1" applyAlignment="1"/>
    <xf numFmtId="0" fontId="2" fillId="0" borderId="0" xfId="0" applyFont="1" applyFill="1" applyAlignment="1">
      <alignment horizontal="right" vertical="center"/>
    </xf>
    <xf numFmtId="0" fontId="2" fillId="0" borderId="2" xfId="0" applyFont="1" applyFill="1" applyBorder="1" applyAlignment="1">
      <alignment horizontal="center" vertical="center"/>
    </xf>
    <xf numFmtId="0" fontId="2" fillId="0" borderId="0" xfId="0" applyFont="1" applyFill="1" applyAlignment="1"/>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xf numFmtId="0" fontId="2" fillId="0" borderId="3" xfId="0" applyFont="1" applyFill="1" applyBorder="1" applyAlignment="1"/>
    <xf numFmtId="49" fontId="2" fillId="0" borderId="0" xfId="0" quotePrefix="1" applyNumberFormat="1" applyFont="1" applyFill="1" applyBorder="1" applyAlignment="1"/>
    <xf numFmtId="49" fontId="2" fillId="0" borderId="3" xfId="0" quotePrefix="1" applyNumberFormat="1" applyFont="1" applyFill="1" applyBorder="1" applyAlignment="1"/>
    <xf numFmtId="41" fontId="2" fillId="0" borderId="0" xfId="0" applyNumberFormat="1" applyFont="1" applyFill="1" applyAlignment="1">
      <alignment shrinkToFit="1"/>
    </xf>
    <xf numFmtId="41" fontId="2" fillId="0" borderId="0" xfId="2" applyNumberFormat="1" applyFont="1" applyFill="1" applyAlignment="1">
      <alignment shrinkToFit="1"/>
    </xf>
    <xf numFmtId="41" fontId="2" fillId="0" borderId="0" xfId="0" applyNumberFormat="1" applyFont="1" applyFill="1" applyBorder="1" applyAlignment="1">
      <alignment vertical="center" shrinkToFit="1"/>
    </xf>
    <xf numFmtId="41" fontId="2" fillId="0" borderId="0" xfId="0" applyNumberFormat="1" applyFont="1" applyFill="1" applyAlignment="1">
      <alignment horizontal="right" vertical="center"/>
    </xf>
    <xf numFmtId="0" fontId="2" fillId="0" borderId="0" xfId="0" applyFont="1" applyFill="1" applyAlignment="1">
      <alignment horizontal="right"/>
    </xf>
    <xf numFmtId="176" fontId="2" fillId="0" borderId="0" xfId="0" applyNumberFormat="1" applyFont="1" applyFill="1" applyAlignment="1"/>
    <xf numFmtId="49" fontId="2" fillId="0" borderId="0" xfId="0" applyNumberFormat="1" applyFont="1" applyFill="1" applyBorder="1" applyAlignment="1"/>
    <xf numFmtId="49" fontId="2" fillId="0" borderId="3" xfId="0" applyNumberFormat="1" applyFont="1" applyFill="1" applyBorder="1" applyAlignment="1"/>
    <xf numFmtId="0" fontId="2" fillId="0" borderId="0" xfId="0" quotePrefix="1" applyFont="1" applyFill="1" applyBorder="1" applyAlignment="1">
      <alignment horizontal="right"/>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xf numFmtId="0" fontId="2" fillId="0" borderId="0" xfId="0" applyFont="1" applyFill="1" applyAlignment="1">
      <alignment horizontal="right"/>
    </xf>
    <xf numFmtId="0" fontId="2" fillId="0" borderId="3" xfId="0" applyFont="1" applyFill="1" applyBorder="1" applyAlignment="1"/>
    <xf numFmtId="49" fontId="2" fillId="0" borderId="0" xfId="0" applyNumberFormat="1" applyFont="1" applyFill="1" applyBorder="1" applyAlignment="1"/>
    <xf numFmtId="176" fontId="2" fillId="0" borderId="0" xfId="0" applyNumberFormat="1" applyFont="1" applyFill="1" applyAlignment="1"/>
    <xf numFmtId="41" fontId="2" fillId="0" borderId="0" xfId="0" applyNumberFormat="1" applyFont="1" applyFill="1" applyBorder="1" applyAlignment="1">
      <alignment vertical="center" shrinkToFit="1"/>
    </xf>
    <xf numFmtId="41" fontId="2" fillId="0" borderId="0" xfId="0" applyNumberFormat="1" applyFont="1" applyFill="1" applyAlignment="1">
      <alignment horizontal="right"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right"/>
    </xf>
    <xf numFmtId="0" fontId="2" fillId="0" borderId="4" xfId="0" applyFont="1" applyFill="1" applyBorder="1" applyAlignment="1">
      <alignment horizontal="right"/>
    </xf>
    <xf numFmtId="0" fontId="2" fillId="0" borderId="0" xfId="0" applyFont="1" applyFill="1" applyBorder="1" applyAlignment="1"/>
    <xf numFmtId="176" fontId="2" fillId="0" borderId="0" xfId="0" applyNumberFormat="1" applyFont="1" applyFill="1" applyBorder="1" applyAlignment="1"/>
    <xf numFmtId="176" fontId="2" fillId="0" borderId="0" xfId="0" applyNumberFormat="1" applyFont="1" applyFill="1" applyAlignment="1"/>
    <xf numFmtId="0" fontId="2" fillId="0" borderId="0" xfId="0" applyFont="1" applyFill="1" applyBorder="1" applyAlignment="1">
      <alignment horizontal="left" indent="1"/>
    </xf>
    <xf numFmtId="0" fontId="13" fillId="0" borderId="0" xfId="0" applyFont="1" applyFill="1" applyAlignment="1"/>
    <xf numFmtId="0" fontId="0" fillId="0" borderId="0" xfId="0" applyFont="1" applyFill="1" applyAlignment="1">
      <alignment vertical="center"/>
    </xf>
    <xf numFmtId="0" fontId="0" fillId="0" borderId="3" xfId="0" applyFont="1" applyFill="1" applyBorder="1">
      <alignment vertical="center"/>
    </xf>
    <xf numFmtId="0" fontId="0" fillId="0" borderId="0" xfId="0" applyFont="1" applyFill="1" applyBorder="1" applyAlignment="1"/>
    <xf numFmtId="0" fontId="0" fillId="0" borderId="0" xfId="0" applyFont="1" applyFill="1" applyBorder="1" applyAlignment="1">
      <alignment horizontal="left" indent="1"/>
    </xf>
    <xf numFmtId="0" fontId="0" fillId="0" borderId="5" xfId="0" applyFont="1" applyFill="1" applyBorder="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0" xfId="0" quotePrefix="1" applyNumberFormat="1" applyFont="1" applyFill="1" applyBorder="1" applyAlignment="1"/>
    <xf numFmtId="49" fontId="2" fillId="0" borderId="3" xfId="0" quotePrefix="1" applyNumberFormat="1" applyFont="1" applyFill="1" applyBorder="1" applyAlignment="1"/>
    <xf numFmtId="0" fontId="2" fillId="0" borderId="2" xfId="0" applyFont="1" applyFill="1" applyBorder="1" applyAlignment="1">
      <alignment horizontal="center" vertical="center" textRotation="255"/>
    </xf>
    <xf numFmtId="41" fontId="2" fillId="0" borderId="0" xfId="0" applyNumberFormat="1" applyFont="1" applyFill="1" applyBorder="1" applyAlignment="1">
      <alignment vertical="center" shrinkToFit="1"/>
    </xf>
    <xf numFmtId="0" fontId="2" fillId="0" borderId="0" xfId="0" applyFont="1" applyFill="1" applyAlignment="1"/>
    <xf numFmtId="0" fontId="2" fillId="0" borderId="3" xfId="0" applyFont="1" applyFill="1" applyBorder="1" applyAlignment="1"/>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6" xfId="0" applyFont="1" applyFill="1" applyBorder="1" applyAlignment="1">
      <alignment vertical="top" wrapText="1"/>
    </xf>
    <xf numFmtId="0" fontId="0" fillId="0" borderId="6" xfId="0" applyFont="1" applyFill="1" applyBorder="1" applyAlignment="1">
      <alignment vertical="top"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49" fontId="2" fillId="0" borderId="0" xfId="0" quotePrefix="1" applyNumberFormat="1" applyFont="1" applyFill="1" applyBorder="1" applyAlignment="1"/>
    <xf numFmtId="49" fontId="2" fillId="0" borderId="3" xfId="0" quotePrefix="1" applyNumberFormat="1" applyFont="1" applyFill="1" applyBorder="1" applyAlignment="1"/>
    <xf numFmtId="41" fontId="2" fillId="0" borderId="0" xfId="2" applyNumberFormat="1" applyFont="1" applyFill="1" applyAlignment="1">
      <alignment horizontal="center" shrinkToFit="1"/>
    </xf>
    <xf numFmtId="0" fontId="2" fillId="0" borderId="2" xfId="0" applyFont="1" applyFill="1" applyBorder="1" applyAlignment="1">
      <alignment horizontal="center" vertical="center" shrinkToFit="1"/>
    </xf>
    <xf numFmtId="41" fontId="2" fillId="0" borderId="0" xfId="0" applyNumberFormat="1" applyFont="1" applyFill="1" applyAlignment="1">
      <alignment horizontal="center" shrinkToFit="1"/>
    </xf>
    <xf numFmtId="0" fontId="2" fillId="0" borderId="0" xfId="0" applyFont="1" applyFill="1" applyAlignment="1">
      <alignment horizontal="right" vertical="center"/>
    </xf>
    <xf numFmtId="41" fontId="2" fillId="0" borderId="0" xfId="0" applyNumberFormat="1" applyFont="1" applyFill="1" applyAlignment="1">
      <alignment horizontal="center" vertical="center" shrinkToFit="1"/>
    </xf>
    <xf numFmtId="0" fontId="2" fillId="0" borderId="7"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41" fontId="2" fillId="0" borderId="0" xfId="0" applyNumberFormat="1" applyFont="1" applyFill="1" applyAlignment="1">
      <alignment horizontal="center" vertical="center"/>
    </xf>
    <xf numFmtId="41" fontId="2" fillId="0" borderId="14" xfId="0" applyNumberFormat="1" applyFont="1" applyFill="1" applyBorder="1" applyAlignment="1">
      <alignment vertical="center" shrinkToFit="1"/>
    </xf>
    <xf numFmtId="41" fontId="2" fillId="0" borderId="0" xfId="0" applyNumberFormat="1" applyFont="1" applyFill="1" applyBorder="1" applyAlignment="1">
      <alignment vertical="center" shrinkToFit="1"/>
    </xf>
    <xf numFmtId="41" fontId="2" fillId="0" borderId="0" xfId="0" applyNumberFormat="1" applyFont="1" applyFill="1" applyBorder="1" applyAlignment="1">
      <alignment horizontal="center" vertical="center" shrinkToFit="1"/>
    </xf>
    <xf numFmtId="41" fontId="2" fillId="0" borderId="14" xfId="0" applyNumberFormat="1" applyFont="1" applyFill="1" applyBorder="1" applyAlignment="1">
      <alignment horizontal="center" vertical="center"/>
    </xf>
    <xf numFmtId="41" fontId="2" fillId="0" borderId="0" xfId="0" applyNumberFormat="1" applyFont="1" applyFill="1" applyBorder="1" applyAlignment="1">
      <alignment horizontal="center" vertical="center"/>
    </xf>
    <xf numFmtId="41" fontId="2" fillId="0" borderId="0" xfId="0" applyNumberFormat="1" applyFont="1" applyFill="1" applyAlignment="1">
      <alignment horizontal="right" vertical="center"/>
    </xf>
    <xf numFmtId="176" fontId="11" fillId="0" borderId="11" xfId="0" applyNumberFormat="1" applyFont="1" applyFill="1" applyBorder="1" applyAlignment="1">
      <alignment horizontal="center" vertical="center" wrapText="1" shrinkToFit="1"/>
    </xf>
    <xf numFmtId="176" fontId="11" fillId="0" borderId="13" xfId="0" applyNumberFormat="1" applyFont="1" applyFill="1" applyBorder="1" applyAlignment="1">
      <alignment horizontal="center" vertical="center" wrapText="1" shrinkToFi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4" xfId="0" applyFont="1" applyFill="1" applyBorder="1" applyAlignment="1">
      <alignment horizontal="right" vertical="center"/>
    </xf>
    <xf numFmtId="0" fontId="7" fillId="0" borderId="0" xfId="0" applyFont="1" applyFill="1" applyBorder="1" applyAlignment="1">
      <alignment horizontal="left" vertical="top" wrapText="1"/>
    </xf>
    <xf numFmtId="0" fontId="2" fillId="0" borderId="0" xfId="0" applyFont="1" applyFill="1" applyAlignment="1">
      <alignment horizontal="right"/>
    </xf>
    <xf numFmtId="0" fontId="2" fillId="0" borderId="4" xfId="0" applyFont="1" applyFill="1" applyBorder="1" applyAlignment="1">
      <alignment horizontal="right"/>
    </xf>
    <xf numFmtId="0" fontId="7" fillId="0" borderId="6" xfId="0" applyFont="1" applyFill="1" applyBorder="1" applyAlignment="1">
      <alignment vertical="center"/>
    </xf>
    <xf numFmtId="0" fontId="7" fillId="0" borderId="0" xfId="0" applyFont="1" applyFill="1" applyAlignment="1">
      <alignment vertical="center"/>
    </xf>
    <xf numFmtId="0" fontId="2" fillId="0" borderId="0" xfId="0" applyFont="1" applyFill="1" applyBorder="1" applyAlignment="1"/>
    <xf numFmtId="0" fontId="0" fillId="0" borderId="0" xfId="0" applyFont="1" applyFill="1" applyBorder="1" applyAlignment="1"/>
    <xf numFmtId="0" fontId="2" fillId="0" borderId="0" xfId="0" applyFont="1" applyFill="1" applyBorder="1" applyAlignment="1">
      <alignment horizontal="left" indent="1"/>
    </xf>
    <xf numFmtId="0" fontId="0" fillId="0" borderId="0" xfId="0" applyFont="1" applyFill="1" applyBorder="1" applyAlignment="1">
      <alignment horizontal="left" indent="1"/>
    </xf>
    <xf numFmtId="0" fontId="2" fillId="0" borderId="0" xfId="0" applyFont="1" applyFill="1" applyBorder="1" applyAlignment="1">
      <alignment horizontal="left"/>
    </xf>
    <xf numFmtId="0" fontId="0" fillId="0" borderId="0" xfId="0" applyFont="1" applyFill="1" applyBorder="1" applyAlignment="1">
      <alignment horizontal="left"/>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0" xfId="0" applyNumberFormat="1" applyFont="1" applyFill="1" applyAlignment="1"/>
    <xf numFmtId="176" fontId="2" fillId="0" borderId="14" xfId="0" applyNumberFormat="1" applyFont="1" applyFill="1" applyBorder="1" applyAlignment="1"/>
    <xf numFmtId="41" fontId="2" fillId="0" borderId="0" xfId="0" applyNumberFormat="1" applyFont="1" applyFill="1" applyBorder="1" applyAlignment="1">
      <alignment horizontal="center"/>
    </xf>
    <xf numFmtId="41" fontId="2" fillId="0" borderId="14" xfId="0" applyNumberFormat="1" applyFont="1" applyFill="1" applyBorder="1" applyAlignment="1">
      <alignment horizontal="center"/>
    </xf>
    <xf numFmtId="176" fontId="2" fillId="0" borderId="0" xfId="0" applyNumberFormat="1" applyFont="1" applyFill="1" applyBorder="1" applyAlignment="1"/>
    <xf numFmtId="0" fontId="0" fillId="0" borderId="0" xfId="0" applyFont="1" applyFill="1" applyAlignment="1"/>
    <xf numFmtId="176" fontId="2" fillId="0" borderId="0" xfId="0" applyNumberFormat="1" applyFont="1" applyFill="1" applyAlignment="1">
      <alignment horizontal="right"/>
    </xf>
    <xf numFmtId="49" fontId="2" fillId="0" borderId="0" xfId="0" applyNumberFormat="1" applyFont="1" applyFill="1" applyBorder="1" applyAlignment="1"/>
    <xf numFmtId="49" fontId="2" fillId="0" borderId="3" xfId="0" applyNumberFormat="1" applyFont="1" applyFill="1" applyBorder="1" applyAlignment="1"/>
    <xf numFmtId="0" fontId="2" fillId="0" borderId="0" xfId="0" applyFont="1" applyFill="1" applyAlignment="1"/>
    <xf numFmtId="0" fontId="2" fillId="0" borderId="3" xfId="0" applyFont="1" applyFill="1" applyBorder="1"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23</xdr:col>
      <xdr:colOff>0</xdr:colOff>
      <xdr:row>31</xdr:row>
      <xdr:rowOff>171449</xdr:rowOff>
    </xdr:from>
    <xdr:ext cx="5411097" cy="1438275"/>
    <xdr:sp macro="" textlink="">
      <xdr:nvSpPr>
        <xdr:cNvPr id="4" name="テキスト ボックス 3">
          <a:extLst>
            <a:ext uri="{FF2B5EF4-FFF2-40B4-BE49-F238E27FC236}">
              <a16:creationId xmlns:a16="http://schemas.microsoft.com/office/drawing/2014/main" id="{0DBEBAE7-8CD8-5BC3-A84F-7B5B89D6F58A}"/>
            </a:ext>
          </a:extLst>
        </xdr:cNvPr>
        <xdr:cNvSpPr txBox="1"/>
      </xdr:nvSpPr>
      <xdr:spPr>
        <a:xfrm>
          <a:off x="7877175" y="5514974"/>
          <a:ext cx="5411097" cy="143827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　　　　　　　　　　　　　　　↑</a:t>
          </a:r>
          <a:endParaRPr kumimoji="1" lang="en-US" altLang="ja-JP" sz="1100"/>
        </a:p>
        <a:p>
          <a:r>
            <a:rPr kumimoji="1" lang="ja-JP" altLang="en-US" sz="1100"/>
            <a:t>粗暴犯に「強要」の枠がないので、恐喝の欄をその他に変更しています。</a:t>
          </a:r>
          <a:endParaRPr kumimoji="1" lang="en-US" altLang="ja-JP" sz="1100"/>
        </a:p>
        <a:p>
          <a:r>
            <a:rPr kumimoji="1" lang="en-US" altLang="ja-JP" sz="1100"/>
            <a:t>R5</a:t>
          </a:r>
          <a:r>
            <a:rPr kumimoji="1" lang="ja-JP" altLang="en-US" sz="1100"/>
            <a:t>の触法少年は「恐喝１、強要３」、犯罪少年は「恐喝０、強要２」となります。</a:t>
          </a:r>
          <a:endParaRPr kumimoji="1" lang="en-US" altLang="ja-JP" sz="1100"/>
        </a:p>
        <a:p>
          <a:pPr algn="ctr"/>
          <a:r>
            <a:rPr kumimoji="1" lang="ja-JP" altLang="en-US" sz="1100"/>
            <a:t>↓</a:t>
          </a:r>
          <a:endParaRPr kumimoji="1" lang="en-US" altLang="ja-JP" sz="1100"/>
        </a:p>
        <a:p>
          <a:r>
            <a:rPr kumimoji="1" lang="en-US" altLang="ja-JP" sz="1100"/>
            <a:t>※R1</a:t>
          </a:r>
          <a:r>
            <a:rPr kumimoji="1" lang="ja-JP" altLang="en-US" sz="1100"/>
            <a:t>～</a:t>
          </a:r>
          <a:r>
            <a:rPr kumimoji="1" lang="en-US" altLang="ja-JP" sz="1100"/>
            <a:t>R4</a:t>
          </a:r>
          <a:r>
            <a:rPr kumimoji="1" lang="ja-JP" altLang="en-US" sz="1100"/>
            <a:t>については、強要が</a:t>
          </a:r>
          <a:r>
            <a:rPr kumimoji="1" lang="en-US" altLang="ja-JP" sz="1100"/>
            <a:t>18-16</a:t>
          </a:r>
          <a:r>
            <a:rPr kumimoji="1" lang="ja-JP" altLang="en-US" sz="1100"/>
            <a:t>、</a:t>
          </a:r>
          <a:r>
            <a:rPr kumimoji="1" lang="en-US" altLang="ja-JP" sz="1100"/>
            <a:t>18-17</a:t>
          </a:r>
          <a:r>
            <a:rPr kumimoji="1" lang="ja-JP" altLang="en-US" sz="1100"/>
            <a:t>ともに</a:t>
          </a:r>
          <a:r>
            <a:rPr kumimoji="1" lang="en-US" altLang="ja-JP" sz="1100"/>
            <a:t>0</a:t>
          </a:r>
          <a:r>
            <a:rPr kumimoji="1" lang="ja-JP" altLang="en-US" sz="1100"/>
            <a:t>人であったため、数値には影響</a:t>
          </a:r>
          <a:endParaRPr kumimoji="1" lang="en-US" altLang="ja-JP" sz="1100"/>
        </a:p>
        <a:p>
          <a:r>
            <a:rPr kumimoji="1" lang="ja-JP" altLang="en-US" sz="1100"/>
            <a:t>無し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Normal="100" zoomScaleSheetLayoutView="100" workbookViewId="0">
      <selection activeCell="M49" sqref="M49"/>
    </sheetView>
  </sheetViews>
  <sheetFormatPr defaultRowHeight="13.5"/>
  <cols>
    <col min="1" max="1" width="7.25" style="17" customWidth="1"/>
    <col min="2" max="2" width="19.375" style="17" customWidth="1"/>
    <col min="3" max="7" width="13.625" style="17" customWidth="1"/>
    <col min="8" max="16384" width="9" style="17"/>
  </cols>
  <sheetData>
    <row r="1" spans="1:7">
      <c r="A1" s="1"/>
      <c r="B1" s="1"/>
      <c r="C1" s="1"/>
      <c r="D1" s="1"/>
      <c r="E1" s="1"/>
      <c r="F1" s="1"/>
      <c r="G1" s="94" t="s">
        <v>0</v>
      </c>
    </row>
    <row r="2" spans="1:7">
      <c r="A2" s="1"/>
      <c r="B2" s="1"/>
      <c r="C2" s="1"/>
      <c r="D2" s="1"/>
      <c r="E2" s="1"/>
      <c r="F2" s="1"/>
      <c r="G2" s="1"/>
    </row>
    <row r="3" spans="1:7" ht="21">
      <c r="A3" s="3" t="s">
        <v>1</v>
      </c>
      <c r="B3" s="4"/>
      <c r="C3" s="4"/>
      <c r="D3" s="4"/>
      <c r="E3" s="4"/>
      <c r="F3" s="4"/>
      <c r="G3" s="4"/>
    </row>
    <row r="4" spans="1:7">
      <c r="A4" s="1"/>
      <c r="B4" s="1"/>
      <c r="C4" s="1"/>
      <c r="D4" s="1"/>
      <c r="E4" s="1"/>
      <c r="F4" s="1"/>
      <c r="G4" s="1"/>
    </row>
    <row r="5" spans="1:7" ht="14.25">
      <c r="A5" s="5" t="s">
        <v>2</v>
      </c>
      <c r="B5" s="1"/>
      <c r="C5" s="1"/>
      <c r="D5" s="1"/>
      <c r="E5" s="1"/>
      <c r="F5" s="1"/>
      <c r="G5" s="1"/>
    </row>
    <row r="6" spans="1:7">
      <c r="A6" s="6" t="s">
        <v>3</v>
      </c>
      <c r="B6" s="1"/>
      <c r="C6" s="1"/>
      <c r="D6" s="1"/>
      <c r="E6" s="1"/>
      <c r="F6" s="1"/>
      <c r="G6" s="1"/>
    </row>
    <row r="7" spans="1:7">
      <c r="A7" s="1"/>
      <c r="B7" s="1"/>
      <c r="C7" s="1"/>
      <c r="D7" s="1"/>
      <c r="E7" s="1"/>
      <c r="F7" s="1"/>
      <c r="G7" s="94" t="s">
        <v>4</v>
      </c>
    </row>
    <row r="8" spans="1:7">
      <c r="A8" s="155" t="s">
        <v>5</v>
      </c>
      <c r="B8" s="156"/>
      <c r="C8" s="104" t="s">
        <v>421</v>
      </c>
      <c r="D8" s="104" t="s">
        <v>479</v>
      </c>
      <c r="E8" s="121" t="s">
        <v>480</v>
      </c>
      <c r="F8" s="121" t="s">
        <v>481</v>
      </c>
      <c r="G8" s="154" t="s">
        <v>482</v>
      </c>
    </row>
    <row r="9" spans="1:7">
      <c r="A9" s="92" t="s">
        <v>6</v>
      </c>
      <c r="B9" s="93"/>
      <c r="C9" s="105"/>
      <c r="D9" s="105"/>
      <c r="E9" s="105"/>
      <c r="F9" s="105"/>
      <c r="G9" s="123"/>
    </row>
    <row r="10" spans="1:7">
      <c r="A10" s="92"/>
      <c r="B10" s="93" t="s">
        <v>7</v>
      </c>
      <c r="C10" s="9">
        <v>1</v>
      </c>
      <c r="D10" s="9">
        <v>1</v>
      </c>
      <c r="E10" s="9">
        <v>1</v>
      </c>
      <c r="F10" s="9">
        <v>1</v>
      </c>
      <c r="G10" s="9">
        <v>1</v>
      </c>
    </row>
    <row r="11" spans="1:7">
      <c r="A11" s="92"/>
      <c r="B11" s="93" t="s">
        <v>8</v>
      </c>
      <c r="C11" s="9">
        <v>4</v>
      </c>
      <c r="D11" s="9">
        <v>4</v>
      </c>
      <c r="E11" s="9">
        <v>4</v>
      </c>
      <c r="F11" s="9">
        <v>4</v>
      </c>
      <c r="G11" s="9">
        <v>4</v>
      </c>
    </row>
    <row r="12" spans="1:7">
      <c r="A12" s="92"/>
      <c r="B12" s="93" t="s">
        <v>9</v>
      </c>
      <c r="C12" s="9">
        <v>3</v>
      </c>
      <c r="D12" s="9">
        <v>3</v>
      </c>
      <c r="E12" s="9">
        <v>3</v>
      </c>
      <c r="F12" s="9">
        <v>3</v>
      </c>
      <c r="G12" s="9">
        <v>3</v>
      </c>
    </row>
    <row r="13" spans="1:7">
      <c r="A13" s="92"/>
      <c r="B13" s="93" t="s">
        <v>10</v>
      </c>
      <c r="C13" s="9">
        <v>3</v>
      </c>
      <c r="D13" s="9">
        <v>3</v>
      </c>
      <c r="E13" s="9">
        <v>3</v>
      </c>
      <c r="F13" s="9">
        <v>3</v>
      </c>
      <c r="G13" s="9">
        <v>3</v>
      </c>
    </row>
    <row r="14" spans="1:7" ht="18" customHeight="1">
      <c r="A14" s="92" t="s">
        <v>11</v>
      </c>
      <c r="B14" s="93"/>
      <c r="C14" s="9"/>
      <c r="D14" s="9"/>
      <c r="E14" s="9"/>
      <c r="F14" s="9"/>
      <c r="G14" s="9"/>
    </row>
    <row r="15" spans="1:7">
      <c r="A15" s="92"/>
      <c r="B15" s="93" t="s">
        <v>12</v>
      </c>
      <c r="C15" s="9">
        <v>437</v>
      </c>
      <c r="D15" s="9">
        <v>445</v>
      </c>
      <c r="E15" s="9">
        <v>445</v>
      </c>
      <c r="F15" s="9">
        <v>449</v>
      </c>
      <c r="G15" s="9">
        <v>460</v>
      </c>
    </row>
    <row r="16" spans="1:7">
      <c r="A16" s="92"/>
      <c r="B16" s="93" t="s">
        <v>13</v>
      </c>
      <c r="C16" s="9">
        <v>433</v>
      </c>
      <c r="D16" s="9">
        <v>442</v>
      </c>
      <c r="E16" s="9">
        <v>441</v>
      </c>
      <c r="F16" s="9">
        <v>443</v>
      </c>
      <c r="G16" s="9">
        <v>447</v>
      </c>
    </row>
    <row r="17" spans="1:7" ht="18" customHeight="1">
      <c r="A17" s="92" t="s">
        <v>14</v>
      </c>
      <c r="B17" s="93"/>
      <c r="C17" s="9"/>
      <c r="D17" s="9"/>
      <c r="E17" s="9"/>
      <c r="F17" s="9"/>
      <c r="G17" s="9"/>
    </row>
    <row r="18" spans="1:7">
      <c r="A18" s="92"/>
      <c r="B18" s="93" t="s">
        <v>15</v>
      </c>
      <c r="C18" s="9">
        <v>66</v>
      </c>
      <c r="D18" s="9">
        <v>68</v>
      </c>
      <c r="E18" s="9">
        <v>69</v>
      </c>
      <c r="F18" s="9">
        <v>71</v>
      </c>
      <c r="G18" s="9">
        <v>72</v>
      </c>
    </row>
    <row r="19" spans="1:7">
      <c r="A19" s="92"/>
      <c r="B19" s="93" t="s">
        <v>16</v>
      </c>
      <c r="C19" s="9">
        <v>7</v>
      </c>
      <c r="D19" s="9">
        <v>7</v>
      </c>
      <c r="E19" s="9">
        <v>7</v>
      </c>
      <c r="F19" s="9">
        <v>8</v>
      </c>
      <c r="G19" s="9">
        <v>8</v>
      </c>
    </row>
    <row r="20" spans="1:7">
      <c r="A20" s="92"/>
      <c r="B20" s="93" t="s">
        <v>17</v>
      </c>
      <c r="C20" s="9">
        <v>9</v>
      </c>
      <c r="D20" s="9">
        <v>10</v>
      </c>
      <c r="E20" s="9">
        <v>10</v>
      </c>
      <c r="F20" s="9">
        <v>11</v>
      </c>
      <c r="G20" s="9">
        <v>11</v>
      </c>
    </row>
    <row r="21" spans="1:7">
      <c r="A21" s="92"/>
      <c r="B21" s="93" t="s">
        <v>18</v>
      </c>
      <c r="C21" s="9">
        <v>4</v>
      </c>
      <c r="D21" s="9">
        <v>4</v>
      </c>
      <c r="E21" s="9">
        <v>4</v>
      </c>
      <c r="F21" s="9">
        <v>4</v>
      </c>
      <c r="G21" s="9">
        <v>4</v>
      </c>
    </row>
    <row r="22" spans="1:7">
      <c r="A22" s="92"/>
      <c r="B22" s="93" t="s">
        <v>19</v>
      </c>
      <c r="C22" s="9">
        <v>3</v>
      </c>
      <c r="D22" s="9">
        <v>3</v>
      </c>
      <c r="E22" s="9">
        <v>3</v>
      </c>
      <c r="F22" s="9">
        <v>3</v>
      </c>
      <c r="G22" s="9">
        <v>3</v>
      </c>
    </row>
    <row r="23" spans="1:7">
      <c r="A23" s="92"/>
      <c r="B23" s="93" t="s">
        <v>20</v>
      </c>
      <c r="C23" s="9">
        <v>2</v>
      </c>
      <c r="D23" s="9">
        <v>2</v>
      </c>
      <c r="E23" s="9">
        <v>2</v>
      </c>
      <c r="F23" s="9">
        <v>2</v>
      </c>
      <c r="G23" s="9">
        <v>2</v>
      </c>
    </row>
    <row r="24" spans="1:7">
      <c r="A24" s="92"/>
      <c r="B24" s="93" t="s">
        <v>21</v>
      </c>
      <c r="C24" s="9">
        <v>9</v>
      </c>
      <c r="D24" s="9">
        <v>9</v>
      </c>
      <c r="E24" s="9">
        <v>9</v>
      </c>
      <c r="F24" s="9">
        <v>9</v>
      </c>
      <c r="G24" s="9">
        <v>9</v>
      </c>
    </row>
    <row r="25" spans="1:7">
      <c r="A25" s="92"/>
      <c r="B25" s="93" t="s">
        <v>22</v>
      </c>
      <c r="C25" s="9">
        <v>12</v>
      </c>
      <c r="D25" s="9">
        <v>13</v>
      </c>
      <c r="E25" s="9">
        <v>14</v>
      </c>
      <c r="F25" s="9">
        <v>14</v>
      </c>
      <c r="G25" s="9">
        <v>15</v>
      </c>
    </row>
    <row r="26" spans="1:7">
      <c r="A26" s="92"/>
      <c r="B26" s="93" t="s">
        <v>23</v>
      </c>
      <c r="C26" s="9">
        <v>2</v>
      </c>
      <c r="D26" s="9">
        <v>2</v>
      </c>
      <c r="E26" s="9">
        <v>2</v>
      </c>
      <c r="F26" s="9">
        <v>2</v>
      </c>
      <c r="G26" s="9">
        <v>2</v>
      </c>
    </row>
    <row r="27" spans="1:7">
      <c r="A27" s="100"/>
      <c r="B27" s="93" t="s">
        <v>24</v>
      </c>
      <c r="C27" s="10">
        <v>18</v>
      </c>
      <c r="D27" s="10">
        <v>18</v>
      </c>
      <c r="E27" s="10">
        <v>18</v>
      </c>
      <c r="F27" s="10">
        <v>18</v>
      </c>
      <c r="G27" s="10">
        <v>18</v>
      </c>
    </row>
    <row r="28" spans="1:7" ht="5.0999999999999996" customHeight="1">
      <c r="A28" s="11"/>
      <c r="B28" s="12"/>
      <c r="C28" s="11"/>
      <c r="D28" s="11"/>
      <c r="E28" s="11"/>
      <c r="F28" s="11"/>
      <c r="G28" s="11"/>
    </row>
    <row r="29" spans="1:7">
      <c r="A29" s="1" t="s">
        <v>388</v>
      </c>
      <c r="B29" s="1"/>
      <c r="C29" s="1"/>
      <c r="D29" s="1"/>
      <c r="E29" s="1"/>
      <c r="F29" s="1"/>
      <c r="G29" s="1"/>
    </row>
    <row r="30" spans="1:7">
      <c r="A30" s="1"/>
      <c r="B30" s="1"/>
      <c r="C30" s="1"/>
      <c r="D30" s="1"/>
      <c r="E30" s="1"/>
      <c r="F30" s="1"/>
      <c r="G30" s="1"/>
    </row>
    <row r="31" spans="1:7">
      <c r="A31" s="6" t="s">
        <v>25</v>
      </c>
      <c r="B31" s="1"/>
      <c r="C31" s="1"/>
      <c r="D31" s="1"/>
      <c r="E31" s="1"/>
      <c r="F31" s="1"/>
      <c r="G31" s="1"/>
    </row>
    <row r="32" spans="1:7">
      <c r="A32" s="1"/>
      <c r="B32" s="1"/>
      <c r="C32" s="1"/>
      <c r="D32" s="1"/>
      <c r="E32" s="1"/>
      <c r="F32" s="1"/>
      <c r="G32" s="94" t="s">
        <v>4</v>
      </c>
    </row>
    <row r="33" spans="1:7">
      <c r="A33" s="155" t="s">
        <v>26</v>
      </c>
      <c r="B33" s="156"/>
      <c r="C33" s="106" t="s">
        <v>421</v>
      </c>
      <c r="D33" s="106" t="s">
        <v>479</v>
      </c>
      <c r="E33" s="121" t="s">
        <v>480</v>
      </c>
      <c r="F33" s="121" t="s">
        <v>481</v>
      </c>
      <c r="G33" s="154" t="s">
        <v>482</v>
      </c>
    </row>
    <row r="34" spans="1:7" ht="5.0999999999999996" customHeight="1">
      <c r="A34" s="13"/>
      <c r="B34" s="14"/>
      <c r="C34" s="13"/>
      <c r="D34" s="13"/>
      <c r="E34" s="13"/>
      <c r="F34" s="13"/>
      <c r="G34" s="13"/>
    </row>
    <row r="35" spans="1:7">
      <c r="A35" s="92" t="s">
        <v>27</v>
      </c>
      <c r="B35" s="93"/>
      <c r="C35" s="9">
        <v>1</v>
      </c>
      <c r="D35" s="9">
        <v>1</v>
      </c>
      <c r="E35" s="9">
        <v>1</v>
      </c>
      <c r="F35" s="9">
        <v>1</v>
      </c>
      <c r="G35" s="9">
        <v>1</v>
      </c>
    </row>
    <row r="36" spans="1:7">
      <c r="A36" s="92" t="s">
        <v>28</v>
      </c>
      <c r="B36" s="93"/>
      <c r="C36" s="9">
        <v>58</v>
      </c>
      <c r="D36" s="9">
        <v>58</v>
      </c>
      <c r="E36" s="9">
        <v>58</v>
      </c>
      <c r="F36" s="9">
        <v>59</v>
      </c>
      <c r="G36" s="9">
        <v>59</v>
      </c>
    </row>
    <row r="37" spans="1:7">
      <c r="A37" s="92" t="s">
        <v>29</v>
      </c>
      <c r="B37" s="93"/>
      <c r="C37" s="9"/>
      <c r="D37" s="9"/>
      <c r="E37" s="9"/>
      <c r="F37" s="9"/>
      <c r="G37" s="9"/>
    </row>
    <row r="38" spans="1:7">
      <c r="A38" s="92"/>
      <c r="B38" s="93" t="s">
        <v>12</v>
      </c>
      <c r="C38" s="9">
        <v>1000</v>
      </c>
      <c r="D38" s="9">
        <v>1000</v>
      </c>
      <c r="E38" s="9">
        <v>1000</v>
      </c>
      <c r="F38" s="9">
        <v>1000</v>
      </c>
      <c r="G38" s="9">
        <v>1000</v>
      </c>
    </row>
    <row r="39" spans="1:7">
      <c r="A39" s="92"/>
      <c r="B39" s="93" t="s">
        <v>13</v>
      </c>
      <c r="C39" s="9">
        <v>894</v>
      </c>
      <c r="D39" s="9">
        <v>862</v>
      </c>
      <c r="E39" s="9">
        <v>822</v>
      </c>
      <c r="F39" s="9">
        <v>784</v>
      </c>
      <c r="G39" s="9">
        <v>762</v>
      </c>
    </row>
    <row r="40" spans="1:7" ht="18" customHeight="1">
      <c r="A40" s="92" t="s">
        <v>30</v>
      </c>
      <c r="B40" s="93"/>
      <c r="C40" s="9"/>
      <c r="D40" s="9"/>
      <c r="E40" s="9"/>
      <c r="F40" s="9"/>
      <c r="G40" s="9"/>
    </row>
    <row r="41" spans="1:7">
      <c r="A41" s="92"/>
      <c r="B41" s="93" t="s">
        <v>31</v>
      </c>
      <c r="C41" s="9">
        <v>58</v>
      </c>
      <c r="D41" s="9">
        <v>58</v>
      </c>
      <c r="E41" s="9">
        <v>58</v>
      </c>
      <c r="F41" s="9">
        <v>58</v>
      </c>
      <c r="G41" s="9">
        <v>58</v>
      </c>
    </row>
    <row r="42" spans="1:7">
      <c r="A42" s="92"/>
      <c r="B42" s="93" t="s">
        <v>32</v>
      </c>
      <c r="C42" s="9">
        <v>28</v>
      </c>
      <c r="D42" s="9">
        <v>28</v>
      </c>
      <c r="E42" s="9">
        <v>28</v>
      </c>
      <c r="F42" s="9">
        <v>28</v>
      </c>
      <c r="G42" s="9">
        <v>28</v>
      </c>
    </row>
    <row r="43" spans="1:7">
      <c r="A43" s="92"/>
      <c r="B43" s="93" t="s">
        <v>33</v>
      </c>
      <c r="C43" s="15" t="s">
        <v>34</v>
      </c>
      <c r="D43" s="15" t="s">
        <v>108</v>
      </c>
      <c r="E43" s="15" t="s">
        <v>34</v>
      </c>
      <c r="F43" s="15">
        <v>0</v>
      </c>
      <c r="G43" s="15">
        <v>0</v>
      </c>
    </row>
    <row r="44" spans="1:7">
      <c r="A44" s="92"/>
      <c r="B44" s="93" t="s">
        <v>35</v>
      </c>
      <c r="C44" s="9">
        <v>30</v>
      </c>
      <c r="D44" s="9">
        <v>30</v>
      </c>
      <c r="E44" s="9">
        <v>30</v>
      </c>
      <c r="F44" s="9">
        <v>30</v>
      </c>
      <c r="G44" s="9">
        <v>30</v>
      </c>
    </row>
    <row r="45" spans="1:7">
      <c r="A45" s="92"/>
      <c r="B45" s="93" t="s">
        <v>24</v>
      </c>
      <c r="C45" s="15" t="s">
        <v>34</v>
      </c>
      <c r="D45" s="15" t="s">
        <v>108</v>
      </c>
      <c r="E45" s="15" t="s">
        <v>34</v>
      </c>
      <c r="F45" s="15">
        <v>0</v>
      </c>
      <c r="G45" s="15">
        <v>0</v>
      </c>
    </row>
    <row r="46" spans="1:7" ht="5.0999999999999996" customHeight="1">
      <c r="A46" s="11"/>
      <c r="B46" s="12"/>
      <c r="C46" s="11"/>
      <c r="D46" s="11"/>
      <c r="E46" s="11"/>
      <c r="F46" s="11"/>
      <c r="G46" s="11"/>
    </row>
    <row r="47" spans="1:7">
      <c r="A47" s="1" t="s">
        <v>36</v>
      </c>
      <c r="B47" s="1"/>
      <c r="C47" s="1"/>
      <c r="D47" s="1"/>
      <c r="E47" s="1"/>
      <c r="F47" s="1"/>
      <c r="G47" s="1"/>
    </row>
    <row r="48" spans="1:7">
      <c r="A48" s="1"/>
      <c r="B48" s="1"/>
      <c r="C48" s="1"/>
      <c r="D48" s="1"/>
      <c r="E48" s="1"/>
      <c r="F48" s="1"/>
      <c r="G48" s="1"/>
    </row>
    <row r="49" spans="1:7" ht="14.25">
      <c r="A49" s="5" t="s">
        <v>37</v>
      </c>
      <c r="B49" s="1"/>
      <c r="C49" s="1"/>
      <c r="D49" s="1"/>
      <c r="E49" s="1"/>
      <c r="F49" s="1"/>
      <c r="G49" s="1"/>
    </row>
    <row r="50" spans="1:7">
      <c r="A50" s="1"/>
      <c r="B50" s="1"/>
      <c r="C50" s="1"/>
      <c r="D50" s="1"/>
      <c r="E50" s="1"/>
      <c r="F50" s="1"/>
      <c r="G50" s="94" t="s">
        <v>4</v>
      </c>
    </row>
    <row r="51" spans="1:7">
      <c r="A51" s="155" t="s">
        <v>26</v>
      </c>
      <c r="B51" s="156"/>
      <c r="C51" s="106" t="s">
        <v>421</v>
      </c>
      <c r="D51" s="106" t="s">
        <v>479</v>
      </c>
      <c r="E51" s="121" t="s">
        <v>480</v>
      </c>
      <c r="F51" s="121" t="s">
        <v>481</v>
      </c>
      <c r="G51" s="154" t="s">
        <v>482</v>
      </c>
    </row>
    <row r="52" spans="1:7" ht="5.0999999999999996" customHeight="1">
      <c r="A52" s="13"/>
      <c r="B52" s="14"/>
      <c r="C52" s="13"/>
      <c r="D52" s="13"/>
      <c r="E52" s="13"/>
      <c r="F52" s="13"/>
      <c r="G52" s="13"/>
    </row>
    <row r="53" spans="1:7">
      <c r="A53" s="92" t="s">
        <v>38</v>
      </c>
      <c r="B53" s="93"/>
      <c r="C53" s="9">
        <v>6374</v>
      </c>
      <c r="D53" s="9">
        <v>6383</v>
      </c>
      <c r="E53" s="9">
        <v>6383</v>
      </c>
      <c r="F53" s="9">
        <f>SUM(F54:F60)</f>
        <v>6379</v>
      </c>
      <c r="G53" s="9">
        <f>SUM(G54:G60)</f>
        <v>6368</v>
      </c>
    </row>
    <row r="54" spans="1:7" ht="18" customHeight="1">
      <c r="A54" s="92" t="s">
        <v>39</v>
      </c>
      <c r="B54" s="93" t="s">
        <v>40</v>
      </c>
      <c r="C54" s="9">
        <v>5102</v>
      </c>
      <c r="D54" s="9">
        <v>5095</v>
      </c>
      <c r="E54" s="9">
        <v>5093</v>
      </c>
      <c r="F54" s="9">
        <v>5087</v>
      </c>
      <c r="G54" s="9">
        <v>5085</v>
      </c>
    </row>
    <row r="55" spans="1:7">
      <c r="A55" s="92"/>
      <c r="B55" s="93" t="s">
        <v>41</v>
      </c>
      <c r="C55" s="9">
        <v>124</v>
      </c>
      <c r="D55" s="9">
        <v>128</v>
      </c>
      <c r="E55" s="9">
        <v>122</v>
      </c>
      <c r="F55" s="9">
        <v>120</v>
      </c>
      <c r="G55" s="9">
        <v>119</v>
      </c>
    </row>
    <row r="56" spans="1:7">
      <c r="A56" s="92" t="s">
        <v>42</v>
      </c>
      <c r="B56" s="93" t="s">
        <v>43</v>
      </c>
      <c r="C56" s="9">
        <v>232</v>
      </c>
      <c r="D56" s="9">
        <v>233</v>
      </c>
      <c r="E56" s="9">
        <v>230</v>
      </c>
      <c r="F56" s="9">
        <v>226</v>
      </c>
      <c r="G56" s="9">
        <v>225</v>
      </c>
    </row>
    <row r="57" spans="1:7">
      <c r="A57" s="92"/>
      <c r="B57" s="93" t="s">
        <v>41</v>
      </c>
      <c r="C57" s="9">
        <v>767</v>
      </c>
      <c r="D57" s="9">
        <v>778</v>
      </c>
      <c r="E57" s="9">
        <v>792</v>
      </c>
      <c r="F57" s="9">
        <v>800</v>
      </c>
      <c r="G57" s="9">
        <v>793</v>
      </c>
    </row>
    <row r="58" spans="1:7">
      <c r="A58" s="92" t="s">
        <v>44</v>
      </c>
      <c r="B58" s="93"/>
      <c r="C58" s="9">
        <v>72</v>
      </c>
      <c r="D58" s="9">
        <v>72</v>
      </c>
      <c r="E58" s="9">
        <v>72</v>
      </c>
      <c r="F58" s="9">
        <v>72</v>
      </c>
      <c r="G58" s="9">
        <v>72</v>
      </c>
    </row>
    <row r="59" spans="1:7">
      <c r="A59" s="92" t="s">
        <v>45</v>
      </c>
      <c r="B59" s="93"/>
      <c r="C59" s="9">
        <v>73</v>
      </c>
      <c r="D59" s="9">
        <v>73</v>
      </c>
      <c r="E59" s="9">
        <v>70</v>
      </c>
      <c r="F59" s="9">
        <v>70</v>
      </c>
      <c r="G59" s="9">
        <v>70</v>
      </c>
    </row>
    <row r="60" spans="1:7">
      <c r="A60" s="92" t="s">
        <v>46</v>
      </c>
      <c r="B60" s="93"/>
      <c r="C60" s="9">
        <v>4</v>
      </c>
      <c r="D60" s="9">
        <v>4</v>
      </c>
      <c r="E60" s="9">
        <v>4</v>
      </c>
      <c r="F60" s="9">
        <v>4</v>
      </c>
      <c r="G60" s="9">
        <v>4</v>
      </c>
    </row>
    <row r="61" spans="1:7" ht="5.0999999999999996" customHeight="1">
      <c r="A61" s="11"/>
      <c r="B61" s="12"/>
      <c r="C61" s="11"/>
      <c r="D61" s="11"/>
      <c r="E61" s="11"/>
      <c r="F61" s="11"/>
      <c r="G61" s="11"/>
    </row>
    <row r="62" spans="1:7">
      <c r="A62" s="16" t="s">
        <v>47</v>
      </c>
      <c r="B62" s="1"/>
      <c r="C62" s="1"/>
      <c r="D62" s="1"/>
      <c r="E62" s="1"/>
      <c r="F62" s="1"/>
      <c r="G62" s="1"/>
    </row>
    <row r="63" spans="1:7">
      <c r="A63" s="1" t="s">
        <v>48</v>
      </c>
      <c r="B63" s="1"/>
      <c r="C63" s="1"/>
      <c r="D63" s="1"/>
      <c r="E63" s="1"/>
      <c r="F63" s="1"/>
      <c r="G63" s="1"/>
    </row>
  </sheetData>
  <mergeCells count="3">
    <mergeCell ref="A8:B8"/>
    <mergeCell ref="A33:B33"/>
    <mergeCell ref="A51:B51"/>
  </mergeCells>
  <phoneticPr fontId="3"/>
  <pageMargins left="0.59055118110236227" right="0.39370078740157483" top="0.39370078740157483" bottom="0.39370078740157483" header="0.31496062992125984" footer="0.31496062992125984"/>
  <pageSetup paperSize="9" firstPageNumber="16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zoomScaleNormal="90" zoomScaleSheetLayoutView="100" workbookViewId="0">
      <selection activeCell="A58" sqref="A58"/>
    </sheetView>
  </sheetViews>
  <sheetFormatPr defaultRowHeight="13.5"/>
  <cols>
    <col min="1" max="1" width="25.875" style="17" customWidth="1"/>
    <col min="2" max="6" width="13.125" style="17" customWidth="1"/>
    <col min="7" max="16384" width="9" style="17"/>
  </cols>
  <sheetData>
    <row r="1" spans="1:6">
      <c r="A1" s="1" t="s">
        <v>0</v>
      </c>
      <c r="B1" s="1"/>
      <c r="C1" s="1"/>
      <c r="D1" s="1"/>
      <c r="E1" s="1"/>
      <c r="F1" s="1"/>
    </row>
    <row r="2" spans="1:6">
      <c r="A2" s="1"/>
      <c r="B2" s="1"/>
      <c r="C2" s="1"/>
      <c r="D2" s="1"/>
      <c r="E2" s="1"/>
      <c r="F2" s="1"/>
    </row>
    <row r="3" spans="1:6" ht="14.25">
      <c r="A3" s="5" t="s">
        <v>49</v>
      </c>
      <c r="B3" s="1"/>
      <c r="C3" s="1"/>
      <c r="D3" s="1"/>
      <c r="E3" s="1"/>
      <c r="F3" s="1"/>
    </row>
    <row r="4" spans="1:6">
      <c r="A4" s="1"/>
      <c r="B4" s="1"/>
      <c r="C4" s="1"/>
      <c r="D4" s="1"/>
      <c r="E4" s="1"/>
      <c r="F4" s="1"/>
    </row>
    <row r="5" spans="1:6">
      <c r="A5" s="87" t="s">
        <v>50</v>
      </c>
      <c r="B5" s="106" t="s">
        <v>483</v>
      </c>
      <c r="C5" s="106" t="s">
        <v>386</v>
      </c>
      <c r="D5" s="106" t="s">
        <v>400</v>
      </c>
      <c r="E5" s="107" t="s">
        <v>425</v>
      </c>
      <c r="F5" s="122" t="s">
        <v>463</v>
      </c>
    </row>
    <row r="6" spans="1:6">
      <c r="A6" s="93" t="s">
        <v>51</v>
      </c>
      <c r="B6" s="108"/>
      <c r="C6" s="108"/>
      <c r="D6" s="108"/>
      <c r="E6" s="108"/>
      <c r="F6" s="123"/>
    </row>
    <row r="7" spans="1:6">
      <c r="A7" s="93" t="s">
        <v>53</v>
      </c>
      <c r="B7" s="9">
        <v>85</v>
      </c>
      <c r="C7" s="9">
        <v>82</v>
      </c>
      <c r="D7" s="9">
        <v>112</v>
      </c>
      <c r="E7" s="9">
        <v>108</v>
      </c>
      <c r="F7" s="9">
        <v>94</v>
      </c>
    </row>
    <row r="8" spans="1:6">
      <c r="A8" s="93" t="s">
        <v>54</v>
      </c>
      <c r="B8" s="9">
        <v>58</v>
      </c>
      <c r="C8" s="9">
        <v>47</v>
      </c>
      <c r="D8" s="9">
        <v>75</v>
      </c>
      <c r="E8" s="9">
        <v>65</v>
      </c>
      <c r="F8" s="9">
        <v>60</v>
      </c>
    </row>
    <row r="9" spans="1:6">
      <c r="A9" s="93" t="s">
        <v>55</v>
      </c>
      <c r="B9" s="9">
        <v>9</v>
      </c>
      <c r="C9" s="9">
        <v>11</v>
      </c>
      <c r="D9" s="9">
        <v>12</v>
      </c>
      <c r="E9" s="9">
        <v>9</v>
      </c>
      <c r="F9" s="9">
        <v>9</v>
      </c>
    </row>
    <row r="10" spans="1:6">
      <c r="A10" s="93" t="s">
        <v>56</v>
      </c>
      <c r="B10" s="69">
        <v>0</v>
      </c>
      <c r="C10" s="9">
        <v>0</v>
      </c>
      <c r="D10" s="9">
        <v>0</v>
      </c>
      <c r="E10" s="9">
        <v>0</v>
      </c>
      <c r="F10" s="9">
        <v>1</v>
      </c>
    </row>
    <row r="11" spans="1:6">
      <c r="A11" s="93" t="s">
        <v>57</v>
      </c>
      <c r="B11" s="9">
        <v>18</v>
      </c>
      <c r="C11" s="9">
        <v>24</v>
      </c>
      <c r="D11" s="9">
        <v>25</v>
      </c>
      <c r="E11" s="9">
        <v>34</v>
      </c>
      <c r="F11" s="9">
        <v>24</v>
      </c>
    </row>
    <row r="12" spans="1:6" ht="18" customHeight="1">
      <c r="A12" s="93" t="s">
        <v>58</v>
      </c>
      <c r="B12" s="9"/>
      <c r="C12" s="9"/>
      <c r="D12" s="9"/>
      <c r="E12" s="9"/>
      <c r="F12" s="9"/>
    </row>
    <row r="13" spans="1:6">
      <c r="A13" s="93" t="s">
        <v>53</v>
      </c>
      <c r="B13" s="9">
        <v>80</v>
      </c>
      <c r="C13" s="9">
        <v>58</v>
      </c>
      <c r="D13" s="9">
        <v>91</v>
      </c>
      <c r="E13" s="9">
        <v>83</v>
      </c>
      <c r="F13" s="9">
        <v>66</v>
      </c>
    </row>
    <row r="14" spans="1:6">
      <c r="A14" s="93" t="s">
        <v>59</v>
      </c>
      <c r="B14" s="9">
        <v>8</v>
      </c>
      <c r="C14" s="9">
        <v>3</v>
      </c>
      <c r="D14" s="9">
        <v>8</v>
      </c>
      <c r="E14" s="9">
        <v>4</v>
      </c>
      <c r="F14" s="9">
        <v>2</v>
      </c>
    </row>
    <row r="15" spans="1:6">
      <c r="A15" s="93" t="s">
        <v>60</v>
      </c>
      <c r="B15" s="9">
        <v>4</v>
      </c>
      <c r="C15" s="9">
        <v>1</v>
      </c>
      <c r="D15" s="9">
        <v>5</v>
      </c>
      <c r="E15" s="9">
        <v>7</v>
      </c>
      <c r="F15" s="9">
        <v>3</v>
      </c>
    </row>
    <row r="16" spans="1:6">
      <c r="A16" s="93" t="s">
        <v>61</v>
      </c>
      <c r="B16" s="9">
        <v>68</v>
      </c>
      <c r="C16" s="9">
        <v>54</v>
      </c>
      <c r="D16" s="9">
        <v>78</v>
      </c>
      <c r="E16" s="9">
        <v>15</v>
      </c>
      <c r="F16" s="9">
        <v>10</v>
      </c>
    </row>
    <row r="17" spans="1:6" ht="18" customHeight="1">
      <c r="A17" s="93" t="s">
        <v>62</v>
      </c>
      <c r="B17" s="9">
        <v>1533</v>
      </c>
      <c r="C17" s="9">
        <v>1015</v>
      </c>
      <c r="D17" s="9">
        <v>2097</v>
      </c>
      <c r="E17" s="9">
        <v>1104</v>
      </c>
      <c r="F17" s="9">
        <v>282</v>
      </c>
    </row>
    <row r="18" spans="1:6" ht="18" customHeight="1">
      <c r="A18" s="93" t="s">
        <v>63</v>
      </c>
      <c r="B18" s="9"/>
      <c r="C18" s="9"/>
      <c r="D18" s="9"/>
      <c r="E18" s="9"/>
      <c r="F18" s="9"/>
    </row>
    <row r="19" spans="1:6">
      <c r="A19" s="93" t="s">
        <v>64</v>
      </c>
      <c r="B19" s="9">
        <v>3</v>
      </c>
      <c r="C19" s="9">
        <v>4</v>
      </c>
      <c r="D19" s="9">
        <v>7</v>
      </c>
      <c r="E19" s="9">
        <v>2</v>
      </c>
      <c r="F19" s="9">
        <v>2</v>
      </c>
    </row>
    <row r="20" spans="1:6">
      <c r="A20" s="93" t="s">
        <v>65</v>
      </c>
      <c r="B20" s="9">
        <v>22</v>
      </c>
      <c r="C20" s="9">
        <v>17</v>
      </c>
      <c r="D20" s="9">
        <v>29</v>
      </c>
      <c r="E20" s="9">
        <v>19</v>
      </c>
      <c r="F20" s="9">
        <v>10</v>
      </c>
    </row>
    <row r="21" spans="1:6" ht="18" customHeight="1">
      <c r="A21" s="93" t="s">
        <v>66</v>
      </c>
      <c r="B21" s="9"/>
      <c r="C21" s="9"/>
      <c r="D21" s="9"/>
      <c r="E21" s="9"/>
      <c r="F21" s="9"/>
    </row>
    <row r="22" spans="1:6">
      <c r="A22" s="93" t="s">
        <v>53</v>
      </c>
      <c r="B22" s="9">
        <v>72</v>
      </c>
      <c r="C22" s="9">
        <v>71</v>
      </c>
      <c r="D22" s="9">
        <v>72</v>
      </c>
      <c r="E22" s="9">
        <v>62</v>
      </c>
      <c r="F22" s="9">
        <v>48</v>
      </c>
    </row>
    <row r="23" spans="1:6">
      <c r="A23" s="93" t="s">
        <v>67</v>
      </c>
      <c r="B23" s="9">
        <v>21</v>
      </c>
      <c r="C23" s="9">
        <v>22</v>
      </c>
      <c r="D23" s="9">
        <v>14</v>
      </c>
      <c r="E23" s="9">
        <v>6</v>
      </c>
      <c r="F23" s="9">
        <v>4</v>
      </c>
    </row>
    <row r="24" spans="1:6">
      <c r="A24" s="93" t="s">
        <v>68</v>
      </c>
      <c r="B24" s="9">
        <v>6</v>
      </c>
      <c r="C24" s="9">
        <v>1</v>
      </c>
      <c r="D24" s="9">
        <v>6</v>
      </c>
      <c r="E24" s="9">
        <v>6</v>
      </c>
      <c r="F24" s="9">
        <v>3</v>
      </c>
    </row>
    <row r="25" spans="1:6">
      <c r="A25" s="93" t="s">
        <v>69</v>
      </c>
      <c r="B25" s="9">
        <v>45</v>
      </c>
      <c r="C25" s="9">
        <v>48</v>
      </c>
      <c r="D25" s="9">
        <v>52</v>
      </c>
      <c r="E25" s="9">
        <v>50</v>
      </c>
      <c r="F25" s="9">
        <v>41</v>
      </c>
    </row>
    <row r="26" spans="1:6" ht="18" customHeight="1">
      <c r="A26" s="93" t="s">
        <v>70</v>
      </c>
      <c r="B26" s="9">
        <v>128</v>
      </c>
      <c r="C26" s="9">
        <v>117</v>
      </c>
      <c r="D26" s="9">
        <v>147</v>
      </c>
      <c r="E26" s="9">
        <v>139</v>
      </c>
      <c r="F26" s="9">
        <v>84</v>
      </c>
    </row>
    <row r="27" spans="1:6" ht="18" customHeight="1">
      <c r="A27" s="93" t="s">
        <v>71</v>
      </c>
      <c r="B27" s="9"/>
      <c r="C27" s="9"/>
      <c r="D27" s="9"/>
      <c r="E27" s="9"/>
      <c r="F27" s="9"/>
    </row>
    <row r="28" spans="1:6">
      <c r="A28" s="93" t="s">
        <v>72</v>
      </c>
      <c r="B28" s="10">
        <v>127619</v>
      </c>
      <c r="C28" s="10">
        <v>81517</v>
      </c>
      <c r="D28" s="10">
        <v>166440</v>
      </c>
      <c r="E28" s="10">
        <v>136110</v>
      </c>
      <c r="F28" s="10">
        <v>46980</v>
      </c>
    </row>
    <row r="29" spans="1:6">
      <c r="A29" s="93" t="s">
        <v>73</v>
      </c>
      <c r="B29" s="10">
        <v>77571</v>
      </c>
      <c r="C29" s="10">
        <v>54598</v>
      </c>
      <c r="D29" s="10">
        <v>140620</v>
      </c>
      <c r="E29" s="10">
        <v>51073</v>
      </c>
      <c r="F29" s="10">
        <v>24208</v>
      </c>
    </row>
    <row r="30" spans="1:6">
      <c r="A30" s="93" t="s">
        <v>74</v>
      </c>
      <c r="B30" s="10">
        <v>47819</v>
      </c>
      <c r="C30" s="10">
        <v>20957</v>
      </c>
      <c r="D30" s="10">
        <v>24617</v>
      </c>
      <c r="E30" s="10">
        <v>76609</v>
      </c>
      <c r="F30" s="10">
        <v>6560</v>
      </c>
    </row>
    <row r="31" spans="1:6">
      <c r="A31" s="93" t="s">
        <v>55</v>
      </c>
      <c r="B31" s="10">
        <v>1910</v>
      </c>
      <c r="C31" s="10">
        <v>2127</v>
      </c>
      <c r="D31" s="10">
        <v>667</v>
      </c>
      <c r="E31" s="10">
        <v>6235</v>
      </c>
      <c r="F31" s="10">
        <v>2818</v>
      </c>
    </row>
    <row r="32" spans="1:6">
      <c r="A32" s="93" t="s">
        <v>56</v>
      </c>
      <c r="B32" s="9">
        <v>0</v>
      </c>
      <c r="C32" s="9">
        <v>0</v>
      </c>
      <c r="D32" s="9">
        <v>0</v>
      </c>
      <c r="E32" s="9">
        <v>0</v>
      </c>
      <c r="F32" s="9">
        <v>10000</v>
      </c>
    </row>
    <row r="33" spans="1:6">
      <c r="A33" s="93" t="s">
        <v>75</v>
      </c>
      <c r="B33" s="10">
        <v>319</v>
      </c>
      <c r="C33" s="10">
        <v>3835</v>
      </c>
      <c r="D33" s="10">
        <v>536</v>
      </c>
      <c r="E33" s="10">
        <v>2193</v>
      </c>
      <c r="F33" s="10">
        <v>3394</v>
      </c>
    </row>
    <row r="34" spans="1:6" ht="5.0999999999999996" customHeight="1">
      <c r="A34" s="12"/>
      <c r="B34" s="11"/>
      <c r="C34" s="11"/>
      <c r="D34" s="11"/>
      <c r="E34" s="11"/>
      <c r="F34" s="11"/>
    </row>
    <row r="35" spans="1:6" ht="63.75" customHeight="1">
      <c r="A35" s="157" t="s">
        <v>76</v>
      </c>
      <c r="B35" s="158"/>
      <c r="C35" s="158"/>
      <c r="D35" s="158"/>
      <c r="E35" s="158"/>
      <c r="F35" s="158"/>
    </row>
    <row r="36" spans="1:6">
      <c r="A36" s="1" t="s">
        <v>77</v>
      </c>
      <c r="B36" s="1"/>
      <c r="C36" s="1"/>
      <c r="D36" s="1"/>
      <c r="E36" s="1"/>
      <c r="F36" s="1"/>
    </row>
    <row r="37" spans="1:6">
      <c r="A37" s="1"/>
      <c r="B37" s="1"/>
      <c r="C37" s="1"/>
      <c r="D37" s="1"/>
      <c r="E37" s="1"/>
      <c r="F37" s="1"/>
    </row>
    <row r="38" spans="1:6">
      <c r="A38" s="1"/>
      <c r="B38" s="1"/>
      <c r="C38" s="1"/>
      <c r="D38" s="1"/>
      <c r="E38" s="1"/>
      <c r="F38" s="1"/>
    </row>
    <row r="39" spans="1:6" ht="14.25">
      <c r="A39" s="5" t="s">
        <v>78</v>
      </c>
      <c r="B39" s="1"/>
      <c r="C39" s="1"/>
      <c r="D39" s="1"/>
      <c r="E39" s="1"/>
      <c r="F39" s="1"/>
    </row>
    <row r="40" spans="1:6">
      <c r="A40" s="80" t="s">
        <v>446</v>
      </c>
      <c r="B40" s="1"/>
      <c r="C40" s="1"/>
      <c r="D40" s="1"/>
      <c r="E40" s="1"/>
      <c r="F40" s="94" t="s">
        <v>447</v>
      </c>
    </row>
    <row r="41" spans="1:6">
      <c r="A41" s="87" t="s">
        <v>79</v>
      </c>
      <c r="B41" s="106" t="s">
        <v>483</v>
      </c>
      <c r="C41" s="106" t="s">
        <v>386</v>
      </c>
      <c r="D41" s="106" t="s">
        <v>400</v>
      </c>
      <c r="E41" s="107" t="s">
        <v>425</v>
      </c>
      <c r="F41" s="122" t="s">
        <v>463</v>
      </c>
    </row>
    <row r="42" spans="1:6" ht="5.0999999999999996" customHeight="1">
      <c r="A42" s="14"/>
      <c r="B42" s="13"/>
      <c r="C42" s="13"/>
      <c r="D42" s="13"/>
      <c r="E42" s="13"/>
      <c r="F42" s="13"/>
    </row>
    <row r="43" spans="1:6">
      <c r="A43" s="93" t="s">
        <v>80</v>
      </c>
      <c r="B43" s="9">
        <v>85</v>
      </c>
      <c r="C43" s="9">
        <v>82</v>
      </c>
      <c r="D43" s="9">
        <v>112</v>
      </c>
      <c r="E43" s="9">
        <v>108</v>
      </c>
      <c r="F43" s="9">
        <v>94</v>
      </c>
    </row>
    <row r="44" spans="1:6" ht="18" customHeight="1">
      <c r="A44" s="93" t="s">
        <v>81</v>
      </c>
      <c r="B44" s="9">
        <v>13</v>
      </c>
      <c r="C44" s="9">
        <v>13</v>
      </c>
      <c r="D44" s="9">
        <v>17</v>
      </c>
      <c r="E44" s="9">
        <v>20</v>
      </c>
      <c r="F44" s="9">
        <v>13</v>
      </c>
    </row>
    <row r="45" spans="1:6">
      <c r="A45" s="93" t="s">
        <v>82</v>
      </c>
      <c r="B45" s="9">
        <v>2</v>
      </c>
      <c r="C45" s="9">
        <v>0</v>
      </c>
      <c r="D45" s="9">
        <v>1</v>
      </c>
      <c r="E45" s="9">
        <v>3</v>
      </c>
      <c r="F45" s="15" t="s">
        <v>487</v>
      </c>
    </row>
    <row r="46" spans="1:6">
      <c r="A46" s="93" t="s">
        <v>83</v>
      </c>
      <c r="B46" s="9">
        <v>0</v>
      </c>
      <c r="C46" s="9">
        <v>0</v>
      </c>
      <c r="D46" s="9">
        <v>1</v>
      </c>
      <c r="E46" s="9">
        <v>1</v>
      </c>
      <c r="F46" s="15" t="s">
        <v>487</v>
      </c>
    </row>
    <row r="47" spans="1:6">
      <c r="A47" s="93" t="s">
        <v>84</v>
      </c>
      <c r="B47" s="15">
        <v>0</v>
      </c>
      <c r="C47" s="15">
        <v>0</v>
      </c>
      <c r="D47" s="15">
        <v>0</v>
      </c>
      <c r="E47" s="15">
        <v>0</v>
      </c>
      <c r="F47" s="15" t="s">
        <v>487</v>
      </c>
    </row>
    <row r="48" spans="1:6">
      <c r="A48" s="93" t="s">
        <v>85</v>
      </c>
      <c r="B48" s="9">
        <v>8</v>
      </c>
      <c r="C48" s="9">
        <v>15</v>
      </c>
      <c r="D48" s="9">
        <v>10</v>
      </c>
      <c r="E48" s="9">
        <v>10</v>
      </c>
      <c r="F48" s="9">
        <v>5</v>
      </c>
    </row>
    <row r="49" spans="1:6" ht="18" customHeight="1">
      <c r="A49" s="93" t="s">
        <v>86</v>
      </c>
      <c r="B49" s="9">
        <v>13</v>
      </c>
      <c r="C49" s="9">
        <v>15</v>
      </c>
      <c r="D49" s="9">
        <v>14</v>
      </c>
      <c r="E49" s="9">
        <v>15</v>
      </c>
      <c r="F49" s="9">
        <v>16</v>
      </c>
    </row>
    <row r="50" spans="1:6">
      <c r="A50" s="93" t="s">
        <v>87</v>
      </c>
      <c r="B50" s="9">
        <v>7</v>
      </c>
      <c r="C50" s="9">
        <v>3</v>
      </c>
      <c r="D50" s="9">
        <v>3</v>
      </c>
      <c r="E50" s="9">
        <v>2</v>
      </c>
      <c r="F50" s="9">
        <v>1</v>
      </c>
    </row>
    <row r="51" spans="1:6">
      <c r="A51" s="93" t="s">
        <v>88</v>
      </c>
      <c r="B51" s="9">
        <v>42</v>
      </c>
      <c r="C51" s="9">
        <v>36</v>
      </c>
      <c r="D51" s="9">
        <v>66</v>
      </c>
      <c r="E51" s="9">
        <v>57</v>
      </c>
      <c r="F51" s="9">
        <v>59</v>
      </c>
    </row>
    <row r="52" spans="1:6" ht="5.0999999999999996" customHeight="1">
      <c r="A52" s="12"/>
      <c r="B52" s="11"/>
      <c r="C52" s="11"/>
      <c r="D52" s="11"/>
      <c r="E52" s="11"/>
      <c r="F52" s="11"/>
    </row>
    <row r="53" spans="1:6">
      <c r="A53" s="1" t="s">
        <v>89</v>
      </c>
      <c r="B53" s="1"/>
      <c r="C53" s="1"/>
      <c r="D53" s="1"/>
      <c r="E53" s="1"/>
      <c r="F53" s="1"/>
    </row>
  </sheetData>
  <mergeCells count="1">
    <mergeCell ref="A35:F35"/>
  </mergeCells>
  <phoneticPr fontId="3"/>
  <pageMargins left="0.59055118110236227" right="0.39370078740157483" top="0.39370078740157483" bottom="0.39370078740157483" header="0.31496062992125984" footer="0.31496062992125984"/>
  <pageSetup paperSize="9"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98" zoomScaleNormal="100" zoomScaleSheetLayoutView="98" workbookViewId="0">
      <selection activeCell="H38" sqref="H38"/>
    </sheetView>
  </sheetViews>
  <sheetFormatPr defaultRowHeight="13.5"/>
  <cols>
    <col min="1" max="1" width="29.125" style="17" customWidth="1"/>
    <col min="2" max="6" width="13.125" style="17" customWidth="1"/>
    <col min="7" max="16384" width="9" style="17"/>
  </cols>
  <sheetData>
    <row r="1" spans="1:6">
      <c r="A1" s="1"/>
      <c r="B1" s="1"/>
      <c r="C1" s="1"/>
      <c r="D1" s="1"/>
      <c r="E1" s="1"/>
      <c r="F1" s="94" t="s">
        <v>0</v>
      </c>
    </row>
    <row r="2" spans="1:6">
      <c r="A2" s="1"/>
      <c r="B2" s="1"/>
      <c r="C2" s="1"/>
      <c r="D2" s="1"/>
      <c r="E2" s="1"/>
      <c r="F2" s="1"/>
    </row>
    <row r="3" spans="1:6" ht="14.25">
      <c r="A3" s="5" t="s">
        <v>90</v>
      </c>
      <c r="B3" s="1"/>
      <c r="C3" s="1"/>
      <c r="D3" s="1"/>
      <c r="E3" s="1"/>
      <c r="F3" s="1"/>
    </row>
    <row r="4" spans="1:6">
      <c r="A4" s="80" t="s">
        <v>446</v>
      </c>
      <c r="B4" s="1"/>
      <c r="C4" s="1"/>
      <c r="D4" s="1"/>
      <c r="E4" s="1"/>
      <c r="F4" s="94" t="s">
        <v>447</v>
      </c>
    </row>
    <row r="5" spans="1:6">
      <c r="A5" s="87" t="s">
        <v>91</v>
      </c>
      <c r="B5" s="106" t="s">
        <v>483</v>
      </c>
      <c r="C5" s="106" t="s">
        <v>386</v>
      </c>
      <c r="D5" s="106" t="s">
        <v>400</v>
      </c>
      <c r="E5" s="107" t="s">
        <v>425</v>
      </c>
      <c r="F5" s="122" t="s">
        <v>463</v>
      </c>
    </row>
    <row r="6" spans="1:6" ht="5.0999999999999996" customHeight="1">
      <c r="A6" s="14"/>
      <c r="B6" s="13"/>
      <c r="C6" s="13"/>
      <c r="D6" s="13"/>
      <c r="E6" s="13"/>
      <c r="F6" s="13"/>
    </row>
    <row r="7" spans="1:6">
      <c r="A7" s="93" t="s">
        <v>92</v>
      </c>
      <c r="B7" s="9">
        <v>85</v>
      </c>
      <c r="C7" s="9">
        <v>82</v>
      </c>
      <c r="D7" s="9">
        <v>112</v>
      </c>
      <c r="E7" s="9">
        <v>108</v>
      </c>
      <c r="F7" s="9">
        <v>94</v>
      </c>
    </row>
    <row r="8" spans="1:6" ht="18" customHeight="1">
      <c r="A8" s="93" t="s">
        <v>93</v>
      </c>
      <c r="B8" s="9">
        <v>5</v>
      </c>
      <c r="C8" s="9">
        <v>9</v>
      </c>
      <c r="D8" s="9">
        <v>7</v>
      </c>
      <c r="E8" s="9">
        <v>7</v>
      </c>
      <c r="F8" s="9">
        <v>5</v>
      </c>
    </row>
    <row r="9" spans="1:6">
      <c r="A9" s="93" t="s">
        <v>94</v>
      </c>
      <c r="B9" s="9">
        <v>3</v>
      </c>
      <c r="C9" s="9">
        <v>2</v>
      </c>
      <c r="D9" s="9">
        <v>4</v>
      </c>
      <c r="E9" s="9">
        <v>5</v>
      </c>
      <c r="F9" s="9">
        <v>6</v>
      </c>
    </row>
    <row r="10" spans="1:6">
      <c r="A10" s="93" t="s">
        <v>95</v>
      </c>
      <c r="B10" s="9">
        <v>7</v>
      </c>
      <c r="C10" s="9">
        <v>6</v>
      </c>
      <c r="D10" s="9">
        <v>11</v>
      </c>
      <c r="E10" s="9">
        <v>11</v>
      </c>
      <c r="F10" s="9">
        <v>8</v>
      </c>
    </row>
    <row r="11" spans="1:6">
      <c r="A11" s="93" t="s">
        <v>96</v>
      </c>
      <c r="B11" s="9">
        <v>12</v>
      </c>
      <c r="C11" s="9">
        <v>13</v>
      </c>
      <c r="D11" s="9">
        <v>25</v>
      </c>
      <c r="E11" s="9">
        <v>16</v>
      </c>
      <c r="F11" s="9">
        <v>11</v>
      </c>
    </row>
    <row r="12" spans="1:6">
      <c r="A12" s="93" t="s">
        <v>97</v>
      </c>
      <c r="B12" s="9">
        <v>21</v>
      </c>
      <c r="C12" s="9">
        <v>12</v>
      </c>
      <c r="D12" s="9">
        <v>16</v>
      </c>
      <c r="E12" s="9">
        <v>17</v>
      </c>
      <c r="F12" s="9">
        <v>15</v>
      </c>
    </row>
    <row r="13" spans="1:6">
      <c r="A13" s="93" t="s">
        <v>98</v>
      </c>
      <c r="B13" s="9">
        <v>16</v>
      </c>
      <c r="C13" s="9">
        <v>8</v>
      </c>
      <c r="D13" s="9">
        <v>26</v>
      </c>
      <c r="E13" s="9">
        <v>24</v>
      </c>
      <c r="F13" s="9">
        <v>20</v>
      </c>
    </row>
    <row r="14" spans="1:6">
      <c r="A14" s="93" t="s">
        <v>99</v>
      </c>
      <c r="B14" s="9">
        <v>10</v>
      </c>
      <c r="C14" s="9">
        <v>17</v>
      </c>
      <c r="D14" s="9">
        <v>14</v>
      </c>
      <c r="E14" s="9">
        <v>17</v>
      </c>
      <c r="F14" s="9">
        <v>15</v>
      </c>
    </row>
    <row r="15" spans="1:6">
      <c r="A15" s="93" t="s">
        <v>422</v>
      </c>
      <c r="B15" s="9">
        <v>11</v>
      </c>
      <c r="C15" s="9">
        <v>12</v>
      </c>
      <c r="D15" s="9">
        <v>9</v>
      </c>
      <c r="E15" s="9">
        <v>10</v>
      </c>
      <c r="F15" s="9">
        <v>12</v>
      </c>
    </row>
    <row r="16" spans="1:6">
      <c r="A16" s="93" t="s">
        <v>100</v>
      </c>
      <c r="B16" s="15" t="s">
        <v>34</v>
      </c>
      <c r="C16" s="15">
        <v>3</v>
      </c>
      <c r="D16" s="15">
        <v>0</v>
      </c>
      <c r="E16" s="15">
        <v>1</v>
      </c>
      <c r="F16" s="15">
        <v>2</v>
      </c>
    </row>
    <row r="17" spans="1:6" ht="5.0999999999999996" customHeight="1">
      <c r="A17" s="12"/>
      <c r="B17" s="11"/>
      <c r="C17" s="11"/>
      <c r="D17" s="11"/>
      <c r="E17" s="11"/>
      <c r="F17" s="11"/>
    </row>
    <row r="18" spans="1:6">
      <c r="A18" s="1" t="s">
        <v>101</v>
      </c>
      <c r="B18" s="1"/>
      <c r="C18" s="1"/>
      <c r="D18" s="1"/>
      <c r="E18" s="1"/>
      <c r="F18" s="1"/>
    </row>
    <row r="19" spans="1:6">
      <c r="A19" s="1"/>
      <c r="B19" s="1"/>
      <c r="C19" s="1"/>
      <c r="D19" s="1"/>
      <c r="E19" s="1"/>
      <c r="F19" s="1"/>
    </row>
    <row r="20" spans="1:6">
      <c r="A20" s="1"/>
      <c r="B20" s="1"/>
      <c r="C20" s="1"/>
      <c r="D20" s="1"/>
      <c r="E20" s="1"/>
      <c r="F20" s="1"/>
    </row>
    <row r="21" spans="1:6" ht="14.25">
      <c r="A21" s="5" t="s">
        <v>102</v>
      </c>
      <c r="B21" s="1"/>
      <c r="C21" s="1"/>
      <c r="D21" s="1"/>
      <c r="E21" s="1"/>
      <c r="F21" s="1"/>
    </row>
    <row r="22" spans="1:6">
      <c r="A22" s="80" t="s">
        <v>446</v>
      </c>
      <c r="B22" s="1"/>
      <c r="C22" s="1"/>
      <c r="D22" s="1"/>
      <c r="E22" s="1"/>
      <c r="F22" s="94" t="s">
        <v>447</v>
      </c>
    </row>
    <row r="23" spans="1:6">
      <c r="A23" s="87" t="s">
        <v>103</v>
      </c>
      <c r="B23" s="121" t="s">
        <v>483</v>
      </c>
      <c r="C23" s="106" t="s">
        <v>386</v>
      </c>
      <c r="D23" s="106" t="s">
        <v>400</v>
      </c>
      <c r="E23" s="107" t="s">
        <v>425</v>
      </c>
      <c r="F23" s="122" t="s">
        <v>463</v>
      </c>
    </row>
    <row r="24" spans="1:6" ht="5.0999999999999996" customHeight="1">
      <c r="A24" s="14"/>
      <c r="B24" s="13"/>
      <c r="C24" s="13"/>
      <c r="D24" s="13"/>
      <c r="E24" s="13"/>
      <c r="F24" s="13"/>
    </row>
    <row r="25" spans="1:6">
      <c r="A25" s="93" t="s">
        <v>80</v>
      </c>
      <c r="B25" s="9">
        <v>85</v>
      </c>
      <c r="C25" s="9">
        <v>82</v>
      </c>
      <c r="D25" s="9">
        <v>112</v>
      </c>
      <c r="E25" s="9">
        <v>108</v>
      </c>
      <c r="F25" s="9">
        <v>94</v>
      </c>
    </row>
    <row r="26" spans="1:6" ht="18" customHeight="1">
      <c r="A26" s="93" t="s">
        <v>104</v>
      </c>
      <c r="B26" s="9">
        <v>67</v>
      </c>
      <c r="C26" s="9">
        <v>67</v>
      </c>
      <c r="D26" s="9">
        <v>85</v>
      </c>
      <c r="E26" s="9">
        <v>80</v>
      </c>
      <c r="F26" s="9">
        <v>63</v>
      </c>
    </row>
    <row r="27" spans="1:6">
      <c r="A27" s="93" t="s">
        <v>105</v>
      </c>
      <c r="B27" s="9">
        <v>4</v>
      </c>
      <c r="C27" s="9">
        <v>2</v>
      </c>
      <c r="D27" s="9">
        <v>8</v>
      </c>
      <c r="E27" s="9">
        <v>8</v>
      </c>
      <c r="F27" s="9">
        <v>8</v>
      </c>
    </row>
    <row r="28" spans="1:6">
      <c r="A28" s="93" t="s">
        <v>106</v>
      </c>
      <c r="B28" s="9">
        <v>2</v>
      </c>
      <c r="C28" s="9">
        <v>3</v>
      </c>
      <c r="D28" s="9">
        <v>3</v>
      </c>
      <c r="E28" s="9">
        <v>3</v>
      </c>
      <c r="F28" s="9">
        <v>5</v>
      </c>
    </row>
    <row r="29" spans="1:6">
      <c r="A29" s="93" t="s">
        <v>107</v>
      </c>
      <c r="B29" s="15">
        <v>0</v>
      </c>
      <c r="C29" s="15">
        <v>0</v>
      </c>
      <c r="D29" s="15">
        <v>0</v>
      </c>
      <c r="E29" s="15">
        <v>0</v>
      </c>
      <c r="F29" s="15" t="s">
        <v>487</v>
      </c>
    </row>
    <row r="30" spans="1:6">
      <c r="A30" s="93" t="s">
        <v>109</v>
      </c>
      <c r="B30" s="9">
        <v>0</v>
      </c>
      <c r="C30" s="9">
        <v>1</v>
      </c>
      <c r="D30" s="9">
        <v>2</v>
      </c>
      <c r="E30" s="9">
        <v>0</v>
      </c>
      <c r="F30" s="9">
        <v>3</v>
      </c>
    </row>
    <row r="31" spans="1:6">
      <c r="A31" s="93" t="s">
        <v>110</v>
      </c>
      <c r="B31" s="9">
        <v>11</v>
      </c>
      <c r="C31" s="9">
        <v>9</v>
      </c>
      <c r="D31" s="9">
        <v>13</v>
      </c>
      <c r="E31" s="9">
        <v>11</v>
      </c>
      <c r="F31" s="9">
        <v>13</v>
      </c>
    </row>
    <row r="32" spans="1:6">
      <c r="A32" s="93" t="s">
        <v>111</v>
      </c>
      <c r="B32" s="9">
        <v>1</v>
      </c>
      <c r="C32" s="9">
        <v>0</v>
      </c>
      <c r="D32" s="9">
        <v>1</v>
      </c>
      <c r="E32" s="9">
        <v>6</v>
      </c>
      <c r="F32" s="9">
        <v>2</v>
      </c>
    </row>
    <row r="33" spans="1:6" ht="5.0999999999999996" customHeight="1">
      <c r="A33" s="12"/>
      <c r="B33" s="11"/>
      <c r="C33" s="11"/>
      <c r="D33" s="11"/>
      <c r="E33" s="11"/>
      <c r="F33" s="11"/>
    </row>
    <row r="34" spans="1:6">
      <c r="A34" s="1" t="s">
        <v>101</v>
      </c>
      <c r="B34" s="1"/>
      <c r="C34" s="1"/>
      <c r="D34" s="1"/>
      <c r="E34" s="1"/>
      <c r="F34" s="1"/>
    </row>
    <row r="35" spans="1:6">
      <c r="A35" s="1"/>
      <c r="B35" s="1"/>
      <c r="C35" s="1"/>
      <c r="D35" s="1"/>
      <c r="E35" s="1"/>
      <c r="F35" s="1"/>
    </row>
    <row r="36" spans="1:6">
      <c r="A36" s="1"/>
      <c r="B36" s="1"/>
      <c r="C36" s="1"/>
      <c r="D36" s="1"/>
      <c r="E36" s="1"/>
      <c r="F36" s="1"/>
    </row>
    <row r="37" spans="1:6" ht="14.25">
      <c r="A37" s="5" t="s">
        <v>112</v>
      </c>
      <c r="B37" s="1"/>
      <c r="C37" s="1"/>
      <c r="D37" s="1"/>
      <c r="E37" s="1"/>
      <c r="F37" s="1"/>
    </row>
    <row r="38" spans="1:6">
      <c r="A38" s="1"/>
      <c r="B38" s="1"/>
      <c r="C38" s="1"/>
      <c r="D38" s="1"/>
      <c r="E38" s="1"/>
      <c r="F38" s="94" t="s">
        <v>113</v>
      </c>
    </row>
    <row r="39" spans="1:6">
      <c r="A39" s="87" t="s">
        <v>114</v>
      </c>
      <c r="B39" s="121" t="s">
        <v>483</v>
      </c>
      <c r="C39" s="106" t="s">
        <v>386</v>
      </c>
      <c r="D39" s="106" t="s">
        <v>400</v>
      </c>
      <c r="E39" s="107" t="s">
        <v>425</v>
      </c>
      <c r="F39" s="122" t="s">
        <v>463</v>
      </c>
    </row>
    <row r="40" spans="1:6" ht="5.0999999999999996" customHeight="1">
      <c r="A40" s="14"/>
      <c r="B40" s="13"/>
      <c r="C40" s="13"/>
      <c r="D40" s="13"/>
      <c r="E40" s="13"/>
      <c r="F40" s="13"/>
    </row>
    <row r="41" spans="1:6" ht="13.5" customHeight="1">
      <c r="A41" s="93" t="s">
        <v>115</v>
      </c>
      <c r="B41" s="9">
        <v>1278</v>
      </c>
      <c r="C41" s="9">
        <v>1268</v>
      </c>
      <c r="D41" s="9">
        <v>1258</v>
      </c>
      <c r="E41" s="9">
        <f>E42+E43+E51</f>
        <v>1264</v>
      </c>
      <c r="F41" s="9">
        <f>(F42+F43+F51)</f>
        <v>1281</v>
      </c>
    </row>
    <row r="42" spans="1:6" ht="13.5" customHeight="1">
      <c r="A42" s="93" t="s">
        <v>116</v>
      </c>
      <c r="B42" s="9">
        <v>48</v>
      </c>
      <c r="C42" s="9">
        <v>47</v>
      </c>
      <c r="D42" s="9">
        <v>47</v>
      </c>
      <c r="E42" s="9">
        <v>47</v>
      </c>
      <c r="F42" s="9">
        <v>47</v>
      </c>
    </row>
    <row r="43" spans="1:6" ht="13.5" customHeight="1">
      <c r="A43" s="93" t="s">
        <v>122</v>
      </c>
      <c r="B43" s="9">
        <f>SUM(B44:B50)</f>
        <v>940</v>
      </c>
      <c r="C43" s="9">
        <v>932</v>
      </c>
      <c r="D43" s="9">
        <v>926</v>
      </c>
      <c r="E43" s="9">
        <f>E44+E45+E46+E47+E48+E49+E50</f>
        <v>931</v>
      </c>
      <c r="F43" s="9">
        <f>SUM(F44:F50)</f>
        <v>950</v>
      </c>
    </row>
    <row r="44" spans="1:6" ht="13.5" customHeight="1">
      <c r="A44" s="93" t="s">
        <v>123</v>
      </c>
      <c r="B44" s="9">
        <v>333</v>
      </c>
      <c r="C44" s="9">
        <v>331</v>
      </c>
      <c r="D44" s="9">
        <v>321</v>
      </c>
      <c r="E44" s="9">
        <v>323</v>
      </c>
      <c r="F44" s="9">
        <v>320</v>
      </c>
    </row>
    <row r="45" spans="1:6" ht="13.5" customHeight="1">
      <c r="A45" s="93" t="s">
        <v>124</v>
      </c>
      <c r="B45" s="9">
        <v>16</v>
      </c>
      <c r="C45" s="9">
        <v>16</v>
      </c>
      <c r="D45" s="9">
        <v>16</v>
      </c>
      <c r="E45" s="9">
        <v>16</v>
      </c>
      <c r="F45" s="9">
        <v>16</v>
      </c>
    </row>
    <row r="46" spans="1:6" ht="13.5" customHeight="1">
      <c r="A46" s="93" t="s">
        <v>125</v>
      </c>
      <c r="B46" s="9">
        <v>191</v>
      </c>
      <c r="C46" s="9">
        <v>185</v>
      </c>
      <c r="D46" s="9">
        <v>184</v>
      </c>
      <c r="E46" s="9">
        <v>184</v>
      </c>
      <c r="F46" s="9">
        <v>184</v>
      </c>
    </row>
    <row r="47" spans="1:6" ht="13.5" customHeight="1">
      <c r="A47" s="93" t="s">
        <v>126</v>
      </c>
      <c r="B47" s="9">
        <v>137</v>
      </c>
      <c r="C47" s="9">
        <v>132</v>
      </c>
      <c r="D47" s="9">
        <v>133</v>
      </c>
      <c r="E47" s="9">
        <v>134</v>
      </c>
      <c r="F47" s="9">
        <v>133</v>
      </c>
    </row>
    <row r="48" spans="1:6" ht="13.5" customHeight="1">
      <c r="A48" s="93" t="s">
        <v>127</v>
      </c>
      <c r="B48" s="15" t="s">
        <v>34</v>
      </c>
      <c r="C48" s="15" t="s">
        <v>108</v>
      </c>
      <c r="D48" s="15" t="s">
        <v>108</v>
      </c>
      <c r="E48" s="15">
        <v>0</v>
      </c>
      <c r="F48" s="15">
        <v>0</v>
      </c>
    </row>
    <row r="49" spans="1:6" ht="13.5" customHeight="1">
      <c r="A49" s="93" t="s">
        <v>128</v>
      </c>
      <c r="B49" s="9">
        <v>166</v>
      </c>
      <c r="C49" s="9">
        <v>172</v>
      </c>
      <c r="D49" s="9">
        <v>176</v>
      </c>
      <c r="E49" s="9">
        <v>178</v>
      </c>
      <c r="F49" s="9">
        <v>180</v>
      </c>
    </row>
    <row r="50" spans="1:6" ht="13.5" customHeight="1">
      <c r="A50" s="93" t="s">
        <v>129</v>
      </c>
      <c r="B50" s="9">
        <v>97</v>
      </c>
      <c r="C50" s="9">
        <v>96</v>
      </c>
      <c r="D50" s="9">
        <v>96</v>
      </c>
      <c r="E50" s="9">
        <v>96</v>
      </c>
      <c r="F50" s="9">
        <v>117</v>
      </c>
    </row>
    <row r="51" spans="1:6" ht="13.5" customHeight="1">
      <c r="A51" s="93" t="s">
        <v>117</v>
      </c>
      <c r="B51" s="9">
        <f>B52+B55+B56+B57</f>
        <v>290</v>
      </c>
      <c r="C51" s="9">
        <v>289</v>
      </c>
      <c r="D51" s="9">
        <v>285</v>
      </c>
      <c r="E51" s="9">
        <f>E52+E55+E56+E57</f>
        <v>286</v>
      </c>
      <c r="F51" s="9">
        <f>(F52+F55+F56+F57)</f>
        <v>284</v>
      </c>
    </row>
    <row r="52" spans="1:6" ht="13.5" customHeight="1">
      <c r="A52" s="93" t="s">
        <v>118</v>
      </c>
      <c r="B52" s="9">
        <f>B53+B54</f>
        <v>104</v>
      </c>
      <c r="C52" s="9">
        <v>105</v>
      </c>
      <c r="D52" s="9">
        <v>102</v>
      </c>
      <c r="E52" s="9">
        <f>SUM(E53:E54)</f>
        <v>102</v>
      </c>
      <c r="F52" s="9">
        <f>SUM(F53:F54)</f>
        <v>99</v>
      </c>
    </row>
    <row r="53" spans="1:6" ht="13.5" customHeight="1">
      <c r="A53" s="93" t="s">
        <v>389</v>
      </c>
      <c r="B53" s="9">
        <v>56</v>
      </c>
      <c r="C53" s="9">
        <v>57</v>
      </c>
      <c r="D53" s="9">
        <v>56</v>
      </c>
      <c r="E53" s="9">
        <v>56</v>
      </c>
      <c r="F53" s="9">
        <v>53</v>
      </c>
    </row>
    <row r="54" spans="1:6" ht="13.5" customHeight="1">
      <c r="A54" s="93" t="s">
        <v>390</v>
      </c>
      <c r="B54" s="9">
        <v>48</v>
      </c>
      <c r="C54" s="9">
        <v>48</v>
      </c>
      <c r="D54" s="9">
        <v>46</v>
      </c>
      <c r="E54" s="9">
        <v>46</v>
      </c>
      <c r="F54" s="9">
        <v>46</v>
      </c>
    </row>
    <row r="55" spans="1:6" ht="13.5" customHeight="1">
      <c r="A55" s="93" t="s">
        <v>119</v>
      </c>
      <c r="B55" s="9">
        <v>8</v>
      </c>
      <c r="C55" s="9">
        <v>6</v>
      </c>
      <c r="D55" s="9">
        <v>7</v>
      </c>
      <c r="E55" s="9">
        <v>6</v>
      </c>
      <c r="F55" s="9">
        <v>6</v>
      </c>
    </row>
    <row r="56" spans="1:6" ht="13.5" customHeight="1">
      <c r="A56" s="93" t="s">
        <v>120</v>
      </c>
      <c r="B56" s="9">
        <v>3</v>
      </c>
      <c r="C56" s="9">
        <v>3</v>
      </c>
      <c r="D56" s="9">
        <v>3</v>
      </c>
      <c r="E56" s="9">
        <v>3</v>
      </c>
      <c r="F56" s="9">
        <v>3</v>
      </c>
    </row>
    <row r="57" spans="1:6" ht="13.5" customHeight="1">
      <c r="A57" s="93" t="s">
        <v>121</v>
      </c>
      <c r="B57" s="9">
        <v>175</v>
      </c>
      <c r="C57" s="9">
        <v>175</v>
      </c>
      <c r="D57" s="9">
        <v>173</v>
      </c>
      <c r="E57" s="9">
        <v>175</v>
      </c>
      <c r="F57" s="9">
        <v>176</v>
      </c>
    </row>
    <row r="58" spans="1:6" ht="5.0999999999999996" customHeight="1">
      <c r="A58" s="12"/>
      <c r="B58" s="11"/>
      <c r="C58" s="11"/>
      <c r="D58" s="11"/>
      <c r="E58" s="11"/>
      <c r="F58" s="11"/>
    </row>
    <row r="59" spans="1:6">
      <c r="A59" s="1" t="s">
        <v>130</v>
      </c>
      <c r="B59" s="1"/>
      <c r="C59" s="1"/>
      <c r="D59" s="1"/>
      <c r="E59" s="1"/>
      <c r="F59" s="1"/>
    </row>
  </sheetData>
  <phoneticPr fontId="3"/>
  <pageMargins left="0.59055118110236227" right="0.39370078740157483" top="0.39370078740157483" bottom="0.39370078740157483" header="0.31496062992125984" footer="0.31496062992125984"/>
  <pageSetup paperSize="9" firstPageNumber="16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view="pageBreakPreview" zoomScaleNormal="100" zoomScaleSheetLayoutView="100" workbookViewId="0">
      <selection activeCell="Q38" sqref="Q38"/>
    </sheetView>
  </sheetViews>
  <sheetFormatPr defaultRowHeight="13.5"/>
  <cols>
    <col min="1" max="1" width="6.375" style="17" customWidth="1"/>
    <col min="2" max="2" width="4.875" style="17" bestFit="1" customWidth="1"/>
    <col min="3" max="15" width="6.375" style="17" customWidth="1"/>
    <col min="16" max="16384" width="9" style="17"/>
  </cols>
  <sheetData>
    <row r="1" spans="1:16">
      <c r="A1" s="1" t="s">
        <v>0</v>
      </c>
      <c r="B1" s="1"/>
      <c r="C1" s="1"/>
      <c r="D1" s="1"/>
      <c r="E1" s="1"/>
      <c r="F1" s="1"/>
      <c r="G1" s="1"/>
      <c r="H1" s="1"/>
      <c r="I1" s="1"/>
      <c r="J1" s="1"/>
      <c r="K1" s="1"/>
      <c r="L1" s="1"/>
      <c r="M1" s="1"/>
      <c r="N1" s="1"/>
      <c r="O1" s="1"/>
    </row>
    <row r="2" spans="1:16">
      <c r="A2" s="1"/>
      <c r="B2" s="1"/>
      <c r="C2" s="1"/>
      <c r="D2" s="1"/>
      <c r="E2" s="1"/>
      <c r="F2" s="1"/>
      <c r="G2" s="1"/>
      <c r="H2" s="1"/>
      <c r="I2" s="1"/>
      <c r="J2" s="1"/>
      <c r="K2" s="1"/>
      <c r="L2" s="1"/>
      <c r="M2" s="1"/>
      <c r="N2" s="1"/>
      <c r="O2" s="1"/>
    </row>
    <row r="3" spans="1:16" ht="14.25">
      <c r="A3" s="5" t="s">
        <v>131</v>
      </c>
      <c r="B3" s="1"/>
      <c r="C3" s="1"/>
      <c r="D3" s="1"/>
      <c r="E3" s="1"/>
      <c r="F3" s="1"/>
      <c r="G3" s="1"/>
      <c r="H3" s="1"/>
      <c r="I3" s="1"/>
      <c r="J3" s="1"/>
      <c r="K3" s="1"/>
      <c r="L3" s="1"/>
      <c r="M3" s="1"/>
      <c r="N3" s="1"/>
      <c r="O3" s="1"/>
    </row>
    <row r="4" spans="1:16">
      <c r="A4" s="80" t="s">
        <v>446</v>
      </c>
      <c r="B4" s="1"/>
      <c r="C4" s="1"/>
      <c r="D4" s="1"/>
      <c r="E4" s="1"/>
      <c r="F4" s="1"/>
      <c r="G4" s="1"/>
      <c r="H4" s="1"/>
      <c r="I4" s="1"/>
      <c r="J4" s="1"/>
      <c r="K4" s="1"/>
      <c r="L4" s="1"/>
      <c r="M4" s="1"/>
      <c r="N4" s="1"/>
      <c r="O4" s="94" t="s">
        <v>447</v>
      </c>
    </row>
    <row r="5" spans="1:16">
      <c r="A5" s="155" t="s">
        <v>132</v>
      </c>
      <c r="B5" s="156"/>
      <c r="C5" s="156" t="s">
        <v>80</v>
      </c>
      <c r="D5" s="156"/>
      <c r="E5" s="88" t="s">
        <v>133</v>
      </c>
      <c r="F5" s="88" t="s">
        <v>134</v>
      </c>
      <c r="G5" s="88" t="s">
        <v>135</v>
      </c>
      <c r="H5" s="88" t="s">
        <v>136</v>
      </c>
      <c r="I5" s="88" t="s">
        <v>137</v>
      </c>
      <c r="J5" s="88" t="s">
        <v>138</v>
      </c>
      <c r="K5" s="88" t="s">
        <v>139</v>
      </c>
      <c r="L5" s="88" t="s">
        <v>140</v>
      </c>
      <c r="M5" s="88" t="s">
        <v>141</v>
      </c>
      <c r="N5" s="88" t="s">
        <v>142</v>
      </c>
      <c r="O5" s="91" t="s">
        <v>24</v>
      </c>
    </row>
    <row r="6" spans="1:16" ht="5.0999999999999996" customHeight="1">
      <c r="A6" s="1"/>
      <c r="B6" s="18"/>
      <c r="C6" s="1"/>
      <c r="D6" s="1"/>
      <c r="E6" s="1"/>
      <c r="F6" s="1"/>
      <c r="G6" s="1"/>
      <c r="H6" s="1"/>
      <c r="I6" s="1"/>
      <c r="J6" s="1"/>
      <c r="K6" s="1"/>
      <c r="L6" s="1"/>
      <c r="M6" s="1"/>
      <c r="N6" s="1"/>
      <c r="O6" s="1"/>
    </row>
    <row r="7" spans="1:16" ht="13.5" customHeight="1">
      <c r="A7" s="108" t="s">
        <v>468</v>
      </c>
      <c r="B7" s="109"/>
      <c r="C7" s="108"/>
      <c r="D7" s="9">
        <v>31757</v>
      </c>
      <c r="E7" s="9">
        <v>84</v>
      </c>
      <c r="F7" s="9">
        <v>2</v>
      </c>
      <c r="G7" s="9">
        <v>10</v>
      </c>
      <c r="H7" s="9">
        <v>2090</v>
      </c>
      <c r="I7" s="9">
        <v>213</v>
      </c>
      <c r="J7" s="9">
        <v>116</v>
      </c>
      <c r="K7" s="9">
        <v>4690</v>
      </c>
      <c r="L7" s="9">
        <v>185</v>
      </c>
      <c r="M7" s="9">
        <v>247</v>
      </c>
      <c r="N7" s="9">
        <v>21316</v>
      </c>
      <c r="O7" s="9">
        <v>2804</v>
      </c>
    </row>
    <row r="8" spans="1:16" ht="13.5" customHeight="1">
      <c r="A8" s="110" t="s">
        <v>426</v>
      </c>
      <c r="B8" s="111"/>
      <c r="C8" s="108"/>
      <c r="D8" s="9">
        <v>28411</v>
      </c>
      <c r="E8" s="9">
        <v>64</v>
      </c>
      <c r="F8" s="9">
        <v>14</v>
      </c>
      <c r="G8" s="9">
        <v>11</v>
      </c>
      <c r="H8" s="9">
        <v>1771</v>
      </c>
      <c r="I8" s="9">
        <v>220</v>
      </c>
      <c r="J8" s="9">
        <v>86</v>
      </c>
      <c r="K8" s="9">
        <v>4387</v>
      </c>
      <c r="L8" s="9">
        <v>193</v>
      </c>
      <c r="M8" s="9">
        <v>228</v>
      </c>
      <c r="N8" s="9">
        <v>19066</v>
      </c>
      <c r="O8" s="9">
        <v>2371</v>
      </c>
    </row>
    <row r="9" spans="1:16" ht="13.5" customHeight="1">
      <c r="A9" s="110" t="s">
        <v>427</v>
      </c>
      <c r="B9" s="111"/>
      <c r="C9" s="108"/>
      <c r="D9" s="9">
        <v>28198</v>
      </c>
      <c r="E9" s="9">
        <v>96</v>
      </c>
      <c r="F9" s="9">
        <v>2</v>
      </c>
      <c r="G9" s="9">
        <v>16</v>
      </c>
      <c r="H9" s="9">
        <v>1805</v>
      </c>
      <c r="I9" s="9">
        <v>196</v>
      </c>
      <c r="J9" s="9">
        <v>87</v>
      </c>
      <c r="K9" s="9">
        <v>4288</v>
      </c>
      <c r="L9" s="9">
        <v>127</v>
      </c>
      <c r="M9" s="9">
        <v>235</v>
      </c>
      <c r="N9" s="9">
        <v>18968</v>
      </c>
      <c r="O9" s="9">
        <v>2378</v>
      </c>
    </row>
    <row r="10" spans="1:16" ht="13.5" customHeight="1">
      <c r="A10" s="162" t="s">
        <v>428</v>
      </c>
      <c r="B10" s="163"/>
      <c r="C10" s="108"/>
      <c r="D10" s="9">
        <v>32856</v>
      </c>
      <c r="E10" s="9">
        <v>70</v>
      </c>
      <c r="F10" s="9">
        <v>3</v>
      </c>
      <c r="G10" s="9">
        <v>9</v>
      </c>
      <c r="H10" s="9">
        <v>1854</v>
      </c>
      <c r="I10" s="9">
        <v>229</v>
      </c>
      <c r="J10" s="9">
        <v>127</v>
      </c>
      <c r="K10" s="9">
        <v>4915</v>
      </c>
      <c r="L10" s="9">
        <v>162</v>
      </c>
      <c r="M10" s="9">
        <v>316</v>
      </c>
      <c r="N10" s="9">
        <v>22627</v>
      </c>
      <c r="O10" s="9">
        <v>2544</v>
      </c>
      <c r="P10" s="62"/>
    </row>
    <row r="11" spans="1:16" ht="18" customHeight="1">
      <c r="A11" s="162" t="s">
        <v>462</v>
      </c>
      <c r="B11" s="163"/>
      <c r="C11" s="92"/>
      <c r="D11" s="9">
        <v>35006</v>
      </c>
      <c r="E11" s="9">
        <v>56</v>
      </c>
      <c r="F11" s="9">
        <v>3</v>
      </c>
      <c r="G11" s="9">
        <v>7</v>
      </c>
      <c r="H11" s="9">
        <v>2030</v>
      </c>
      <c r="I11" s="9">
        <v>242</v>
      </c>
      <c r="J11" s="9">
        <v>102</v>
      </c>
      <c r="K11" s="9">
        <v>5130</v>
      </c>
      <c r="L11" s="9">
        <v>145</v>
      </c>
      <c r="M11" s="9">
        <v>327</v>
      </c>
      <c r="N11" s="9">
        <v>24271</v>
      </c>
      <c r="O11" s="9">
        <v>2693</v>
      </c>
      <c r="P11" s="62"/>
    </row>
    <row r="12" spans="1:16" ht="13.5" customHeight="1">
      <c r="A12" s="98"/>
      <c r="B12" s="93" t="s">
        <v>145</v>
      </c>
      <c r="C12" s="92"/>
      <c r="D12" s="9">
        <f>SUM(E12:O12)</f>
        <v>3136</v>
      </c>
      <c r="E12" s="9">
        <v>5</v>
      </c>
      <c r="F12" s="15" t="s">
        <v>488</v>
      </c>
      <c r="G12" s="15" t="s">
        <v>488</v>
      </c>
      <c r="H12" s="9">
        <v>128</v>
      </c>
      <c r="I12" s="9">
        <v>21</v>
      </c>
      <c r="J12" s="9">
        <v>6</v>
      </c>
      <c r="K12" s="9">
        <v>481</v>
      </c>
      <c r="L12" s="9">
        <v>11</v>
      </c>
      <c r="M12" s="9">
        <v>19</v>
      </c>
      <c r="N12" s="9">
        <v>2260</v>
      </c>
      <c r="O12" s="9">
        <v>205</v>
      </c>
      <c r="P12" s="62"/>
    </row>
    <row r="13" spans="1:16" ht="13.5" customHeight="1">
      <c r="A13" s="92"/>
      <c r="B13" s="93" t="s">
        <v>146</v>
      </c>
      <c r="C13" s="92"/>
      <c r="D13" s="9">
        <f t="shared" ref="D13:D23" si="0">SUM(E13:O13)</f>
        <v>2501</v>
      </c>
      <c r="E13" s="9">
        <v>4</v>
      </c>
      <c r="F13" s="15" t="s">
        <v>488</v>
      </c>
      <c r="G13" s="15" t="s">
        <v>488</v>
      </c>
      <c r="H13" s="9">
        <v>147</v>
      </c>
      <c r="I13" s="9">
        <v>10</v>
      </c>
      <c r="J13" s="9">
        <v>2</v>
      </c>
      <c r="K13" s="9">
        <v>367</v>
      </c>
      <c r="L13" s="9">
        <v>5</v>
      </c>
      <c r="M13" s="9">
        <v>35</v>
      </c>
      <c r="N13" s="9">
        <v>1718</v>
      </c>
      <c r="O13" s="9">
        <v>213</v>
      </c>
      <c r="P13" s="62"/>
    </row>
    <row r="14" spans="1:16" ht="13.5" customHeight="1">
      <c r="A14" s="92"/>
      <c r="B14" s="93" t="s">
        <v>147</v>
      </c>
      <c r="C14" s="92"/>
      <c r="D14" s="9">
        <f t="shared" si="0"/>
        <v>2713</v>
      </c>
      <c r="E14" s="9">
        <v>7</v>
      </c>
      <c r="F14" s="15" t="s">
        <v>488</v>
      </c>
      <c r="G14" s="15" t="s">
        <v>488</v>
      </c>
      <c r="H14" s="9">
        <v>208</v>
      </c>
      <c r="I14" s="9">
        <v>23</v>
      </c>
      <c r="J14" s="9">
        <v>6</v>
      </c>
      <c r="K14" s="9">
        <v>425</v>
      </c>
      <c r="L14" s="9">
        <v>12</v>
      </c>
      <c r="M14" s="9">
        <v>19</v>
      </c>
      <c r="N14" s="9">
        <v>1805</v>
      </c>
      <c r="O14" s="9">
        <v>208</v>
      </c>
      <c r="P14" s="62"/>
    </row>
    <row r="15" spans="1:16" ht="13.5" customHeight="1">
      <c r="A15" s="92"/>
      <c r="B15" s="93" t="s">
        <v>148</v>
      </c>
      <c r="C15" s="92"/>
      <c r="D15" s="9">
        <f t="shared" si="0"/>
        <v>2569</v>
      </c>
      <c r="E15" s="9">
        <v>6</v>
      </c>
      <c r="F15" s="15" t="s">
        <v>488</v>
      </c>
      <c r="G15" s="9">
        <v>2</v>
      </c>
      <c r="H15" s="9">
        <v>176</v>
      </c>
      <c r="I15" s="9">
        <v>18</v>
      </c>
      <c r="J15" s="9">
        <v>7</v>
      </c>
      <c r="K15" s="9">
        <v>380</v>
      </c>
      <c r="L15" s="9">
        <v>12</v>
      </c>
      <c r="M15" s="9">
        <v>27</v>
      </c>
      <c r="N15" s="9">
        <v>1742</v>
      </c>
      <c r="O15" s="9">
        <v>199</v>
      </c>
      <c r="P15" s="62"/>
    </row>
    <row r="16" spans="1:16" ht="13.5" customHeight="1">
      <c r="A16" s="92"/>
      <c r="B16" s="93" t="s">
        <v>149</v>
      </c>
      <c r="C16" s="92"/>
      <c r="D16" s="9">
        <f t="shared" si="0"/>
        <v>2587</v>
      </c>
      <c r="E16" s="9">
        <v>6</v>
      </c>
      <c r="F16" s="15" t="s">
        <v>488</v>
      </c>
      <c r="G16" s="9">
        <v>1</v>
      </c>
      <c r="H16" s="9">
        <v>158</v>
      </c>
      <c r="I16" s="9">
        <v>18</v>
      </c>
      <c r="J16" s="9">
        <v>14</v>
      </c>
      <c r="K16" s="9">
        <v>386</v>
      </c>
      <c r="L16" s="9">
        <v>11</v>
      </c>
      <c r="M16" s="9">
        <v>31</v>
      </c>
      <c r="N16" s="9">
        <v>1770</v>
      </c>
      <c r="O16" s="9">
        <v>192</v>
      </c>
      <c r="P16" s="62"/>
    </row>
    <row r="17" spans="1:16" ht="13.5" customHeight="1">
      <c r="A17" s="92"/>
      <c r="B17" s="93" t="s">
        <v>150</v>
      </c>
      <c r="C17" s="92"/>
      <c r="D17" s="9">
        <f t="shared" si="0"/>
        <v>2763</v>
      </c>
      <c r="E17" s="9">
        <v>8</v>
      </c>
      <c r="F17" s="15" t="s">
        <v>488</v>
      </c>
      <c r="G17" s="15" t="s">
        <v>488</v>
      </c>
      <c r="H17" s="9">
        <v>176</v>
      </c>
      <c r="I17" s="9">
        <v>21</v>
      </c>
      <c r="J17" s="9">
        <v>10</v>
      </c>
      <c r="K17" s="9">
        <v>366</v>
      </c>
      <c r="L17" s="9">
        <v>17</v>
      </c>
      <c r="M17" s="9">
        <v>35</v>
      </c>
      <c r="N17" s="9">
        <v>1897</v>
      </c>
      <c r="O17" s="9">
        <v>233</v>
      </c>
      <c r="P17" s="62"/>
    </row>
    <row r="18" spans="1:16" ht="13.5" customHeight="1">
      <c r="A18" s="92"/>
      <c r="B18" s="93" t="s">
        <v>151</v>
      </c>
      <c r="C18" s="92"/>
      <c r="D18" s="9">
        <f t="shared" si="0"/>
        <v>3471</v>
      </c>
      <c r="E18" s="9">
        <v>4</v>
      </c>
      <c r="F18" s="15" t="s">
        <v>488</v>
      </c>
      <c r="G18" s="9">
        <v>1</v>
      </c>
      <c r="H18" s="9">
        <v>167</v>
      </c>
      <c r="I18" s="9">
        <v>30</v>
      </c>
      <c r="J18" s="9">
        <v>6</v>
      </c>
      <c r="K18" s="9">
        <v>422</v>
      </c>
      <c r="L18" s="9">
        <v>9</v>
      </c>
      <c r="M18" s="9">
        <v>26</v>
      </c>
      <c r="N18" s="9">
        <v>2516</v>
      </c>
      <c r="O18" s="9">
        <v>290</v>
      </c>
      <c r="P18" s="62"/>
    </row>
    <row r="19" spans="1:16" ht="13.5" customHeight="1">
      <c r="A19" s="92"/>
      <c r="B19" s="93" t="s">
        <v>143</v>
      </c>
      <c r="C19" s="92"/>
      <c r="D19" s="9">
        <f t="shared" si="0"/>
        <v>3589</v>
      </c>
      <c r="E19" s="9">
        <v>2</v>
      </c>
      <c r="F19" s="9">
        <v>2</v>
      </c>
      <c r="G19" s="15" t="s">
        <v>488</v>
      </c>
      <c r="H19" s="9">
        <v>174</v>
      </c>
      <c r="I19" s="9">
        <v>32</v>
      </c>
      <c r="J19" s="9">
        <v>15</v>
      </c>
      <c r="K19" s="9">
        <v>440</v>
      </c>
      <c r="L19" s="9">
        <v>16</v>
      </c>
      <c r="M19" s="9">
        <v>34</v>
      </c>
      <c r="N19" s="9">
        <v>2636</v>
      </c>
      <c r="O19" s="9">
        <v>238</v>
      </c>
      <c r="P19" s="62"/>
    </row>
    <row r="20" spans="1:16" ht="13.5" customHeight="1">
      <c r="A20" s="92"/>
      <c r="B20" s="93" t="s">
        <v>144</v>
      </c>
      <c r="C20" s="92"/>
      <c r="D20" s="9">
        <f t="shared" si="0"/>
        <v>2917</v>
      </c>
      <c r="E20" s="9">
        <v>5</v>
      </c>
      <c r="F20" s="9">
        <v>1</v>
      </c>
      <c r="G20" s="15" t="s">
        <v>488</v>
      </c>
      <c r="H20" s="9">
        <v>164</v>
      </c>
      <c r="I20" s="9">
        <v>17</v>
      </c>
      <c r="J20" s="9">
        <v>9</v>
      </c>
      <c r="K20" s="9">
        <v>402</v>
      </c>
      <c r="L20" s="9">
        <v>12</v>
      </c>
      <c r="M20" s="9">
        <v>29</v>
      </c>
      <c r="N20" s="9">
        <v>2044</v>
      </c>
      <c r="O20" s="9">
        <v>234</v>
      </c>
      <c r="P20" s="62"/>
    </row>
    <row r="21" spans="1:16" ht="13.5" customHeight="1">
      <c r="A21" s="98" t="s">
        <v>152</v>
      </c>
      <c r="B21" s="93" t="s">
        <v>153</v>
      </c>
      <c r="C21" s="92"/>
      <c r="D21" s="9">
        <f t="shared" si="0"/>
        <v>2794</v>
      </c>
      <c r="E21" s="9">
        <v>2</v>
      </c>
      <c r="F21" s="15" t="s">
        <v>488</v>
      </c>
      <c r="G21" s="15" t="s">
        <v>488</v>
      </c>
      <c r="H21" s="9">
        <v>169</v>
      </c>
      <c r="I21" s="9">
        <v>18</v>
      </c>
      <c r="J21" s="9">
        <v>6</v>
      </c>
      <c r="K21" s="9">
        <v>475</v>
      </c>
      <c r="L21" s="9">
        <v>15</v>
      </c>
      <c r="M21" s="9">
        <v>24</v>
      </c>
      <c r="N21" s="9">
        <v>1858</v>
      </c>
      <c r="O21" s="9">
        <v>227</v>
      </c>
      <c r="P21" s="62"/>
    </row>
    <row r="22" spans="1:16" ht="13.5" customHeight="1">
      <c r="A22" s="98" t="s">
        <v>152</v>
      </c>
      <c r="B22" s="93" t="s">
        <v>152</v>
      </c>
      <c r="C22" s="92"/>
      <c r="D22" s="9">
        <f t="shared" si="0"/>
        <v>2739</v>
      </c>
      <c r="E22" s="9">
        <v>2</v>
      </c>
      <c r="F22" s="15" t="s">
        <v>488</v>
      </c>
      <c r="G22" s="15">
        <v>2</v>
      </c>
      <c r="H22" s="9">
        <v>177</v>
      </c>
      <c r="I22" s="9">
        <v>16</v>
      </c>
      <c r="J22" s="9">
        <v>9</v>
      </c>
      <c r="K22" s="9">
        <v>451</v>
      </c>
      <c r="L22" s="9">
        <v>10</v>
      </c>
      <c r="M22" s="9">
        <v>27</v>
      </c>
      <c r="N22" s="9">
        <v>1838</v>
      </c>
      <c r="O22" s="9">
        <v>207</v>
      </c>
      <c r="P22" s="62"/>
    </row>
    <row r="23" spans="1:16" ht="13.5" customHeight="1">
      <c r="A23" s="98" t="s">
        <v>152</v>
      </c>
      <c r="B23" s="93" t="s">
        <v>146</v>
      </c>
      <c r="C23" s="92"/>
      <c r="D23" s="9">
        <f t="shared" si="0"/>
        <v>3227</v>
      </c>
      <c r="E23" s="9">
        <v>5</v>
      </c>
      <c r="F23" s="15" t="s">
        <v>488</v>
      </c>
      <c r="G23" s="9">
        <v>1</v>
      </c>
      <c r="H23" s="9">
        <v>186</v>
      </c>
      <c r="I23" s="9">
        <v>18</v>
      </c>
      <c r="J23" s="9">
        <v>12</v>
      </c>
      <c r="K23" s="9">
        <v>535</v>
      </c>
      <c r="L23" s="9">
        <v>15</v>
      </c>
      <c r="M23" s="9">
        <v>21</v>
      </c>
      <c r="N23" s="9">
        <v>2187</v>
      </c>
      <c r="O23" s="9">
        <v>247</v>
      </c>
      <c r="P23" s="62"/>
    </row>
    <row r="24" spans="1:16" ht="5.0999999999999996" customHeight="1">
      <c r="A24" s="11"/>
      <c r="B24" s="12"/>
      <c r="C24" s="11"/>
      <c r="D24" s="70"/>
      <c r="E24" s="11"/>
      <c r="F24" s="11"/>
      <c r="G24" s="11"/>
      <c r="H24" s="11"/>
      <c r="I24" s="11"/>
      <c r="J24" s="11"/>
      <c r="K24" s="11"/>
      <c r="L24" s="11"/>
      <c r="M24" s="11"/>
      <c r="N24" s="11"/>
      <c r="O24" s="11"/>
    </row>
    <row r="25" spans="1:16">
      <c r="A25" s="1" t="s">
        <v>101</v>
      </c>
      <c r="B25" s="1"/>
      <c r="C25" s="1"/>
      <c r="D25" s="20"/>
      <c r="E25" s="20"/>
      <c r="F25" s="20"/>
      <c r="G25" s="20"/>
      <c r="H25" s="20"/>
      <c r="I25" s="20"/>
      <c r="J25" s="20"/>
      <c r="K25" s="20"/>
      <c r="L25" s="20"/>
      <c r="M25" s="20"/>
      <c r="N25" s="20"/>
      <c r="O25" s="20"/>
    </row>
    <row r="26" spans="1:16">
      <c r="A26" s="1"/>
      <c r="B26" s="1"/>
      <c r="C26" s="1"/>
      <c r="D26" s="1"/>
      <c r="E26" s="1"/>
      <c r="F26" s="1"/>
      <c r="G26" s="1"/>
      <c r="H26" s="1"/>
      <c r="I26" s="1"/>
      <c r="J26" s="1"/>
      <c r="K26" s="1"/>
      <c r="L26" s="1"/>
      <c r="M26" s="1"/>
      <c r="N26" s="1"/>
      <c r="O26" s="1"/>
    </row>
    <row r="27" spans="1:16">
      <c r="A27" s="1"/>
      <c r="B27" s="1"/>
      <c r="C27" s="1"/>
      <c r="D27" s="1"/>
      <c r="E27" s="1"/>
      <c r="F27" s="1"/>
      <c r="G27" s="1"/>
      <c r="H27" s="1"/>
      <c r="I27" s="1"/>
      <c r="J27" s="1"/>
      <c r="K27" s="1"/>
      <c r="L27" s="1"/>
      <c r="M27" s="1"/>
      <c r="N27" s="1"/>
      <c r="O27" s="1"/>
    </row>
    <row r="28" spans="1:16">
      <c r="A28" s="1"/>
      <c r="B28" s="1"/>
      <c r="C28" s="1"/>
      <c r="D28" s="1"/>
      <c r="E28" s="1"/>
      <c r="F28" s="1"/>
      <c r="G28" s="1"/>
      <c r="H28" s="1"/>
      <c r="I28" s="1"/>
      <c r="J28" s="1"/>
      <c r="K28" s="1"/>
      <c r="L28" s="1"/>
      <c r="M28" s="1"/>
      <c r="N28" s="1"/>
      <c r="O28" s="1"/>
    </row>
    <row r="29" spans="1:16" ht="14.25">
      <c r="A29" s="5" t="s">
        <v>154</v>
      </c>
      <c r="B29" s="1"/>
      <c r="C29" s="1"/>
      <c r="D29" s="1"/>
      <c r="E29" s="1"/>
      <c r="F29" s="1"/>
      <c r="G29" s="1"/>
      <c r="H29" s="1"/>
      <c r="I29" s="1"/>
      <c r="J29" s="1"/>
      <c r="K29" s="1"/>
      <c r="L29" s="1"/>
      <c r="M29" s="1"/>
      <c r="N29" s="1"/>
      <c r="O29" s="1"/>
    </row>
    <row r="30" spans="1:16">
      <c r="A30" s="80" t="s">
        <v>446</v>
      </c>
      <c r="B30" s="1"/>
      <c r="C30" s="1"/>
      <c r="D30" s="1"/>
      <c r="E30" s="1"/>
      <c r="F30" s="1"/>
      <c r="G30" s="1"/>
      <c r="H30" s="1"/>
      <c r="I30" s="1"/>
      <c r="J30" s="1"/>
      <c r="K30" s="1"/>
      <c r="L30" s="1"/>
      <c r="M30" s="1"/>
      <c r="N30" s="1"/>
      <c r="O30" s="94" t="s">
        <v>448</v>
      </c>
    </row>
    <row r="31" spans="1:16" ht="13.5" customHeight="1">
      <c r="A31" s="155" t="s">
        <v>155</v>
      </c>
      <c r="B31" s="156"/>
      <c r="C31" s="156" t="s">
        <v>156</v>
      </c>
      <c r="D31" s="156"/>
      <c r="E31" s="156" t="s">
        <v>157</v>
      </c>
      <c r="F31" s="156"/>
      <c r="G31" s="156"/>
      <c r="H31" s="156"/>
      <c r="I31" s="156"/>
      <c r="J31" s="156" t="s">
        <v>158</v>
      </c>
      <c r="K31" s="156"/>
      <c r="L31" s="156"/>
      <c r="M31" s="156"/>
      <c r="N31" s="156"/>
      <c r="O31" s="160" t="s">
        <v>159</v>
      </c>
    </row>
    <row r="32" spans="1:16">
      <c r="A32" s="155"/>
      <c r="B32" s="156"/>
      <c r="C32" s="156"/>
      <c r="D32" s="156"/>
      <c r="E32" s="156" t="s">
        <v>160</v>
      </c>
      <c r="F32" s="156" t="s">
        <v>161</v>
      </c>
      <c r="G32" s="156"/>
      <c r="H32" s="156"/>
      <c r="I32" s="156" t="s">
        <v>162</v>
      </c>
      <c r="J32" s="156" t="s">
        <v>163</v>
      </c>
      <c r="K32" s="156" t="s">
        <v>164</v>
      </c>
      <c r="L32" s="156"/>
      <c r="M32" s="156"/>
      <c r="N32" s="156" t="s">
        <v>162</v>
      </c>
      <c r="O32" s="161"/>
    </row>
    <row r="33" spans="1:15">
      <c r="A33" s="155"/>
      <c r="B33" s="156"/>
      <c r="C33" s="156"/>
      <c r="D33" s="156"/>
      <c r="E33" s="156"/>
      <c r="F33" s="88" t="s">
        <v>163</v>
      </c>
      <c r="G33" s="88" t="s">
        <v>165</v>
      </c>
      <c r="H33" s="88" t="s">
        <v>166</v>
      </c>
      <c r="I33" s="156"/>
      <c r="J33" s="156"/>
      <c r="K33" s="88" t="s">
        <v>163</v>
      </c>
      <c r="L33" s="88" t="s">
        <v>165</v>
      </c>
      <c r="M33" s="88" t="s">
        <v>167</v>
      </c>
      <c r="N33" s="156"/>
      <c r="O33" s="161"/>
    </row>
    <row r="34" spans="1:15" ht="5.0999999999999996" customHeight="1">
      <c r="A34" s="1"/>
      <c r="B34" s="18"/>
      <c r="C34" s="1"/>
      <c r="D34" s="1"/>
      <c r="E34" s="1"/>
      <c r="F34" s="1"/>
      <c r="G34" s="1"/>
      <c r="H34" s="1"/>
      <c r="I34" s="1"/>
      <c r="J34" s="1"/>
      <c r="K34" s="1"/>
      <c r="L34" s="1"/>
      <c r="M34" s="1"/>
      <c r="N34" s="1"/>
      <c r="O34" s="1"/>
    </row>
    <row r="35" spans="1:15">
      <c r="A35" s="108" t="s">
        <v>468</v>
      </c>
      <c r="B35" s="109"/>
      <c r="C35" s="9"/>
      <c r="D35" s="9">
        <v>27701</v>
      </c>
      <c r="E35" s="9">
        <f>SUM(F35,I35)</f>
        <v>26162</v>
      </c>
      <c r="F35" s="9">
        <v>24344</v>
      </c>
      <c r="G35" s="9">
        <v>13459</v>
      </c>
      <c r="H35" s="9">
        <v>10885</v>
      </c>
      <c r="I35" s="9">
        <v>1818</v>
      </c>
      <c r="J35" s="9">
        <v>1533</v>
      </c>
      <c r="K35" s="9">
        <v>675</v>
      </c>
      <c r="L35" s="9">
        <v>0</v>
      </c>
      <c r="M35" s="9">
        <v>675</v>
      </c>
      <c r="N35" s="9">
        <v>858</v>
      </c>
      <c r="O35" s="9">
        <v>6</v>
      </c>
    </row>
    <row r="36" spans="1:15">
      <c r="A36" s="110" t="s">
        <v>426</v>
      </c>
      <c r="B36" s="111"/>
      <c r="C36" s="9"/>
      <c r="D36" s="20">
        <v>24450</v>
      </c>
      <c r="E36" s="20">
        <v>23093</v>
      </c>
      <c r="F36" s="20">
        <v>21592</v>
      </c>
      <c r="G36" s="20">
        <v>11135</v>
      </c>
      <c r="H36" s="20">
        <v>10457</v>
      </c>
      <c r="I36" s="20">
        <v>1501</v>
      </c>
      <c r="J36" s="20">
        <v>1357</v>
      </c>
      <c r="K36" s="20">
        <v>625</v>
      </c>
      <c r="L36" s="20">
        <v>0</v>
      </c>
      <c r="M36" s="20">
        <v>625</v>
      </c>
      <c r="N36" s="20">
        <v>732</v>
      </c>
      <c r="O36" s="20">
        <v>0</v>
      </c>
    </row>
    <row r="37" spans="1:15">
      <c r="A37" s="110" t="s">
        <v>427</v>
      </c>
      <c r="B37" s="111"/>
      <c r="C37" s="9"/>
      <c r="D37" s="20">
        <v>23313</v>
      </c>
      <c r="E37" s="20">
        <v>21960</v>
      </c>
      <c r="F37" s="20">
        <v>20133</v>
      </c>
      <c r="G37" s="20">
        <v>10552</v>
      </c>
      <c r="H37" s="20">
        <v>9581</v>
      </c>
      <c r="I37" s="20">
        <v>1827</v>
      </c>
      <c r="J37" s="20">
        <v>1353</v>
      </c>
      <c r="K37" s="20">
        <v>507</v>
      </c>
      <c r="L37" s="20">
        <v>0</v>
      </c>
      <c r="M37" s="20">
        <v>507</v>
      </c>
      <c r="N37" s="20">
        <v>846</v>
      </c>
      <c r="O37" s="20">
        <v>0</v>
      </c>
    </row>
    <row r="38" spans="1:15">
      <c r="A38" s="162" t="s">
        <v>428</v>
      </c>
      <c r="B38" s="163"/>
      <c r="C38" s="9"/>
      <c r="D38" s="20">
        <v>26330</v>
      </c>
      <c r="E38" s="20">
        <v>24399</v>
      </c>
      <c r="F38" s="20">
        <v>21657</v>
      </c>
      <c r="G38" s="20">
        <v>11091</v>
      </c>
      <c r="H38" s="20">
        <v>10566</v>
      </c>
      <c r="I38" s="20">
        <v>2742</v>
      </c>
      <c r="J38" s="20">
        <v>1931</v>
      </c>
      <c r="K38" s="20">
        <v>977</v>
      </c>
      <c r="L38" s="20">
        <v>0</v>
      </c>
      <c r="M38" s="20">
        <v>977</v>
      </c>
      <c r="N38" s="20">
        <v>954</v>
      </c>
      <c r="O38" s="20">
        <v>0</v>
      </c>
    </row>
    <row r="39" spans="1:15" ht="18" customHeight="1">
      <c r="A39" s="162" t="s">
        <v>462</v>
      </c>
      <c r="B39" s="163"/>
      <c r="C39" s="9"/>
      <c r="D39" s="20">
        <v>29019</v>
      </c>
      <c r="E39" s="20">
        <v>26804</v>
      </c>
      <c r="F39" s="20">
        <v>24090</v>
      </c>
      <c r="G39" s="20">
        <v>13120</v>
      </c>
      <c r="H39" s="20">
        <v>10970</v>
      </c>
      <c r="I39" s="20">
        <v>2714</v>
      </c>
      <c r="J39" s="20">
        <v>2215</v>
      </c>
      <c r="K39" s="20">
        <v>1276</v>
      </c>
      <c r="L39" s="20">
        <v>0</v>
      </c>
      <c r="M39" s="20">
        <v>1276</v>
      </c>
      <c r="N39" s="20">
        <v>939</v>
      </c>
      <c r="O39" s="20">
        <v>0</v>
      </c>
    </row>
    <row r="40" spans="1:15" ht="5.0999999999999996" customHeight="1">
      <c r="A40" s="11"/>
      <c r="B40" s="12"/>
      <c r="C40" s="11"/>
      <c r="D40" s="11"/>
      <c r="E40" s="11"/>
      <c r="F40" s="11"/>
      <c r="G40" s="11"/>
      <c r="H40" s="11"/>
      <c r="I40" s="11"/>
      <c r="J40" s="11"/>
      <c r="K40" s="11"/>
      <c r="L40" s="11"/>
      <c r="M40" s="11"/>
      <c r="N40" s="11"/>
      <c r="O40" s="11"/>
    </row>
    <row r="41" spans="1:15">
      <c r="A41" s="16" t="s">
        <v>168</v>
      </c>
      <c r="B41" s="1"/>
      <c r="C41" s="1"/>
      <c r="D41" s="1"/>
      <c r="E41" s="1"/>
      <c r="F41" s="1"/>
      <c r="G41" s="1"/>
      <c r="H41" s="1"/>
      <c r="I41" s="1"/>
      <c r="J41" s="1"/>
      <c r="K41" s="1"/>
      <c r="L41" s="1"/>
      <c r="M41" s="1"/>
      <c r="N41" s="1"/>
      <c r="O41" s="1"/>
    </row>
    <row r="42" spans="1:15">
      <c r="A42" s="1" t="s">
        <v>101</v>
      </c>
      <c r="B42" s="1"/>
      <c r="C42" s="1"/>
      <c r="D42" s="1"/>
      <c r="E42" s="1"/>
      <c r="F42" s="1"/>
      <c r="G42" s="1"/>
      <c r="H42" s="1"/>
      <c r="I42" s="1"/>
      <c r="J42" s="1"/>
      <c r="K42" s="1"/>
      <c r="L42" s="1"/>
      <c r="M42" s="1"/>
      <c r="N42" s="1"/>
      <c r="O42" s="1"/>
    </row>
    <row r="43" spans="1:15">
      <c r="A43" s="1"/>
      <c r="B43" s="1"/>
      <c r="C43" s="1"/>
      <c r="D43" s="1"/>
      <c r="E43" s="1"/>
      <c r="F43" s="1"/>
      <c r="G43" s="1"/>
      <c r="H43" s="1"/>
      <c r="I43" s="1"/>
      <c r="J43" s="1"/>
      <c r="K43" s="1"/>
      <c r="L43" s="1"/>
      <c r="M43" s="1"/>
      <c r="N43" s="1"/>
      <c r="O43" s="1"/>
    </row>
    <row r="44" spans="1:15">
      <c r="A44" s="1"/>
      <c r="B44" s="1"/>
      <c r="C44" s="1"/>
      <c r="D44" s="1"/>
      <c r="E44" s="1"/>
      <c r="F44" s="1"/>
      <c r="G44" s="1"/>
      <c r="H44" s="1"/>
      <c r="I44" s="1"/>
      <c r="J44" s="1"/>
      <c r="K44" s="1"/>
      <c r="L44" s="1"/>
      <c r="M44" s="1"/>
      <c r="N44" s="1"/>
      <c r="O44" s="1"/>
    </row>
    <row r="45" spans="1:15">
      <c r="A45" s="1"/>
      <c r="B45" s="1"/>
      <c r="C45" s="1"/>
      <c r="D45" s="1"/>
      <c r="E45" s="1"/>
      <c r="F45" s="1"/>
      <c r="G45" s="1"/>
      <c r="H45" s="1"/>
      <c r="I45" s="1"/>
      <c r="J45" s="1"/>
      <c r="K45" s="1"/>
      <c r="L45" s="1"/>
      <c r="M45" s="1"/>
      <c r="N45" s="1"/>
      <c r="O45" s="1"/>
    </row>
    <row r="46" spans="1:15" ht="14.25">
      <c r="A46" s="5" t="s">
        <v>169</v>
      </c>
      <c r="B46" s="1"/>
      <c r="C46" s="1"/>
      <c r="D46" s="1"/>
      <c r="E46" s="1"/>
      <c r="F46" s="1"/>
      <c r="G46" s="1"/>
      <c r="H46" s="1"/>
      <c r="I46" s="1"/>
      <c r="J46" s="1"/>
      <c r="K46" s="1"/>
      <c r="L46" s="1"/>
      <c r="M46" s="1"/>
      <c r="N46" s="1"/>
      <c r="O46" s="1"/>
    </row>
    <row r="47" spans="1:15">
      <c r="A47" s="80" t="s">
        <v>446</v>
      </c>
      <c r="B47" s="1"/>
      <c r="C47" s="1"/>
      <c r="D47" s="1"/>
      <c r="E47" s="1"/>
      <c r="F47" s="1"/>
      <c r="G47" s="1"/>
      <c r="H47" s="1"/>
      <c r="I47" s="1"/>
      <c r="J47" s="1"/>
      <c r="K47" s="1"/>
      <c r="L47" s="1"/>
      <c r="M47" s="1"/>
      <c r="N47" s="1"/>
      <c r="O47" s="94" t="s">
        <v>448</v>
      </c>
    </row>
    <row r="48" spans="1:15" ht="13.5" customHeight="1">
      <c r="A48" s="155" t="s">
        <v>155</v>
      </c>
      <c r="B48" s="156"/>
      <c r="C48" s="156" t="s">
        <v>163</v>
      </c>
      <c r="D48" s="156" t="s">
        <v>170</v>
      </c>
      <c r="E48" s="156"/>
      <c r="F48" s="156"/>
      <c r="G48" s="156"/>
      <c r="H48" s="156" t="s">
        <v>171</v>
      </c>
      <c r="I48" s="156" t="s">
        <v>172</v>
      </c>
      <c r="J48" s="159" t="s">
        <v>173</v>
      </c>
      <c r="K48" s="159" t="s">
        <v>174</v>
      </c>
      <c r="L48" s="159" t="s">
        <v>175</v>
      </c>
      <c r="M48" s="156" t="s">
        <v>176</v>
      </c>
      <c r="N48" s="156" t="s">
        <v>177</v>
      </c>
      <c r="O48" s="161" t="s">
        <v>24</v>
      </c>
    </row>
    <row r="49" spans="1:16">
      <c r="A49" s="155"/>
      <c r="B49" s="156"/>
      <c r="C49" s="156"/>
      <c r="D49" s="88" t="s">
        <v>178</v>
      </c>
      <c r="E49" s="88" t="s">
        <v>179</v>
      </c>
      <c r="F49" s="88" t="s">
        <v>180</v>
      </c>
      <c r="G49" s="88" t="s">
        <v>181</v>
      </c>
      <c r="H49" s="156"/>
      <c r="I49" s="156"/>
      <c r="J49" s="156"/>
      <c r="K49" s="156"/>
      <c r="L49" s="156"/>
      <c r="M49" s="156"/>
      <c r="N49" s="156"/>
      <c r="O49" s="161"/>
    </row>
    <row r="50" spans="1:16" ht="5.0999999999999996" customHeight="1">
      <c r="A50" s="1"/>
      <c r="B50" s="18"/>
      <c r="C50" s="1"/>
      <c r="D50" s="1"/>
      <c r="E50" s="1"/>
      <c r="F50" s="1"/>
      <c r="G50" s="1"/>
      <c r="H50" s="1"/>
      <c r="I50" s="1"/>
      <c r="J50" s="1"/>
      <c r="K50" s="1"/>
      <c r="L50" s="1"/>
      <c r="M50" s="1"/>
      <c r="N50" s="1"/>
      <c r="O50" s="1"/>
    </row>
    <row r="51" spans="1:16">
      <c r="A51" s="108" t="s">
        <v>467</v>
      </c>
      <c r="B51" s="109"/>
      <c r="C51" s="9">
        <f>SUM(D51:O51)</f>
        <v>27701</v>
      </c>
      <c r="D51" s="9">
        <v>4898</v>
      </c>
      <c r="E51" s="9">
        <v>4261</v>
      </c>
      <c r="F51" s="9">
        <v>6500</v>
      </c>
      <c r="G51" s="9">
        <v>1128</v>
      </c>
      <c r="H51" s="9">
        <v>6480</v>
      </c>
      <c r="I51" s="9">
        <v>1622</v>
      </c>
      <c r="J51" s="9">
        <v>268</v>
      </c>
      <c r="K51" s="9">
        <v>179</v>
      </c>
      <c r="L51" s="9">
        <v>595</v>
      </c>
      <c r="M51" s="9">
        <v>35</v>
      </c>
      <c r="N51" s="9">
        <v>43</v>
      </c>
      <c r="O51" s="9">
        <v>1692</v>
      </c>
    </row>
    <row r="52" spans="1:16">
      <c r="A52" s="110" t="s">
        <v>426</v>
      </c>
      <c r="B52" s="111"/>
      <c r="C52" s="20">
        <v>24450</v>
      </c>
      <c r="D52" s="20">
        <v>4631</v>
      </c>
      <c r="E52" s="20">
        <v>3877</v>
      </c>
      <c r="F52" s="20">
        <v>5756</v>
      </c>
      <c r="G52" s="20">
        <v>832</v>
      </c>
      <c r="H52" s="20">
        <v>5602</v>
      </c>
      <c r="I52" s="20">
        <v>1085</v>
      </c>
      <c r="J52" s="20">
        <v>241</v>
      </c>
      <c r="K52" s="20">
        <v>131</v>
      </c>
      <c r="L52" s="20">
        <v>585</v>
      </c>
      <c r="M52" s="20">
        <v>45</v>
      </c>
      <c r="N52" s="20">
        <v>26</v>
      </c>
      <c r="O52" s="20">
        <v>1639</v>
      </c>
    </row>
    <row r="53" spans="1:16">
      <c r="A53" s="110" t="s">
        <v>427</v>
      </c>
      <c r="B53" s="111"/>
      <c r="C53" s="20">
        <v>23313</v>
      </c>
      <c r="D53" s="20">
        <v>4363</v>
      </c>
      <c r="E53" s="20">
        <v>3583</v>
      </c>
      <c r="F53" s="20">
        <v>5498</v>
      </c>
      <c r="G53" s="20">
        <v>633</v>
      </c>
      <c r="H53" s="20">
        <v>4980</v>
      </c>
      <c r="I53" s="20">
        <v>1284</v>
      </c>
      <c r="J53" s="20">
        <v>248</v>
      </c>
      <c r="K53" s="20">
        <v>117</v>
      </c>
      <c r="L53" s="20">
        <v>634</v>
      </c>
      <c r="M53" s="20">
        <v>30</v>
      </c>
      <c r="N53" s="20">
        <v>17</v>
      </c>
      <c r="O53" s="20">
        <v>1926</v>
      </c>
    </row>
    <row r="54" spans="1:16">
      <c r="A54" s="162" t="s">
        <v>428</v>
      </c>
      <c r="B54" s="163"/>
      <c r="C54" s="20">
        <v>26330</v>
      </c>
      <c r="D54" s="20">
        <v>5142</v>
      </c>
      <c r="E54" s="20">
        <v>3859</v>
      </c>
      <c r="F54" s="20">
        <v>6388</v>
      </c>
      <c r="G54" s="20">
        <v>581</v>
      </c>
      <c r="H54" s="20">
        <v>5765</v>
      </c>
      <c r="I54" s="20">
        <v>1589</v>
      </c>
      <c r="J54" s="20">
        <v>229</v>
      </c>
      <c r="K54" s="20">
        <v>160</v>
      </c>
      <c r="L54" s="20">
        <v>685</v>
      </c>
      <c r="M54" s="20">
        <v>30</v>
      </c>
      <c r="N54" s="20">
        <v>23</v>
      </c>
      <c r="O54" s="20">
        <v>1879</v>
      </c>
    </row>
    <row r="55" spans="1:16" ht="18" customHeight="1">
      <c r="A55" s="162" t="s">
        <v>462</v>
      </c>
      <c r="B55" s="163"/>
      <c r="C55" s="20">
        <v>29019</v>
      </c>
      <c r="D55" s="20">
        <v>5487</v>
      </c>
      <c r="E55" s="20">
        <v>4310</v>
      </c>
      <c r="F55" s="20">
        <v>6821</v>
      </c>
      <c r="G55" s="20">
        <v>587</v>
      </c>
      <c r="H55" s="20">
        <v>6570</v>
      </c>
      <c r="I55" s="20">
        <v>2076</v>
      </c>
      <c r="J55" s="20">
        <v>229</v>
      </c>
      <c r="K55" s="20">
        <v>163</v>
      </c>
      <c r="L55" s="20">
        <v>716</v>
      </c>
      <c r="M55" s="20">
        <v>37</v>
      </c>
      <c r="N55" s="20">
        <v>21</v>
      </c>
      <c r="O55" s="20">
        <v>2002</v>
      </c>
      <c r="P55" s="62"/>
    </row>
    <row r="56" spans="1:16" ht="5.0999999999999996" customHeight="1">
      <c r="A56" s="11"/>
      <c r="B56" s="12"/>
      <c r="C56" s="11"/>
      <c r="D56" s="11"/>
      <c r="E56" s="11"/>
      <c r="F56" s="11"/>
      <c r="G56" s="11"/>
      <c r="H56" s="11"/>
      <c r="I56" s="11"/>
      <c r="J56" s="11"/>
      <c r="K56" s="11"/>
      <c r="L56" s="11"/>
      <c r="M56" s="11"/>
      <c r="N56" s="11"/>
      <c r="O56" s="11"/>
    </row>
    <row r="57" spans="1:16">
      <c r="A57" s="1" t="s">
        <v>101</v>
      </c>
      <c r="B57" s="1"/>
      <c r="C57" s="1"/>
      <c r="D57" s="1"/>
      <c r="E57" s="1"/>
      <c r="F57" s="1"/>
      <c r="G57" s="1"/>
      <c r="H57" s="1"/>
      <c r="I57" s="1"/>
      <c r="J57" s="1"/>
      <c r="K57" s="1"/>
      <c r="L57" s="1"/>
      <c r="M57" s="1"/>
      <c r="N57" s="1"/>
      <c r="O57" s="1"/>
    </row>
  </sheetData>
  <mergeCells count="30">
    <mergeCell ref="A38:B38"/>
    <mergeCell ref="A39:B39"/>
    <mergeCell ref="A54:B54"/>
    <mergeCell ref="A55:B55"/>
    <mergeCell ref="A5:B5"/>
    <mergeCell ref="A48:B49"/>
    <mergeCell ref="C5:D5"/>
    <mergeCell ref="A31:B33"/>
    <mergeCell ref="C31:D33"/>
    <mergeCell ref="E31:I31"/>
    <mergeCell ref="A10:B10"/>
    <mergeCell ref="A11:B11"/>
    <mergeCell ref="K48:K49"/>
    <mergeCell ref="L48:L49"/>
    <mergeCell ref="M48:M49"/>
    <mergeCell ref="N48:N49"/>
    <mergeCell ref="O48:O49"/>
    <mergeCell ref="O31:O33"/>
    <mergeCell ref="E32:E33"/>
    <mergeCell ref="F32:H32"/>
    <mergeCell ref="I32:I33"/>
    <mergeCell ref="J32:J33"/>
    <mergeCell ref="K32:M32"/>
    <mergeCell ref="N32:N33"/>
    <mergeCell ref="J31:N31"/>
    <mergeCell ref="C48:C49"/>
    <mergeCell ref="D48:G48"/>
    <mergeCell ref="H48:H49"/>
    <mergeCell ref="I48:I49"/>
    <mergeCell ref="J48:J49"/>
  </mergeCells>
  <phoneticPr fontId="3"/>
  <pageMargins left="0.59055118110236227" right="0.39370078740157483" top="0.39370078740157483" bottom="0.39370078740157483" header="0.31496062992125984" footer="0.31496062992125984"/>
  <pageSetup paperSize="9" firstPageNumber="170" orientation="portrait" useFirstPageNumber="1" r:id="rId1"/>
  <headerFooter alignWithMargins="0"/>
  <ignoredErrors>
    <ignoredError sqref="A13:B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view="pageBreakPreview" topLeftCell="A10" zoomScaleNormal="100" zoomScaleSheetLayoutView="100" workbookViewId="0">
      <selection activeCell="Y37" sqref="Y37"/>
    </sheetView>
  </sheetViews>
  <sheetFormatPr defaultRowHeight="13.5"/>
  <cols>
    <col min="1" max="1" width="8.625" style="17" customWidth="1"/>
    <col min="2" max="2" width="5.375" style="17" customWidth="1"/>
    <col min="3" max="3" width="7.5" style="17" customWidth="1"/>
    <col min="4" max="5" width="6.125" style="17" customWidth="1"/>
    <col min="6" max="6" width="5.5" style="17" bestFit="1" customWidth="1"/>
    <col min="7" max="15" width="6.125" style="17" customWidth="1"/>
    <col min="16" max="18" width="4.75" style="17" customWidth="1"/>
    <col min="19" max="20" width="4.5" style="17" customWidth="1"/>
    <col min="21" max="16384" width="9" style="17"/>
  </cols>
  <sheetData>
    <row r="1" spans="1:17">
      <c r="A1" s="1"/>
      <c r="B1" s="1"/>
      <c r="C1" s="1"/>
      <c r="D1" s="1"/>
      <c r="E1" s="1"/>
      <c r="F1" s="1"/>
      <c r="G1" s="1"/>
      <c r="H1" s="1"/>
      <c r="I1" s="1"/>
      <c r="J1" s="1"/>
      <c r="K1" s="1"/>
      <c r="L1" s="1"/>
      <c r="M1" s="1"/>
      <c r="N1" s="1"/>
      <c r="O1" s="94" t="s">
        <v>0</v>
      </c>
      <c r="P1" s="1"/>
      <c r="Q1" s="1"/>
    </row>
    <row r="2" spans="1:17">
      <c r="A2" s="1"/>
      <c r="B2" s="1"/>
      <c r="C2" s="1"/>
      <c r="D2" s="1"/>
      <c r="E2" s="1"/>
      <c r="F2" s="1"/>
      <c r="G2" s="1"/>
      <c r="H2" s="1"/>
      <c r="I2" s="1"/>
      <c r="J2" s="1"/>
      <c r="K2" s="1"/>
      <c r="L2" s="1"/>
      <c r="M2" s="1"/>
      <c r="N2" s="1"/>
      <c r="O2" s="1"/>
    </row>
    <row r="3" spans="1:17" ht="14.25">
      <c r="A3" s="5" t="s">
        <v>182</v>
      </c>
      <c r="B3" s="1"/>
      <c r="C3" s="1"/>
      <c r="D3" s="1"/>
      <c r="E3" s="1"/>
      <c r="F3" s="1"/>
      <c r="G3" s="1"/>
      <c r="H3" s="1"/>
      <c r="I3" s="1"/>
      <c r="J3" s="1"/>
      <c r="K3" s="1"/>
      <c r="L3" s="1"/>
      <c r="M3" s="1"/>
      <c r="N3" s="1"/>
      <c r="O3" s="1"/>
    </row>
    <row r="4" spans="1:17" ht="6.75" customHeight="1">
      <c r="A4" s="1"/>
      <c r="B4" s="1"/>
      <c r="C4" s="1"/>
      <c r="D4" s="1"/>
      <c r="E4" s="1"/>
      <c r="F4" s="1"/>
      <c r="G4" s="1"/>
      <c r="H4" s="1"/>
      <c r="I4" s="1"/>
      <c r="J4" s="1"/>
      <c r="K4" s="1"/>
      <c r="L4" s="1"/>
      <c r="M4" s="1"/>
      <c r="N4" s="1"/>
      <c r="O4" s="1"/>
    </row>
    <row r="5" spans="1:17">
      <c r="A5" s="155" t="s">
        <v>183</v>
      </c>
      <c r="B5" s="156"/>
      <c r="C5" s="156" t="s">
        <v>184</v>
      </c>
      <c r="D5" s="156"/>
      <c r="E5" s="156"/>
      <c r="F5" s="156"/>
      <c r="G5" s="156"/>
      <c r="H5" s="156"/>
      <c r="I5" s="156"/>
      <c r="J5" s="156"/>
      <c r="K5" s="156" t="s">
        <v>185</v>
      </c>
      <c r="L5" s="156"/>
      <c r="M5" s="156"/>
      <c r="N5" s="156"/>
      <c r="O5" s="161"/>
    </row>
    <row r="6" spans="1:17" ht="27" customHeight="1">
      <c r="A6" s="155"/>
      <c r="B6" s="156"/>
      <c r="C6" s="89" t="s">
        <v>186</v>
      </c>
      <c r="D6" s="156" t="s">
        <v>187</v>
      </c>
      <c r="E6" s="156"/>
      <c r="F6" s="156" t="s">
        <v>188</v>
      </c>
      <c r="G6" s="156"/>
      <c r="H6" s="89" t="s">
        <v>189</v>
      </c>
      <c r="I6" s="156" t="s">
        <v>190</v>
      </c>
      <c r="J6" s="156"/>
      <c r="K6" s="156" t="s">
        <v>191</v>
      </c>
      <c r="L6" s="156"/>
      <c r="M6" s="89" t="s">
        <v>192</v>
      </c>
      <c r="N6" s="89" t="s">
        <v>189</v>
      </c>
      <c r="O6" s="90" t="s">
        <v>193</v>
      </c>
    </row>
    <row r="7" spans="1:17">
      <c r="A7" s="21"/>
      <c r="B7" s="18"/>
      <c r="C7" s="94" t="s">
        <v>449</v>
      </c>
      <c r="D7" s="1"/>
      <c r="E7" s="94" t="s">
        <v>194</v>
      </c>
      <c r="F7" s="94"/>
      <c r="G7" s="94" t="s">
        <v>194</v>
      </c>
      <c r="H7" s="94" t="s">
        <v>449</v>
      </c>
      <c r="I7" s="94"/>
      <c r="J7" s="94" t="s">
        <v>194</v>
      </c>
      <c r="K7" s="94"/>
      <c r="L7" s="94" t="s">
        <v>450</v>
      </c>
      <c r="M7" s="94" t="s">
        <v>194</v>
      </c>
      <c r="N7" s="94" t="s">
        <v>449</v>
      </c>
      <c r="O7" s="94" t="s">
        <v>194</v>
      </c>
    </row>
    <row r="8" spans="1:17">
      <c r="A8" s="23" t="s">
        <v>464</v>
      </c>
      <c r="B8" s="109" t="s">
        <v>465</v>
      </c>
      <c r="C8" s="112">
        <v>18180</v>
      </c>
      <c r="D8" s="164">
        <v>280913800</v>
      </c>
      <c r="E8" s="164"/>
      <c r="F8" s="166">
        <v>237906</v>
      </c>
      <c r="G8" s="166"/>
      <c r="H8" s="113">
        <v>19</v>
      </c>
      <c r="I8" s="166">
        <v>91442</v>
      </c>
      <c r="J8" s="166"/>
      <c r="K8" s="166">
        <v>19861</v>
      </c>
      <c r="L8" s="166"/>
      <c r="M8" s="112">
        <v>30585</v>
      </c>
      <c r="N8" s="112">
        <v>132</v>
      </c>
      <c r="O8" s="112">
        <v>6725</v>
      </c>
    </row>
    <row r="9" spans="1:17">
      <c r="A9" s="23" t="s">
        <v>478</v>
      </c>
      <c r="B9" s="109"/>
      <c r="C9" s="113">
        <v>16860</v>
      </c>
      <c r="D9" s="164">
        <v>259883100</v>
      </c>
      <c r="E9" s="164"/>
      <c r="F9" s="164">
        <v>219230</v>
      </c>
      <c r="G9" s="164"/>
      <c r="H9" s="113">
        <v>8</v>
      </c>
      <c r="I9" s="164">
        <v>25569</v>
      </c>
      <c r="J9" s="164"/>
      <c r="K9" s="164">
        <v>18170</v>
      </c>
      <c r="L9" s="164"/>
      <c r="M9" s="113">
        <v>27876</v>
      </c>
      <c r="N9" s="113">
        <v>114</v>
      </c>
      <c r="O9" s="113">
        <v>9626</v>
      </c>
    </row>
    <row r="10" spans="1:17">
      <c r="A10" s="118" t="s">
        <v>431</v>
      </c>
      <c r="B10" s="109"/>
      <c r="C10" s="51">
        <v>15801</v>
      </c>
      <c r="D10" s="168">
        <v>243483600</v>
      </c>
      <c r="E10" s="168"/>
      <c r="F10" s="168">
        <v>205288</v>
      </c>
      <c r="G10" s="168"/>
      <c r="H10" s="51">
        <v>20</v>
      </c>
      <c r="I10" s="168">
        <v>14951</v>
      </c>
      <c r="J10" s="168"/>
      <c r="K10" s="168">
        <v>16684</v>
      </c>
      <c r="L10" s="168"/>
      <c r="M10" s="51">
        <v>25668</v>
      </c>
      <c r="N10" s="51">
        <v>77</v>
      </c>
      <c r="O10" s="51">
        <v>6093</v>
      </c>
    </row>
    <row r="11" spans="1:17" ht="14.25" customHeight="1">
      <c r="A11" s="118" t="s">
        <v>432</v>
      </c>
      <c r="B11" s="109"/>
      <c r="C11" s="51">
        <v>14877</v>
      </c>
      <c r="D11" s="168">
        <v>230468400</v>
      </c>
      <c r="E11" s="168"/>
      <c r="F11" s="168">
        <v>193623</v>
      </c>
      <c r="G11" s="168"/>
      <c r="H11" s="51">
        <v>16</v>
      </c>
      <c r="I11" s="168">
        <v>58166</v>
      </c>
      <c r="J11" s="168"/>
      <c r="K11" s="168">
        <v>15347</v>
      </c>
      <c r="L11" s="168"/>
      <c r="M11" s="51">
        <v>23640</v>
      </c>
      <c r="N11" s="51">
        <v>81</v>
      </c>
      <c r="O11" s="51">
        <v>53410</v>
      </c>
    </row>
    <row r="12" spans="1:17" ht="14.25" customHeight="1">
      <c r="A12" s="118" t="s">
        <v>433</v>
      </c>
      <c r="B12" s="109"/>
      <c r="C12" s="51">
        <v>14105</v>
      </c>
      <c r="D12" s="168">
        <v>219048400</v>
      </c>
      <c r="E12" s="168"/>
      <c r="F12" s="168">
        <v>184327</v>
      </c>
      <c r="G12" s="168"/>
      <c r="H12" s="51">
        <v>19</v>
      </c>
      <c r="I12" s="168">
        <v>20363</v>
      </c>
      <c r="J12" s="168"/>
      <c r="K12" s="168">
        <v>14017</v>
      </c>
      <c r="L12" s="168"/>
      <c r="M12" s="51">
        <v>21786</v>
      </c>
      <c r="N12" s="51">
        <v>85</v>
      </c>
      <c r="O12" s="51">
        <v>7800</v>
      </c>
    </row>
    <row r="13" spans="1:17" ht="18" customHeight="1">
      <c r="A13" s="118" t="s">
        <v>461</v>
      </c>
      <c r="B13" s="93"/>
      <c r="C13" s="112">
        <v>13300</v>
      </c>
      <c r="D13" s="166">
        <v>207803600</v>
      </c>
      <c r="E13" s="166"/>
      <c r="F13" s="166">
        <v>174183</v>
      </c>
      <c r="G13" s="166"/>
      <c r="H13" s="112">
        <v>15</v>
      </c>
      <c r="I13" s="166">
        <v>15685</v>
      </c>
      <c r="J13" s="166"/>
      <c r="K13" s="166">
        <v>13123</v>
      </c>
      <c r="L13" s="166"/>
      <c r="M13" s="112">
        <v>20386</v>
      </c>
      <c r="N13" s="112">
        <v>73</v>
      </c>
      <c r="O13" s="112">
        <v>3259</v>
      </c>
    </row>
    <row r="14" spans="1:17">
      <c r="A14" s="22"/>
      <c r="B14" s="66" t="s">
        <v>393</v>
      </c>
      <c r="C14" s="113">
        <v>1082</v>
      </c>
      <c r="D14" s="164">
        <v>16546500</v>
      </c>
      <c r="E14" s="164"/>
      <c r="F14" s="164">
        <v>13855</v>
      </c>
      <c r="G14" s="164"/>
      <c r="H14" s="113">
        <v>4</v>
      </c>
      <c r="I14" s="164">
        <v>6015</v>
      </c>
      <c r="J14" s="164"/>
      <c r="K14" s="164">
        <v>1049</v>
      </c>
      <c r="L14" s="164"/>
      <c r="M14" s="113">
        <v>1519</v>
      </c>
      <c r="N14" s="113">
        <v>4</v>
      </c>
      <c r="O14" s="113">
        <v>287</v>
      </c>
    </row>
    <row r="15" spans="1:17">
      <c r="A15" s="22"/>
      <c r="B15" s="102" t="s">
        <v>392</v>
      </c>
      <c r="C15" s="113">
        <v>781</v>
      </c>
      <c r="D15" s="164">
        <v>12031000</v>
      </c>
      <c r="E15" s="164"/>
      <c r="F15" s="164">
        <v>10140</v>
      </c>
      <c r="G15" s="164"/>
      <c r="H15" s="113">
        <v>0</v>
      </c>
      <c r="I15" s="164">
        <v>0</v>
      </c>
      <c r="J15" s="164"/>
      <c r="K15" s="164">
        <v>777</v>
      </c>
      <c r="L15" s="164"/>
      <c r="M15" s="113">
        <v>1214</v>
      </c>
      <c r="N15" s="113">
        <v>4</v>
      </c>
      <c r="O15" s="113">
        <v>192</v>
      </c>
    </row>
    <row r="16" spans="1:17">
      <c r="A16" s="22"/>
      <c r="B16" s="102" t="s">
        <v>150</v>
      </c>
      <c r="C16" s="113">
        <v>940</v>
      </c>
      <c r="D16" s="164">
        <v>13538000</v>
      </c>
      <c r="E16" s="164"/>
      <c r="F16" s="164">
        <v>11080</v>
      </c>
      <c r="G16" s="164"/>
      <c r="H16" s="113">
        <v>0</v>
      </c>
      <c r="I16" s="164">
        <v>0</v>
      </c>
      <c r="J16" s="164"/>
      <c r="K16" s="164">
        <v>687</v>
      </c>
      <c r="L16" s="164"/>
      <c r="M16" s="113">
        <v>1100</v>
      </c>
      <c r="N16" s="113">
        <v>14</v>
      </c>
      <c r="O16" s="113">
        <v>641</v>
      </c>
    </row>
    <row r="17" spans="1:15">
      <c r="A17" s="22"/>
      <c r="B17" s="102" t="s">
        <v>151</v>
      </c>
      <c r="C17" s="113">
        <v>783</v>
      </c>
      <c r="D17" s="164">
        <v>12747100</v>
      </c>
      <c r="E17" s="164"/>
      <c r="F17" s="164">
        <v>10629</v>
      </c>
      <c r="G17" s="164"/>
      <c r="H17" s="113">
        <v>3</v>
      </c>
      <c r="I17" s="164">
        <v>6109</v>
      </c>
      <c r="J17" s="164"/>
      <c r="K17" s="164">
        <v>722</v>
      </c>
      <c r="L17" s="164"/>
      <c r="M17" s="113">
        <v>1150</v>
      </c>
      <c r="N17" s="113">
        <v>6</v>
      </c>
      <c r="O17" s="113">
        <v>235</v>
      </c>
    </row>
    <row r="18" spans="1:15">
      <c r="A18" s="22"/>
      <c r="B18" s="102" t="s">
        <v>143</v>
      </c>
      <c r="C18" s="113">
        <v>700</v>
      </c>
      <c r="D18" s="164">
        <v>10938800</v>
      </c>
      <c r="E18" s="164"/>
      <c r="F18" s="164">
        <v>9206</v>
      </c>
      <c r="G18" s="164"/>
      <c r="H18" s="113">
        <v>1</v>
      </c>
      <c r="I18" s="164">
        <v>292</v>
      </c>
      <c r="J18" s="164"/>
      <c r="K18" s="164">
        <v>572</v>
      </c>
      <c r="L18" s="164"/>
      <c r="M18" s="113">
        <v>918</v>
      </c>
      <c r="N18" s="113">
        <v>5</v>
      </c>
      <c r="O18" s="113">
        <v>120</v>
      </c>
    </row>
    <row r="19" spans="1:15">
      <c r="A19" s="22"/>
      <c r="B19" s="102" t="s">
        <v>144</v>
      </c>
      <c r="C19" s="113">
        <v>772</v>
      </c>
      <c r="D19" s="164">
        <v>11994900</v>
      </c>
      <c r="E19" s="164"/>
      <c r="F19" s="164">
        <v>9872</v>
      </c>
      <c r="G19" s="164"/>
      <c r="H19" s="113">
        <v>0</v>
      </c>
      <c r="I19" s="164">
        <v>0</v>
      </c>
      <c r="J19" s="164"/>
      <c r="K19" s="164">
        <v>718</v>
      </c>
      <c r="L19" s="164"/>
      <c r="M19" s="113">
        <v>1105</v>
      </c>
      <c r="N19" s="113">
        <v>6</v>
      </c>
      <c r="O19" s="113">
        <v>229</v>
      </c>
    </row>
    <row r="20" spans="1:15">
      <c r="A20" s="22">
        <v>1</v>
      </c>
      <c r="B20" s="102" t="s">
        <v>429</v>
      </c>
      <c r="C20" s="113">
        <v>1068</v>
      </c>
      <c r="D20" s="164">
        <v>16388600</v>
      </c>
      <c r="E20" s="164"/>
      <c r="F20" s="164">
        <v>13578</v>
      </c>
      <c r="G20" s="164"/>
      <c r="H20" s="113">
        <v>1</v>
      </c>
      <c r="I20" s="164">
        <v>2437</v>
      </c>
      <c r="J20" s="164"/>
      <c r="K20" s="164">
        <v>1372</v>
      </c>
      <c r="L20" s="164"/>
      <c r="M20" s="113">
        <v>1814</v>
      </c>
      <c r="N20" s="113">
        <v>3</v>
      </c>
      <c r="O20" s="113">
        <v>62</v>
      </c>
    </row>
    <row r="21" spans="1:15">
      <c r="A21" s="22">
        <v>1</v>
      </c>
      <c r="B21" s="102" t="s">
        <v>152</v>
      </c>
      <c r="C21" s="113">
        <v>1259</v>
      </c>
      <c r="D21" s="164">
        <v>19835300</v>
      </c>
      <c r="E21" s="164"/>
      <c r="F21" s="164">
        <v>16640</v>
      </c>
      <c r="G21" s="164"/>
      <c r="H21" s="113">
        <v>3</v>
      </c>
      <c r="I21" s="164">
        <v>573</v>
      </c>
      <c r="J21" s="164"/>
      <c r="K21" s="164">
        <v>1196</v>
      </c>
      <c r="L21" s="164"/>
      <c r="M21" s="113">
        <v>2060</v>
      </c>
      <c r="N21" s="113">
        <v>4</v>
      </c>
      <c r="O21" s="113">
        <v>87</v>
      </c>
    </row>
    <row r="22" spans="1:15">
      <c r="A22" s="22">
        <v>1</v>
      </c>
      <c r="B22" s="102" t="s">
        <v>146</v>
      </c>
      <c r="C22" s="113">
        <v>1398</v>
      </c>
      <c r="D22" s="164">
        <v>22347600</v>
      </c>
      <c r="E22" s="164"/>
      <c r="F22" s="164">
        <v>18734</v>
      </c>
      <c r="G22" s="164"/>
      <c r="H22" s="113">
        <v>1</v>
      </c>
      <c r="I22" s="164">
        <v>10</v>
      </c>
      <c r="J22" s="164"/>
      <c r="K22" s="164">
        <v>1161</v>
      </c>
      <c r="L22" s="164"/>
      <c r="M22" s="113">
        <v>1850</v>
      </c>
      <c r="N22" s="113">
        <v>6</v>
      </c>
      <c r="O22" s="113">
        <v>400</v>
      </c>
    </row>
    <row r="23" spans="1:15">
      <c r="A23" s="22"/>
      <c r="B23" s="102" t="s">
        <v>394</v>
      </c>
      <c r="C23" s="113">
        <v>1618</v>
      </c>
      <c r="D23" s="164">
        <v>26458700</v>
      </c>
      <c r="E23" s="164"/>
      <c r="F23" s="164">
        <v>22769</v>
      </c>
      <c r="G23" s="164"/>
      <c r="H23" s="113">
        <v>2</v>
      </c>
      <c r="I23" s="164">
        <v>249</v>
      </c>
      <c r="J23" s="164"/>
      <c r="K23" s="164">
        <v>1516</v>
      </c>
      <c r="L23" s="164"/>
      <c r="M23" s="113">
        <v>2406</v>
      </c>
      <c r="N23" s="113">
        <v>2</v>
      </c>
      <c r="O23" s="113">
        <v>72</v>
      </c>
    </row>
    <row r="24" spans="1:15">
      <c r="A24" s="22"/>
      <c r="B24" s="102" t="s">
        <v>146</v>
      </c>
      <c r="C24" s="113">
        <v>1611</v>
      </c>
      <c r="D24" s="164">
        <v>25119400</v>
      </c>
      <c r="E24" s="164"/>
      <c r="F24" s="164">
        <v>21084</v>
      </c>
      <c r="G24" s="164"/>
      <c r="H24" s="113">
        <v>0</v>
      </c>
      <c r="I24" s="164">
        <v>0</v>
      </c>
      <c r="J24" s="164"/>
      <c r="K24" s="164">
        <v>1703</v>
      </c>
      <c r="L24" s="164"/>
      <c r="M24" s="113">
        <v>2754</v>
      </c>
      <c r="N24" s="113">
        <v>5</v>
      </c>
      <c r="O24" s="113">
        <v>156</v>
      </c>
    </row>
    <row r="25" spans="1:15" ht="12.75" customHeight="1">
      <c r="A25" s="22"/>
      <c r="B25" s="102" t="s">
        <v>147</v>
      </c>
      <c r="C25" s="113">
        <v>1288</v>
      </c>
      <c r="D25" s="164">
        <v>19857700</v>
      </c>
      <c r="E25" s="164"/>
      <c r="F25" s="164">
        <v>16596</v>
      </c>
      <c r="G25" s="164"/>
      <c r="H25" s="113">
        <v>0</v>
      </c>
      <c r="I25" s="164">
        <v>0</v>
      </c>
      <c r="J25" s="164"/>
      <c r="K25" s="164">
        <v>1650</v>
      </c>
      <c r="L25" s="164"/>
      <c r="M25" s="113">
        <v>2496</v>
      </c>
      <c r="N25" s="113">
        <v>14</v>
      </c>
      <c r="O25" s="113">
        <v>778</v>
      </c>
    </row>
    <row r="26" spans="1:15" ht="4.5" customHeight="1">
      <c r="A26" s="11"/>
      <c r="B26" s="12"/>
      <c r="C26" s="11"/>
      <c r="D26" s="11"/>
      <c r="E26" s="11"/>
      <c r="F26" s="11"/>
      <c r="G26" s="11"/>
      <c r="H26" s="11"/>
      <c r="I26" s="11"/>
      <c r="J26" s="11"/>
      <c r="K26" s="11"/>
      <c r="L26" s="11"/>
      <c r="M26" s="11"/>
      <c r="N26" s="11"/>
      <c r="O26" s="11"/>
    </row>
    <row r="27" spans="1:15">
      <c r="A27" s="1" t="s">
        <v>195</v>
      </c>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ht="14.25">
      <c r="A29" s="5" t="s">
        <v>196</v>
      </c>
      <c r="B29" s="1"/>
      <c r="C29" s="1"/>
      <c r="D29" s="1"/>
      <c r="E29" s="1"/>
      <c r="F29" s="1"/>
      <c r="G29" s="1"/>
      <c r="H29" s="1"/>
      <c r="I29" s="1"/>
      <c r="J29" s="1"/>
      <c r="K29" s="1"/>
      <c r="L29" s="1"/>
      <c r="M29" s="1"/>
      <c r="N29" s="1"/>
      <c r="O29" s="1"/>
    </row>
    <row r="30" spans="1:15">
      <c r="A30" s="16" t="s">
        <v>197</v>
      </c>
      <c r="B30" s="1"/>
      <c r="C30" s="1"/>
      <c r="D30" s="1"/>
      <c r="E30" s="1"/>
      <c r="F30" s="1"/>
      <c r="G30" s="1"/>
      <c r="H30" s="1"/>
      <c r="I30" s="1"/>
      <c r="J30" s="1"/>
      <c r="K30" s="1"/>
      <c r="L30" s="1"/>
      <c r="M30" s="1"/>
      <c r="N30" s="80"/>
      <c r="O30" s="94" t="s">
        <v>451</v>
      </c>
    </row>
    <row r="31" spans="1:15" ht="6.75" customHeight="1">
      <c r="A31" s="1"/>
      <c r="B31" s="1"/>
      <c r="C31" s="1"/>
      <c r="D31" s="1"/>
      <c r="E31" s="1"/>
      <c r="F31" s="1"/>
      <c r="G31" s="1"/>
      <c r="H31" s="1"/>
      <c r="I31" s="1"/>
      <c r="J31" s="1"/>
      <c r="K31" s="1"/>
      <c r="L31" s="1"/>
      <c r="M31" s="1"/>
      <c r="N31" s="1"/>
      <c r="O31" s="1"/>
    </row>
    <row r="32" spans="1:15">
      <c r="A32" s="155" t="s">
        <v>198</v>
      </c>
      <c r="B32" s="156"/>
      <c r="C32" s="156" t="s">
        <v>199</v>
      </c>
      <c r="D32" s="156"/>
      <c r="E32" s="161"/>
      <c r="F32" s="24"/>
      <c r="G32" s="24"/>
      <c r="H32" s="24"/>
      <c r="I32" s="24"/>
      <c r="J32" s="24"/>
      <c r="K32" s="24"/>
      <c r="L32" s="24"/>
      <c r="M32" s="24"/>
      <c r="N32" s="25"/>
      <c r="O32" s="160" t="s">
        <v>200</v>
      </c>
    </row>
    <row r="33" spans="1:19">
      <c r="A33" s="155"/>
      <c r="B33" s="156"/>
      <c r="C33" s="156"/>
      <c r="D33" s="156"/>
      <c r="E33" s="156"/>
      <c r="F33" s="165" t="s">
        <v>201</v>
      </c>
      <c r="G33" s="165"/>
      <c r="H33" s="165"/>
      <c r="I33" s="165" t="s">
        <v>202</v>
      </c>
      <c r="J33" s="165"/>
      <c r="K33" s="165"/>
      <c r="L33" s="156" t="s">
        <v>203</v>
      </c>
      <c r="M33" s="156"/>
      <c r="N33" s="156"/>
      <c r="O33" s="161"/>
    </row>
    <row r="34" spans="1:19">
      <c r="A34" s="155"/>
      <c r="B34" s="156"/>
      <c r="C34" s="88" t="s">
        <v>204</v>
      </c>
      <c r="D34" s="88" t="s">
        <v>205</v>
      </c>
      <c r="E34" s="88" t="s">
        <v>206</v>
      </c>
      <c r="F34" s="88" t="s">
        <v>204</v>
      </c>
      <c r="G34" s="88" t="s">
        <v>205</v>
      </c>
      <c r="H34" s="88" t="s">
        <v>207</v>
      </c>
      <c r="I34" s="88" t="s">
        <v>208</v>
      </c>
      <c r="J34" s="88" t="s">
        <v>205</v>
      </c>
      <c r="K34" s="88" t="s">
        <v>207</v>
      </c>
      <c r="L34" s="88" t="s">
        <v>208</v>
      </c>
      <c r="M34" s="88" t="s">
        <v>205</v>
      </c>
      <c r="N34" s="88" t="s">
        <v>207</v>
      </c>
      <c r="O34" s="161"/>
    </row>
    <row r="35" spans="1:19" ht="5.0999999999999996" customHeight="1">
      <c r="A35" s="1"/>
      <c r="B35" s="18"/>
      <c r="C35" s="1"/>
      <c r="D35" s="1"/>
      <c r="E35" s="1"/>
      <c r="F35" s="1"/>
      <c r="G35" s="1"/>
      <c r="H35" s="1"/>
      <c r="I35" s="1"/>
      <c r="J35" s="1"/>
      <c r="K35" s="1"/>
      <c r="L35" s="1"/>
      <c r="M35" s="1"/>
      <c r="N35" s="1"/>
      <c r="O35" s="1"/>
    </row>
    <row r="36" spans="1:19">
      <c r="A36" s="120" t="s">
        <v>430</v>
      </c>
      <c r="B36" s="109" t="s">
        <v>466</v>
      </c>
      <c r="C36" s="26">
        <v>1824</v>
      </c>
      <c r="D36" s="26">
        <v>10</v>
      </c>
      <c r="E36" s="26">
        <v>2043</v>
      </c>
      <c r="F36" s="26">
        <v>96</v>
      </c>
      <c r="G36" s="26">
        <v>0</v>
      </c>
      <c r="H36" s="26">
        <v>110</v>
      </c>
      <c r="I36" s="26">
        <v>0</v>
      </c>
      <c r="J36" s="26">
        <v>0</v>
      </c>
      <c r="K36" s="26">
        <v>0</v>
      </c>
      <c r="L36" s="26">
        <v>13</v>
      </c>
      <c r="M36" s="26">
        <v>1</v>
      </c>
      <c r="N36" s="26">
        <v>12</v>
      </c>
      <c r="O36" s="26">
        <v>8918</v>
      </c>
    </row>
    <row r="37" spans="1:19">
      <c r="A37" s="118" t="s">
        <v>431</v>
      </c>
      <c r="B37" s="109"/>
      <c r="C37" s="26">
        <v>1352</v>
      </c>
      <c r="D37" s="26">
        <v>12</v>
      </c>
      <c r="E37" s="26">
        <v>1481</v>
      </c>
      <c r="F37" s="26">
        <v>48</v>
      </c>
      <c r="G37" s="26">
        <v>1</v>
      </c>
      <c r="H37" s="26">
        <v>51</v>
      </c>
      <c r="I37" s="26">
        <v>0</v>
      </c>
      <c r="J37" s="26">
        <v>0</v>
      </c>
      <c r="K37" s="26">
        <v>0</v>
      </c>
      <c r="L37" s="26">
        <v>5</v>
      </c>
      <c r="M37" s="26">
        <v>0</v>
      </c>
      <c r="N37" s="26">
        <v>5</v>
      </c>
      <c r="O37" s="26">
        <v>8349</v>
      </c>
    </row>
    <row r="38" spans="1:19">
      <c r="A38" s="118" t="s">
        <v>432</v>
      </c>
      <c r="B38" s="109"/>
      <c r="C38" s="26">
        <v>1347</v>
      </c>
      <c r="D38" s="26">
        <v>8</v>
      </c>
      <c r="E38" s="26">
        <v>1506</v>
      </c>
      <c r="F38" s="26">
        <v>68</v>
      </c>
      <c r="G38" s="26">
        <v>0</v>
      </c>
      <c r="H38" s="26">
        <v>87</v>
      </c>
      <c r="I38" s="26">
        <v>0</v>
      </c>
      <c r="J38" s="26">
        <v>0</v>
      </c>
      <c r="K38" s="26">
        <v>0</v>
      </c>
      <c r="L38" s="26">
        <v>5</v>
      </c>
      <c r="M38" s="26">
        <v>0</v>
      </c>
      <c r="N38" s="26">
        <v>6</v>
      </c>
      <c r="O38" s="26">
        <v>8451</v>
      </c>
    </row>
    <row r="39" spans="1:19">
      <c r="A39" s="118" t="s">
        <v>433</v>
      </c>
      <c r="B39" s="109"/>
      <c r="C39" s="26">
        <v>1166</v>
      </c>
      <c r="D39" s="26">
        <v>8</v>
      </c>
      <c r="E39" s="26">
        <v>1280</v>
      </c>
      <c r="F39" s="26">
        <v>48</v>
      </c>
      <c r="G39" s="26">
        <v>0</v>
      </c>
      <c r="H39" s="26">
        <v>58</v>
      </c>
      <c r="I39" s="26">
        <v>0</v>
      </c>
      <c r="J39" s="26">
        <v>0</v>
      </c>
      <c r="K39" s="26">
        <v>0</v>
      </c>
      <c r="L39" s="26">
        <v>7</v>
      </c>
      <c r="M39" s="26">
        <v>2</v>
      </c>
      <c r="N39" s="26">
        <v>5</v>
      </c>
      <c r="O39" s="26">
        <v>8983</v>
      </c>
      <c r="P39" s="27"/>
    </row>
    <row r="40" spans="1:19">
      <c r="A40" s="126" t="s">
        <v>461</v>
      </c>
      <c r="B40" s="125"/>
      <c r="C40" s="26">
        <v>1229</v>
      </c>
      <c r="D40" s="26">
        <v>5</v>
      </c>
      <c r="E40" s="26">
        <v>1391</v>
      </c>
      <c r="F40" s="26">
        <v>53</v>
      </c>
      <c r="G40" s="26">
        <v>0</v>
      </c>
      <c r="H40" s="26">
        <v>61</v>
      </c>
      <c r="I40" s="26">
        <v>0</v>
      </c>
      <c r="J40" s="26">
        <v>0</v>
      </c>
      <c r="K40" s="26">
        <v>0</v>
      </c>
      <c r="L40" s="26">
        <v>8</v>
      </c>
      <c r="M40" s="26">
        <v>0</v>
      </c>
      <c r="N40" s="26">
        <v>8</v>
      </c>
      <c r="O40" s="26">
        <v>9326</v>
      </c>
      <c r="P40" s="27"/>
    </row>
    <row r="41" spans="1:19" ht="5.0999999999999996" customHeight="1">
      <c r="A41" s="11"/>
      <c r="B41" s="12"/>
      <c r="C41" s="11"/>
      <c r="D41" s="11"/>
      <c r="E41" s="11"/>
      <c r="F41" s="11"/>
      <c r="G41" s="11"/>
      <c r="H41" s="11"/>
      <c r="I41" s="11"/>
      <c r="J41" s="11"/>
      <c r="K41" s="11"/>
      <c r="L41" s="11"/>
      <c r="M41" s="11"/>
      <c r="N41" s="11"/>
      <c r="O41" s="11"/>
    </row>
    <row r="42" spans="1:19">
      <c r="A42" s="16" t="s">
        <v>209</v>
      </c>
      <c r="B42" s="1"/>
      <c r="C42" s="1"/>
      <c r="D42" s="1"/>
      <c r="E42" s="1"/>
      <c r="F42" s="1"/>
      <c r="G42" s="1"/>
      <c r="H42" s="1"/>
      <c r="I42" s="1"/>
      <c r="J42" s="1"/>
      <c r="K42" s="1"/>
      <c r="L42" s="1"/>
      <c r="M42" s="1"/>
      <c r="N42" s="1"/>
      <c r="O42" s="1"/>
      <c r="P42" s="1"/>
      <c r="Q42" s="1"/>
    </row>
    <row r="43" spans="1:19">
      <c r="A43" s="1" t="s">
        <v>210</v>
      </c>
      <c r="B43" s="1"/>
      <c r="C43" s="1"/>
      <c r="D43" s="1"/>
      <c r="E43" s="1"/>
      <c r="F43" s="1"/>
      <c r="G43" s="1"/>
      <c r="H43" s="1"/>
      <c r="I43" s="1"/>
      <c r="J43" s="1"/>
      <c r="K43" s="1"/>
      <c r="L43" s="1"/>
      <c r="M43" s="1"/>
      <c r="N43" s="1"/>
      <c r="O43" s="1"/>
    </row>
    <row r="44" spans="1:19">
      <c r="A44" s="1"/>
      <c r="B44" s="1"/>
      <c r="C44" s="1"/>
      <c r="D44" s="1"/>
      <c r="E44" s="1"/>
      <c r="F44" s="1"/>
      <c r="G44" s="1"/>
      <c r="H44" s="1"/>
      <c r="I44" s="1"/>
      <c r="J44" s="1"/>
      <c r="K44" s="1"/>
      <c r="L44" s="1"/>
      <c r="M44" s="1"/>
      <c r="N44" s="1"/>
      <c r="O44" s="1"/>
    </row>
    <row r="45" spans="1:19" ht="14.25">
      <c r="A45" s="5" t="s">
        <v>211</v>
      </c>
      <c r="B45" s="1"/>
      <c r="C45" s="1"/>
      <c r="D45" s="1"/>
      <c r="E45" s="1"/>
      <c r="F45" s="1"/>
      <c r="G45" s="1"/>
      <c r="H45" s="1"/>
      <c r="I45" s="1"/>
      <c r="J45" s="1"/>
      <c r="K45" s="1"/>
      <c r="L45" s="1"/>
      <c r="M45" s="1"/>
      <c r="N45" s="1"/>
      <c r="O45" s="1"/>
    </row>
    <row r="46" spans="1:19">
      <c r="A46" s="16" t="s">
        <v>212</v>
      </c>
      <c r="B46" s="1"/>
      <c r="C46" s="1"/>
      <c r="D46" s="1"/>
      <c r="E46" s="1"/>
      <c r="F46" s="1"/>
      <c r="G46" s="1"/>
      <c r="H46" s="1"/>
      <c r="I46" s="1"/>
      <c r="J46" s="1"/>
      <c r="K46" s="1"/>
      <c r="L46" s="1"/>
      <c r="M46" s="1"/>
      <c r="N46" s="167" t="s">
        <v>452</v>
      </c>
      <c r="O46" s="167"/>
    </row>
    <row r="47" spans="1:19" ht="6.75" customHeight="1">
      <c r="A47" s="1"/>
      <c r="B47" s="1"/>
      <c r="C47" s="1"/>
      <c r="D47" s="1"/>
      <c r="E47" s="1"/>
      <c r="F47" s="1"/>
      <c r="G47" s="1"/>
      <c r="H47" s="1"/>
      <c r="I47" s="1"/>
      <c r="J47" s="1"/>
      <c r="K47" s="1"/>
      <c r="L47" s="1"/>
      <c r="M47" s="1"/>
      <c r="N47" s="1"/>
      <c r="O47" s="1"/>
      <c r="P47" s="1"/>
      <c r="Q47" s="1"/>
      <c r="R47" s="1"/>
      <c r="S47" s="1"/>
    </row>
    <row r="48" spans="1:19" ht="27" customHeight="1">
      <c r="A48" s="155" t="s">
        <v>213</v>
      </c>
      <c r="B48" s="156"/>
      <c r="C48" s="91" t="s">
        <v>214</v>
      </c>
      <c r="D48" s="28" t="s">
        <v>215</v>
      </c>
      <c r="E48" s="28" t="s">
        <v>216</v>
      </c>
      <c r="F48" s="28" t="s">
        <v>395</v>
      </c>
      <c r="G48" s="28" t="s">
        <v>217</v>
      </c>
      <c r="H48" s="29" t="s">
        <v>218</v>
      </c>
      <c r="I48" s="28" t="s">
        <v>219</v>
      </c>
      <c r="J48" s="29" t="s">
        <v>220</v>
      </c>
      <c r="K48" s="28" t="s">
        <v>396</v>
      </c>
      <c r="L48" s="28" t="s">
        <v>221</v>
      </c>
      <c r="M48" s="28" t="s">
        <v>222</v>
      </c>
      <c r="N48" s="28" t="s">
        <v>223</v>
      </c>
      <c r="O48" s="29" t="s">
        <v>224</v>
      </c>
    </row>
    <row r="49" spans="1:15" ht="5.0999999999999996" customHeight="1">
      <c r="A49" s="1"/>
      <c r="B49" s="18"/>
      <c r="C49" s="1"/>
      <c r="D49" s="1"/>
      <c r="E49" s="1"/>
      <c r="F49" s="1"/>
      <c r="G49" s="1"/>
      <c r="H49" s="1"/>
      <c r="I49" s="1"/>
      <c r="J49" s="1"/>
      <c r="K49" s="1"/>
      <c r="L49" s="1"/>
      <c r="M49" s="1"/>
      <c r="N49" s="1"/>
      <c r="O49" s="1"/>
    </row>
    <row r="50" spans="1:15">
      <c r="A50" s="81" t="s">
        <v>430</v>
      </c>
      <c r="B50" s="109" t="s">
        <v>466</v>
      </c>
      <c r="C50" s="26">
        <v>1824</v>
      </c>
      <c r="D50" s="26">
        <v>24</v>
      </c>
      <c r="E50" s="26">
        <v>23</v>
      </c>
      <c r="F50" s="26">
        <v>59</v>
      </c>
      <c r="G50" s="26">
        <v>73</v>
      </c>
      <c r="H50" s="26">
        <v>121</v>
      </c>
      <c r="I50" s="26">
        <v>10</v>
      </c>
      <c r="J50" s="26">
        <v>2</v>
      </c>
      <c r="K50" s="26">
        <v>1</v>
      </c>
      <c r="L50" s="26">
        <v>713</v>
      </c>
      <c r="M50" s="26">
        <v>233</v>
      </c>
      <c r="N50" s="26">
        <v>0</v>
      </c>
      <c r="O50" s="26">
        <v>0</v>
      </c>
    </row>
    <row r="51" spans="1:15">
      <c r="A51" s="118" t="s">
        <v>431</v>
      </c>
      <c r="B51" s="109"/>
      <c r="C51" s="26">
        <v>1352</v>
      </c>
      <c r="D51" s="26">
        <v>18</v>
      </c>
      <c r="E51" s="26">
        <v>18</v>
      </c>
      <c r="F51" s="26">
        <v>55</v>
      </c>
      <c r="G51" s="26">
        <v>58</v>
      </c>
      <c r="H51" s="26">
        <v>92</v>
      </c>
      <c r="I51" s="26">
        <v>2</v>
      </c>
      <c r="J51" s="26">
        <v>1</v>
      </c>
      <c r="K51" s="26">
        <v>1</v>
      </c>
      <c r="L51" s="26">
        <v>566</v>
      </c>
      <c r="M51" s="26">
        <v>162</v>
      </c>
      <c r="N51" s="26">
        <v>0</v>
      </c>
      <c r="O51" s="26">
        <v>0</v>
      </c>
    </row>
    <row r="52" spans="1:15">
      <c r="A52" s="118" t="s">
        <v>432</v>
      </c>
      <c r="B52" s="109"/>
      <c r="C52" s="26">
        <v>1347</v>
      </c>
      <c r="D52" s="26">
        <v>21</v>
      </c>
      <c r="E52" s="26">
        <v>21</v>
      </c>
      <c r="F52" s="26">
        <v>40</v>
      </c>
      <c r="G52" s="26">
        <v>61</v>
      </c>
      <c r="H52" s="26">
        <v>122</v>
      </c>
      <c r="I52" s="26">
        <v>10</v>
      </c>
      <c r="J52" s="26">
        <v>4</v>
      </c>
      <c r="K52" s="26">
        <v>0</v>
      </c>
      <c r="L52" s="26">
        <v>517</v>
      </c>
      <c r="M52" s="26">
        <v>196</v>
      </c>
      <c r="N52" s="26">
        <v>0</v>
      </c>
      <c r="O52" s="26">
        <v>2</v>
      </c>
    </row>
    <row r="53" spans="1:15">
      <c r="A53" s="118" t="s">
        <v>433</v>
      </c>
      <c r="B53" s="109"/>
      <c r="C53" s="26">
        <v>1166</v>
      </c>
      <c r="D53" s="26">
        <v>14</v>
      </c>
      <c r="E53" s="26">
        <v>14</v>
      </c>
      <c r="F53" s="26">
        <v>30</v>
      </c>
      <c r="G53" s="26">
        <v>50</v>
      </c>
      <c r="H53" s="26">
        <v>100</v>
      </c>
      <c r="I53" s="26">
        <v>5</v>
      </c>
      <c r="J53" s="26">
        <v>1</v>
      </c>
      <c r="K53" s="26">
        <v>2</v>
      </c>
      <c r="L53" s="26">
        <v>454</v>
      </c>
      <c r="M53" s="26">
        <v>160</v>
      </c>
      <c r="N53" s="26">
        <v>1</v>
      </c>
      <c r="O53" s="26">
        <v>0</v>
      </c>
    </row>
    <row r="54" spans="1:15">
      <c r="A54" s="126" t="s">
        <v>461</v>
      </c>
      <c r="B54" s="125"/>
      <c r="C54" s="26">
        <v>1229</v>
      </c>
      <c r="D54" s="26">
        <v>20</v>
      </c>
      <c r="E54" s="26">
        <v>20</v>
      </c>
      <c r="F54" s="26">
        <v>37</v>
      </c>
      <c r="G54" s="26">
        <v>66</v>
      </c>
      <c r="H54" s="26">
        <v>87</v>
      </c>
      <c r="I54" s="26">
        <v>9</v>
      </c>
      <c r="J54" s="26">
        <v>2</v>
      </c>
      <c r="K54" s="26">
        <v>0</v>
      </c>
      <c r="L54" s="26">
        <v>470</v>
      </c>
      <c r="M54" s="26">
        <v>185</v>
      </c>
      <c r="N54" s="26">
        <v>0</v>
      </c>
      <c r="O54" s="26">
        <v>0</v>
      </c>
    </row>
    <row r="55" spans="1:15" ht="5.0999999999999996" customHeight="1">
      <c r="A55" s="11"/>
      <c r="B55" s="12"/>
      <c r="C55" s="11"/>
      <c r="D55" s="11"/>
      <c r="E55" s="11"/>
      <c r="F55" s="11"/>
      <c r="G55" s="11"/>
      <c r="H55" s="11"/>
      <c r="I55" s="11"/>
      <c r="J55" s="11"/>
      <c r="K55" s="11"/>
      <c r="L55" s="11"/>
      <c r="M55" s="11"/>
      <c r="N55" s="11"/>
      <c r="O55" s="11"/>
    </row>
    <row r="56" spans="1:15" ht="6" customHeight="1"/>
    <row r="57" spans="1:15" ht="27" customHeight="1">
      <c r="A57" s="155" t="s">
        <v>213</v>
      </c>
      <c r="B57" s="156"/>
      <c r="C57" s="28" t="s">
        <v>225</v>
      </c>
      <c r="D57" s="28" t="s">
        <v>226</v>
      </c>
      <c r="E57" s="30" t="s">
        <v>227</v>
      </c>
      <c r="F57" s="31" t="s">
        <v>228</v>
      </c>
      <c r="G57" s="29" t="s">
        <v>397</v>
      </c>
    </row>
    <row r="58" spans="1:15" ht="5.0999999999999996" customHeight="1">
      <c r="A58" s="1"/>
      <c r="B58" s="18"/>
      <c r="C58" s="1"/>
      <c r="D58" s="1"/>
      <c r="E58" s="1"/>
      <c r="F58" s="1"/>
      <c r="G58" s="1"/>
    </row>
    <row r="59" spans="1:15">
      <c r="A59" s="81" t="s">
        <v>430</v>
      </c>
      <c r="B59" s="109" t="s">
        <v>466</v>
      </c>
      <c r="C59" s="26">
        <v>74</v>
      </c>
      <c r="D59" s="26">
        <v>77</v>
      </c>
      <c r="E59" s="26">
        <v>308</v>
      </c>
      <c r="F59" s="26">
        <v>13</v>
      </c>
      <c r="G59" s="26">
        <v>93</v>
      </c>
      <c r="I59" s="16"/>
    </row>
    <row r="60" spans="1:15">
      <c r="A60" s="118" t="s">
        <v>431</v>
      </c>
      <c r="B60" s="109"/>
      <c r="C60" s="26">
        <v>57</v>
      </c>
      <c r="D60" s="26">
        <v>59</v>
      </c>
      <c r="E60" s="26">
        <v>195</v>
      </c>
      <c r="F60" s="26">
        <v>5</v>
      </c>
      <c r="G60" s="26">
        <v>63</v>
      </c>
      <c r="I60" s="16"/>
    </row>
    <row r="61" spans="1:15">
      <c r="A61" s="118" t="s">
        <v>432</v>
      </c>
      <c r="B61" s="109"/>
      <c r="C61" s="26">
        <v>51</v>
      </c>
      <c r="D61" s="26">
        <v>54</v>
      </c>
      <c r="E61" s="26">
        <v>200</v>
      </c>
      <c r="F61" s="26">
        <v>5</v>
      </c>
      <c r="G61" s="26">
        <v>43</v>
      </c>
      <c r="I61" s="16" t="s">
        <v>398</v>
      </c>
    </row>
    <row r="62" spans="1:15">
      <c r="A62" s="118" t="s">
        <v>433</v>
      </c>
      <c r="B62" s="109"/>
      <c r="C62" s="26">
        <v>49</v>
      </c>
      <c r="D62" s="26">
        <v>49</v>
      </c>
      <c r="E62" s="26">
        <v>187</v>
      </c>
      <c r="F62" s="26">
        <v>7</v>
      </c>
      <c r="G62" s="26">
        <v>43</v>
      </c>
      <c r="I62" s="16" t="s">
        <v>399</v>
      </c>
    </row>
    <row r="63" spans="1:15">
      <c r="A63" s="118" t="s">
        <v>461</v>
      </c>
      <c r="B63" s="93"/>
      <c r="C63" s="26">
        <v>57</v>
      </c>
      <c r="D63" s="26">
        <v>33</v>
      </c>
      <c r="E63" s="26">
        <v>192</v>
      </c>
      <c r="F63" s="26">
        <v>8</v>
      </c>
      <c r="G63" s="26">
        <v>43</v>
      </c>
      <c r="I63" s="1" t="s">
        <v>210</v>
      </c>
    </row>
    <row r="64" spans="1:15" ht="5.0999999999999996" customHeight="1">
      <c r="A64" s="11"/>
      <c r="B64" s="12"/>
      <c r="C64" s="11"/>
      <c r="D64" s="11"/>
      <c r="E64" s="11"/>
      <c r="F64" s="11"/>
      <c r="G64" s="11"/>
    </row>
    <row r="66" spans="1:19">
      <c r="A66" s="16"/>
      <c r="B66" s="1"/>
      <c r="C66" s="1"/>
      <c r="D66" s="1"/>
      <c r="E66" s="1"/>
      <c r="F66" s="1"/>
      <c r="G66" s="1"/>
      <c r="H66" s="1"/>
      <c r="I66" s="1"/>
      <c r="J66" s="1"/>
      <c r="K66" s="1"/>
      <c r="L66" s="1"/>
      <c r="M66" s="1"/>
      <c r="N66" s="1"/>
      <c r="O66" s="1"/>
      <c r="P66" s="1"/>
      <c r="Q66" s="1"/>
      <c r="R66" s="1"/>
      <c r="S66" s="1"/>
    </row>
    <row r="67" spans="1:19">
      <c r="A67" s="1"/>
      <c r="B67" s="1"/>
      <c r="C67" s="1"/>
      <c r="D67" s="1"/>
      <c r="E67" s="1"/>
      <c r="F67" s="1"/>
      <c r="G67" s="1"/>
      <c r="H67" s="1"/>
      <c r="I67" s="1"/>
      <c r="J67" s="1"/>
      <c r="K67" s="1"/>
      <c r="L67" s="1"/>
      <c r="M67" s="1"/>
      <c r="N67" s="1"/>
      <c r="O67" s="1"/>
    </row>
  </sheetData>
  <mergeCells count="88">
    <mergeCell ref="N46:O46"/>
    <mergeCell ref="F9:G9"/>
    <mergeCell ref="I9:J9"/>
    <mergeCell ref="K9:L9"/>
    <mergeCell ref="D12:E12"/>
    <mergeCell ref="F12:G12"/>
    <mergeCell ref="I12:J12"/>
    <mergeCell ref="K12:L12"/>
    <mergeCell ref="D10:E10"/>
    <mergeCell ref="F10:G10"/>
    <mergeCell ref="I10:J10"/>
    <mergeCell ref="K10:L10"/>
    <mergeCell ref="D11:E11"/>
    <mergeCell ref="F11:G11"/>
    <mergeCell ref="I11:J11"/>
    <mergeCell ref="K11:L11"/>
    <mergeCell ref="A5:B6"/>
    <mergeCell ref="C5:J5"/>
    <mergeCell ref="K5:O5"/>
    <mergeCell ref="D6:E6"/>
    <mergeCell ref="F6:G6"/>
    <mergeCell ref="I6:J6"/>
    <mergeCell ref="K6:L6"/>
    <mergeCell ref="D8:E8"/>
    <mergeCell ref="F8:G8"/>
    <mergeCell ref="I8:J8"/>
    <mergeCell ref="K8:L8"/>
    <mergeCell ref="D9:E9"/>
    <mergeCell ref="I14:J14"/>
    <mergeCell ref="K14:L14"/>
    <mergeCell ref="D13:E13"/>
    <mergeCell ref="F13:G13"/>
    <mergeCell ref="D14:E14"/>
    <mergeCell ref="F14:G14"/>
    <mergeCell ref="K13:L13"/>
    <mergeCell ref="I13:J13"/>
    <mergeCell ref="D15:E15"/>
    <mergeCell ref="F15:G15"/>
    <mergeCell ref="I15:J15"/>
    <mergeCell ref="K15:L15"/>
    <mergeCell ref="I16:J16"/>
    <mergeCell ref="K16:L16"/>
    <mergeCell ref="D16:E16"/>
    <mergeCell ref="F16:G16"/>
    <mergeCell ref="D17:E17"/>
    <mergeCell ref="F17:G17"/>
    <mergeCell ref="I17:J17"/>
    <mergeCell ref="K17:L17"/>
    <mergeCell ref="I18:J18"/>
    <mergeCell ref="K18:L18"/>
    <mergeCell ref="D18:E18"/>
    <mergeCell ref="F18:G18"/>
    <mergeCell ref="D19:E19"/>
    <mergeCell ref="F19:G19"/>
    <mergeCell ref="I19:J19"/>
    <mergeCell ref="K19:L19"/>
    <mergeCell ref="I20:J20"/>
    <mergeCell ref="K20:L20"/>
    <mergeCell ref="D20:E20"/>
    <mergeCell ref="F20:G20"/>
    <mergeCell ref="D21:E21"/>
    <mergeCell ref="F21:G21"/>
    <mergeCell ref="I21:J21"/>
    <mergeCell ref="K21:L21"/>
    <mergeCell ref="I22:J22"/>
    <mergeCell ref="K22:L22"/>
    <mergeCell ref="F22:G22"/>
    <mergeCell ref="F23:G23"/>
    <mergeCell ref="I23:J23"/>
    <mergeCell ref="K23:L23"/>
    <mergeCell ref="O32:O34"/>
    <mergeCell ref="F33:H33"/>
    <mergeCell ref="I33:K33"/>
    <mergeCell ref="L33:N33"/>
    <mergeCell ref="F24:G24"/>
    <mergeCell ref="I24:J24"/>
    <mergeCell ref="K24:L24"/>
    <mergeCell ref="F25:G25"/>
    <mergeCell ref="I25:J25"/>
    <mergeCell ref="K25:L25"/>
    <mergeCell ref="A48:B48"/>
    <mergeCell ref="A57:B57"/>
    <mergeCell ref="A32:B34"/>
    <mergeCell ref="C32:E33"/>
    <mergeCell ref="D22:E22"/>
    <mergeCell ref="D23:E23"/>
    <mergeCell ref="D24:E24"/>
    <mergeCell ref="D25:E25"/>
  </mergeCells>
  <phoneticPr fontId="3"/>
  <pageMargins left="0.59055118110236227" right="0.39370078740157483" top="0.39370078740157483" bottom="0.39370078740157483" header="0.31496062992125984" footer="0.31496062992125984"/>
  <pageSetup paperSize="9" firstPageNumber="171" orientation="portrait" useFirstPageNumber="1" r:id="rId1"/>
  <headerFooter alignWithMargins="0"/>
  <ignoredErrors>
    <ignoredError sqref="B15:B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topLeftCell="A19" zoomScaleNormal="130" zoomScaleSheetLayoutView="100" workbookViewId="0">
      <selection activeCell="Y18" sqref="Y18"/>
    </sheetView>
  </sheetViews>
  <sheetFormatPr defaultRowHeight="13.5"/>
  <cols>
    <col min="1" max="1" width="5.125" style="17" customWidth="1"/>
    <col min="2" max="2" width="3.625" style="17" customWidth="1"/>
    <col min="3" max="3" width="4.125" style="17" customWidth="1"/>
    <col min="4" max="4" width="3.625" style="17" customWidth="1"/>
    <col min="5" max="5" width="5.375" style="17" customWidth="1"/>
    <col min="6" max="6" width="4.75" style="17" bestFit="1" customWidth="1"/>
    <col min="7" max="7" width="5.375" style="17" customWidth="1"/>
    <col min="8" max="8" width="4.125" style="17" customWidth="1"/>
    <col min="9" max="9" width="5" style="17" customWidth="1"/>
    <col min="10" max="11" width="4.125" style="17" customWidth="1"/>
    <col min="12" max="12" width="4.5" style="17" customWidth="1"/>
    <col min="13" max="13" width="4.125" style="17" customWidth="1"/>
    <col min="14" max="14" width="4.5" style="17" customWidth="1"/>
    <col min="15" max="16" width="4.125" style="17" customWidth="1"/>
    <col min="17" max="20" width="4" style="17" customWidth="1"/>
    <col min="21" max="21" width="3.5" style="17" customWidth="1"/>
    <col min="22" max="22" width="4.125" style="17" customWidth="1"/>
    <col min="23" max="16384" width="9" style="17"/>
  </cols>
  <sheetData>
    <row r="1" spans="1:22">
      <c r="A1" s="1" t="s">
        <v>0</v>
      </c>
      <c r="B1" s="1"/>
      <c r="C1" s="1"/>
      <c r="D1" s="1"/>
      <c r="E1" s="1"/>
      <c r="F1" s="1"/>
      <c r="G1" s="1"/>
      <c r="H1" s="1"/>
      <c r="I1" s="1"/>
      <c r="J1" s="1"/>
      <c r="K1" s="1"/>
      <c r="L1" s="1"/>
      <c r="M1" s="1"/>
      <c r="N1" s="1"/>
      <c r="O1" s="1"/>
      <c r="P1" s="1"/>
      <c r="Q1" s="1"/>
      <c r="R1" s="1"/>
      <c r="S1" s="1"/>
      <c r="T1" s="1"/>
      <c r="U1" s="1"/>
      <c r="V1" s="1"/>
    </row>
    <row r="2" spans="1:22" ht="9.75" customHeight="1">
      <c r="A2" s="1"/>
      <c r="B2" s="1"/>
      <c r="C2" s="1"/>
      <c r="D2" s="1"/>
      <c r="E2" s="1"/>
      <c r="F2" s="1"/>
      <c r="G2" s="1"/>
      <c r="H2" s="1"/>
      <c r="I2" s="1"/>
      <c r="J2" s="1"/>
      <c r="K2" s="1"/>
      <c r="L2" s="1"/>
      <c r="M2" s="1"/>
      <c r="N2" s="1"/>
      <c r="O2" s="1"/>
      <c r="P2" s="1"/>
      <c r="Q2" s="1"/>
      <c r="R2" s="1"/>
      <c r="S2" s="1"/>
      <c r="T2" s="1"/>
      <c r="U2" s="1"/>
      <c r="V2" s="1"/>
    </row>
    <row r="3" spans="1:22" ht="14.25">
      <c r="A3" s="5" t="s">
        <v>229</v>
      </c>
      <c r="B3" s="1"/>
      <c r="C3" s="1"/>
      <c r="D3" s="1"/>
      <c r="E3" s="1"/>
      <c r="F3" s="1"/>
      <c r="G3" s="1"/>
      <c r="H3" s="1"/>
      <c r="I3" s="1"/>
      <c r="J3" s="1"/>
      <c r="K3" s="1"/>
      <c r="L3" s="1"/>
      <c r="M3" s="1"/>
      <c r="N3" s="1"/>
      <c r="O3" s="1"/>
      <c r="P3" s="1"/>
      <c r="Q3" s="1"/>
      <c r="R3" s="1"/>
      <c r="S3" s="1"/>
      <c r="T3" s="1"/>
      <c r="U3" s="1"/>
      <c r="V3" s="1"/>
    </row>
    <row r="4" spans="1:22">
      <c r="A4" s="16" t="s">
        <v>440</v>
      </c>
      <c r="B4" s="1"/>
      <c r="C4" s="1"/>
      <c r="D4" s="1"/>
      <c r="E4" s="1"/>
      <c r="F4" s="1"/>
      <c r="G4" s="1"/>
      <c r="H4" s="1"/>
      <c r="I4" s="1"/>
      <c r="J4" s="1"/>
      <c r="K4" s="1"/>
      <c r="L4" s="1"/>
      <c r="M4" s="1"/>
      <c r="N4" s="1"/>
      <c r="O4" s="1"/>
      <c r="P4" s="1"/>
      <c r="Q4" s="1"/>
      <c r="R4" s="1"/>
      <c r="S4" s="1"/>
      <c r="T4" s="199" t="s">
        <v>453</v>
      </c>
      <c r="U4" s="199"/>
      <c r="V4" s="199"/>
    </row>
    <row r="5" spans="1:22" ht="8.1" customHeight="1">
      <c r="A5" s="188" t="s">
        <v>213</v>
      </c>
      <c r="B5" s="188"/>
      <c r="C5" s="190" t="s">
        <v>115</v>
      </c>
      <c r="D5" s="191"/>
      <c r="E5" s="194" t="s">
        <v>230</v>
      </c>
      <c r="F5" s="195"/>
      <c r="G5" s="32"/>
      <c r="H5" s="33"/>
      <c r="I5" s="194" t="s">
        <v>231</v>
      </c>
      <c r="J5" s="195"/>
      <c r="K5" s="34"/>
      <c r="L5" s="35"/>
      <c r="M5" s="36"/>
      <c r="N5" s="194" t="s">
        <v>232</v>
      </c>
      <c r="O5" s="195"/>
      <c r="P5" s="34"/>
      <c r="Q5" s="36"/>
      <c r="R5" s="36"/>
      <c r="S5" s="36"/>
      <c r="T5" s="186" t="s">
        <v>233</v>
      </c>
      <c r="U5" s="180" t="s">
        <v>234</v>
      </c>
      <c r="V5" s="182" t="s">
        <v>235</v>
      </c>
    </row>
    <row r="6" spans="1:22" ht="24.95" customHeight="1">
      <c r="A6" s="189"/>
      <c r="B6" s="189"/>
      <c r="C6" s="192"/>
      <c r="D6" s="193"/>
      <c r="E6" s="196"/>
      <c r="F6" s="197"/>
      <c r="G6" s="37" t="s">
        <v>236</v>
      </c>
      <c r="H6" s="38" t="s">
        <v>235</v>
      </c>
      <c r="I6" s="196"/>
      <c r="J6" s="198"/>
      <c r="K6" s="184" t="s">
        <v>237</v>
      </c>
      <c r="L6" s="185"/>
      <c r="M6" s="38" t="s">
        <v>235</v>
      </c>
      <c r="N6" s="196"/>
      <c r="O6" s="198"/>
      <c r="P6" s="39" t="s">
        <v>238</v>
      </c>
      <c r="Q6" s="184" t="s">
        <v>237</v>
      </c>
      <c r="R6" s="185"/>
      <c r="S6" s="38" t="s">
        <v>235</v>
      </c>
      <c r="T6" s="187"/>
      <c r="U6" s="181"/>
      <c r="V6" s="183"/>
    </row>
    <row r="7" spans="1:22" ht="5.0999999999999996" customHeight="1">
      <c r="A7" s="40"/>
      <c r="B7" s="40"/>
      <c r="C7" s="41"/>
      <c r="D7" s="97"/>
      <c r="E7" s="97"/>
      <c r="F7" s="97"/>
      <c r="G7" s="42"/>
      <c r="H7" s="42"/>
      <c r="I7" s="42"/>
      <c r="J7" s="42"/>
      <c r="K7" s="42"/>
      <c r="L7" s="42"/>
      <c r="M7" s="42"/>
      <c r="N7" s="42"/>
      <c r="O7" s="42"/>
      <c r="P7" s="42"/>
      <c r="Q7" s="42"/>
      <c r="R7" s="42"/>
      <c r="S7" s="42"/>
      <c r="T7" s="42"/>
      <c r="U7" s="42"/>
      <c r="V7" s="43"/>
    </row>
    <row r="8" spans="1:22">
      <c r="A8" s="108" t="s">
        <v>469</v>
      </c>
      <c r="B8" s="109"/>
      <c r="C8" s="174">
        <v>1824</v>
      </c>
      <c r="D8" s="175"/>
      <c r="E8" s="175">
        <v>175</v>
      </c>
      <c r="F8" s="175"/>
      <c r="G8" s="114">
        <v>27</v>
      </c>
      <c r="H8" s="53">
        <v>148</v>
      </c>
      <c r="I8" s="176">
        <v>725</v>
      </c>
      <c r="J8" s="176"/>
      <c r="K8" s="176">
        <v>426</v>
      </c>
      <c r="L8" s="176"/>
      <c r="M8" s="114">
        <v>299</v>
      </c>
      <c r="N8" s="176">
        <v>851</v>
      </c>
      <c r="O8" s="176"/>
      <c r="P8" s="114">
        <v>310</v>
      </c>
      <c r="Q8" s="176">
        <v>185</v>
      </c>
      <c r="R8" s="176"/>
      <c r="S8" s="114">
        <v>356</v>
      </c>
      <c r="T8" s="53">
        <v>72</v>
      </c>
      <c r="U8" s="53" t="s">
        <v>108</v>
      </c>
      <c r="V8" s="53" t="s">
        <v>108</v>
      </c>
    </row>
    <row r="9" spans="1:22">
      <c r="A9" s="110" t="s">
        <v>434</v>
      </c>
      <c r="B9" s="111"/>
      <c r="C9" s="174">
        <v>1352</v>
      </c>
      <c r="D9" s="175"/>
      <c r="E9" s="175">
        <v>132</v>
      </c>
      <c r="F9" s="175"/>
      <c r="G9" s="114">
        <v>14</v>
      </c>
      <c r="H9" s="53">
        <v>118</v>
      </c>
      <c r="I9" s="176">
        <v>479</v>
      </c>
      <c r="J9" s="176"/>
      <c r="K9" s="176">
        <v>277</v>
      </c>
      <c r="L9" s="176"/>
      <c r="M9" s="114">
        <v>202</v>
      </c>
      <c r="N9" s="176">
        <v>705</v>
      </c>
      <c r="O9" s="176"/>
      <c r="P9" s="114">
        <v>295</v>
      </c>
      <c r="Q9" s="176">
        <v>138</v>
      </c>
      <c r="R9" s="176"/>
      <c r="S9" s="114">
        <v>272</v>
      </c>
      <c r="T9" s="53">
        <v>36</v>
      </c>
      <c r="U9" s="53" t="s">
        <v>108</v>
      </c>
      <c r="V9" s="53" t="s">
        <v>108</v>
      </c>
    </row>
    <row r="10" spans="1:22">
      <c r="A10" s="110" t="s">
        <v>435</v>
      </c>
      <c r="B10" s="111"/>
      <c r="C10" s="177">
        <v>1347</v>
      </c>
      <c r="D10" s="178"/>
      <c r="E10" s="179">
        <v>138</v>
      </c>
      <c r="F10" s="179"/>
      <c r="G10" s="20">
        <v>13</v>
      </c>
      <c r="H10" s="20">
        <v>125</v>
      </c>
      <c r="I10" s="173">
        <v>513</v>
      </c>
      <c r="J10" s="173"/>
      <c r="K10" s="173">
        <v>302</v>
      </c>
      <c r="L10" s="173"/>
      <c r="M10" s="20">
        <v>211</v>
      </c>
      <c r="N10" s="173">
        <v>646</v>
      </c>
      <c r="O10" s="173"/>
      <c r="P10" s="20">
        <v>232</v>
      </c>
      <c r="Q10" s="173">
        <v>135</v>
      </c>
      <c r="R10" s="173"/>
      <c r="S10" s="51">
        <v>279</v>
      </c>
      <c r="T10" s="20">
        <v>50</v>
      </c>
      <c r="U10" s="53" t="s">
        <v>108</v>
      </c>
      <c r="V10" s="53" t="s">
        <v>108</v>
      </c>
    </row>
    <row r="11" spans="1:22">
      <c r="A11" s="162" t="s">
        <v>436</v>
      </c>
      <c r="B11" s="163"/>
      <c r="C11" s="177">
        <v>1166</v>
      </c>
      <c r="D11" s="178"/>
      <c r="E11" s="173">
        <v>107</v>
      </c>
      <c r="F11" s="173"/>
      <c r="G11" s="20">
        <v>13</v>
      </c>
      <c r="H11" s="20">
        <v>94</v>
      </c>
      <c r="I11" s="173">
        <v>439</v>
      </c>
      <c r="J11" s="173"/>
      <c r="K11" s="173">
        <v>246</v>
      </c>
      <c r="L11" s="173"/>
      <c r="M11" s="20">
        <v>193</v>
      </c>
      <c r="N11" s="173">
        <v>571</v>
      </c>
      <c r="O11" s="173"/>
      <c r="P11" s="20">
        <v>228</v>
      </c>
      <c r="Q11" s="173">
        <v>109</v>
      </c>
      <c r="R11" s="173"/>
      <c r="S11" s="51">
        <v>234</v>
      </c>
      <c r="T11" s="20">
        <v>49</v>
      </c>
      <c r="U11" s="53" t="str">
        <f>$U$10</f>
        <v>-</v>
      </c>
      <c r="V11" s="53" t="str">
        <f>$U$10</f>
        <v>-</v>
      </c>
    </row>
    <row r="12" spans="1:22">
      <c r="A12" s="162" t="s">
        <v>470</v>
      </c>
      <c r="B12" s="163"/>
      <c r="C12" s="177">
        <v>1229</v>
      </c>
      <c r="D12" s="178"/>
      <c r="E12" s="173">
        <v>140</v>
      </c>
      <c r="F12" s="173"/>
      <c r="G12" s="20">
        <v>22</v>
      </c>
      <c r="H12" s="20">
        <v>118</v>
      </c>
      <c r="I12" s="173">
        <v>456</v>
      </c>
      <c r="J12" s="173"/>
      <c r="K12" s="173">
        <v>264</v>
      </c>
      <c r="L12" s="173"/>
      <c r="M12" s="20">
        <v>192</v>
      </c>
      <c r="N12" s="173">
        <v>593</v>
      </c>
      <c r="O12" s="173"/>
      <c r="P12" s="20">
        <v>243</v>
      </c>
      <c r="Q12" s="173">
        <v>127</v>
      </c>
      <c r="R12" s="173"/>
      <c r="S12" s="51">
        <v>223</v>
      </c>
      <c r="T12" s="20">
        <v>40</v>
      </c>
      <c r="U12" s="53" t="s">
        <v>108</v>
      </c>
      <c r="V12" s="53" t="s">
        <v>108</v>
      </c>
    </row>
    <row r="13" spans="1:22" ht="5.0999999999999996" customHeight="1">
      <c r="A13" s="44"/>
      <c r="B13" s="44"/>
      <c r="C13" s="86"/>
      <c r="D13" s="44"/>
      <c r="E13" s="44"/>
      <c r="F13" s="44"/>
      <c r="G13" s="44"/>
      <c r="H13" s="44"/>
      <c r="I13" s="44"/>
      <c r="J13" s="44"/>
      <c r="K13" s="44"/>
      <c r="L13" s="44"/>
      <c r="M13" s="44"/>
      <c r="N13" s="44"/>
      <c r="O13" s="44"/>
      <c r="P13" s="44"/>
      <c r="Q13" s="44"/>
      <c r="R13" s="44"/>
      <c r="S13" s="44"/>
      <c r="T13" s="44"/>
      <c r="U13" s="44"/>
      <c r="V13" s="45"/>
    </row>
    <row r="14" spans="1:22" ht="15.75" customHeight="1">
      <c r="A14" s="85" t="s">
        <v>239</v>
      </c>
      <c r="B14" s="21"/>
      <c r="C14" s="21"/>
      <c r="D14" s="21"/>
      <c r="E14" s="85" t="s">
        <v>240</v>
      </c>
      <c r="F14" s="21"/>
      <c r="G14" s="21"/>
      <c r="H14" s="21"/>
      <c r="I14" s="21"/>
      <c r="J14" s="21"/>
      <c r="K14" s="21"/>
      <c r="L14" s="21"/>
      <c r="M14" s="21"/>
      <c r="N14" s="21"/>
      <c r="O14" s="21"/>
      <c r="P14" s="21"/>
      <c r="Q14" s="21"/>
      <c r="R14" s="21"/>
      <c r="S14" s="21"/>
      <c r="T14" s="21"/>
      <c r="U14" s="21"/>
      <c r="V14" s="21"/>
    </row>
    <row r="15" spans="1:22">
      <c r="A15" s="1" t="s">
        <v>241</v>
      </c>
      <c r="B15" s="1"/>
      <c r="C15" s="1"/>
      <c r="D15" s="1"/>
      <c r="E15" s="1"/>
      <c r="F15" s="1"/>
      <c r="G15" s="1"/>
      <c r="H15" s="1"/>
      <c r="I15" s="1"/>
      <c r="J15" s="1"/>
      <c r="K15" s="1"/>
      <c r="L15" s="1"/>
      <c r="M15" s="1"/>
      <c r="N15" s="1"/>
      <c r="O15" s="1"/>
      <c r="P15" s="1"/>
      <c r="Q15" s="1"/>
      <c r="R15" s="1"/>
      <c r="S15" s="1"/>
      <c r="T15" s="1"/>
      <c r="U15" s="1"/>
      <c r="V15" s="1"/>
    </row>
    <row r="16" spans="1:22">
      <c r="A16" s="1"/>
      <c r="B16" s="1"/>
      <c r="C16" s="1"/>
      <c r="D16" s="1"/>
      <c r="E16" s="1"/>
      <c r="F16" s="1"/>
      <c r="G16" s="1"/>
      <c r="H16" s="1"/>
      <c r="I16" s="1"/>
      <c r="J16" s="1"/>
      <c r="K16" s="1"/>
      <c r="L16" s="1"/>
      <c r="M16" s="1"/>
      <c r="N16" s="1"/>
      <c r="O16" s="1"/>
      <c r="P16" s="1"/>
      <c r="Q16" s="1"/>
      <c r="R16" s="1"/>
      <c r="S16" s="1"/>
      <c r="T16" s="1"/>
      <c r="U16" s="1"/>
      <c r="V16" s="1"/>
    </row>
    <row r="17" spans="1:22" ht="14.25">
      <c r="A17" s="5" t="s">
        <v>242</v>
      </c>
      <c r="B17" s="1"/>
      <c r="C17" s="1"/>
      <c r="D17" s="1"/>
      <c r="E17" s="1"/>
      <c r="F17" s="1"/>
      <c r="G17" s="1"/>
      <c r="H17" s="1"/>
      <c r="I17" s="1"/>
      <c r="J17" s="1"/>
      <c r="K17" s="1"/>
      <c r="L17" s="1"/>
      <c r="M17" s="1"/>
      <c r="N17" s="1"/>
      <c r="O17" s="1"/>
      <c r="P17" s="1"/>
      <c r="Q17" s="1"/>
      <c r="R17" s="1"/>
      <c r="S17" s="1"/>
      <c r="T17" s="1"/>
      <c r="U17" s="1"/>
      <c r="V17" s="1"/>
    </row>
    <row r="18" spans="1:22">
      <c r="A18" s="16" t="s">
        <v>441</v>
      </c>
      <c r="B18" s="1"/>
      <c r="C18" s="1"/>
      <c r="D18" s="1"/>
      <c r="E18" s="1"/>
      <c r="F18" s="1"/>
      <c r="G18" s="1"/>
      <c r="H18" s="1"/>
      <c r="I18" s="1"/>
      <c r="J18" s="1"/>
      <c r="K18" s="1"/>
      <c r="L18" s="1"/>
      <c r="M18" s="1"/>
      <c r="N18" s="1"/>
      <c r="O18" s="1"/>
      <c r="P18" s="1"/>
      <c r="Q18" s="1"/>
      <c r="R18" s="1"/>
      <c r="S18" s="1"/>
      <c r="T18" s="201" t="s">
        <v>453</v>
      </c>
      <c r="U18" s="201"/>
      <c r="V18" s="201"/>
    </row>
    <row r="19" spans="1:22" ht="9.9499999999999993" customHeight="1">
      <c r="A19" s="1"/>
      <c r="B19" s="1"/>
      <c r="C19" s="1"/>
      <c r="D19" s="1"/>
      <c r="E19" s="1"/>
      <c r="F19" s="1"/>
      <c r="G19" s="1"/>
      <c r="H19" s="1"/>
      <c r="I19" s="1"/>
      <c r="J19" s="1"/>
      <c r="K19" s="1"/>
      <c r="L19" s="1"/>
      <c r="M19" s="1"/>
      <c r="N19" s="1"/>
      <c r="O19" s="1"/>
      <c r="P19" s="1"/>
      <c r="Q19" s="1"/>
      <c r="R19" s="1"/>
      <c r="S19" s="1"/>
      <c r="T19" s="202"/>
      <c r="U19" s="202"/>
      <c r="V19" s="202"/>
    </row>
    <row r="20" spans="1:22">
      <c r="A20" s="155" t="s">
        <v>243</v>
      </c>
      <c r="B20" s="156"/>
      <c r="C20" s="156"/>
      <c r="D20" s="170" t="s">
        <v>244</v>
      </c>
      <c r="E20" s="156" t="s">
        <v>245</v>
      </c>
      <c r="F20" s="156"/>
      <c r="G20" s="156"/>
      <c r="H20" s="156"/>
      <c r="I20" s="156"/>
      <c r="J20" s="156"/>
      <c r="K20" s="156"/>
      <c r="L20" s="156"/>
      <c r="M20" s="156"/>
      <c r="N20" s="156"/>
      <c r="O20" s="156"/>
      <c r="P20" s="156"/>
      <c r="Q20" s="156"/>
      <c r="R20" s="156"/>
      <c r="S20" s="156"/>
      <c r="T20" s="156"/>
      <c r="U20" s="156"/>
      <c r="V20" s="161"/>
    </row>
    <row r="21" spans="1:22" ht="50.1" customHeight="1">
      <c r="A21" s="155"/>
      <c r="B21" s="156"/>
      <c r="C21" s="156"/>
      <c r="D21" s="170"/>
      <c r="E21" s="96" t="s">
        <v>160</v>
      </c>
      <c r="F21" s="96" t="s">
        <v>246</v>
      </c>
      <c r="G21" s="96" t="s">
        <v>247</v>
      </c>
      <c r="H21" s="96" t="s">
        <v>248</v>
      </c>
      <c r="I21" s="46" t="s">
        <v>249</v>
      </c>
      <c r="J21" s="96" t="s">
        <v>250</v>
      </c>
      <c r="K21" s="46" t="s">
        <v>251</v>
      </c>
      <c r="L21" s="46" t="s">
        <v>252</v>
      </c>
      <c r="M21" s="96" t="s">
        <v>253</v>
      </c>
      <c r="N21" s="96" t="s">
        <v>254</v>
      </c>
      <c r="O21" s="46" t="s">
        <v>255</v>
      </c>
      <c r="P21" s="46" t="s">
        <v>256</v>
      </c>
      <c r="Q21" s="96" t="s">
        <v>257</v>
      </c>
      <c r="R21" s="96" t="s">
        <v>258</v>
      </c>
      <c r="S21" s="46" t="s">
        <v>259</v>
      </c>
      <c r="T21" s="46" t="s">
        <v>260</v>
      </c>
      <c r="U21" s="96" t="s">
        <v>261</v>
      </c>
      <c r="V21" s="95" t="s">
        <v>24</v>
      </c>
    </row>
    <row r="22" spans="1:22" ht="5.0999999999999996" customHeight="1">
      <c r="A22" s="47"/>
      <c r="B22" s="47"/>
      <c r="C22" s="14"/>
      <c r="D22" s="48"/>
      <c r="E22" s="49"/>
      <c r="F22" s="49"/>
      <c r="G22" s="49"/>
      <c r="H22" s="49"/>
      <c r="I22" s="50"/>
      <c r="J22" s="49"/>
      <c r="K22" s="50"/>
      <c r="L22" s="50"/>
      <c r="M22" s="49"/>
      <c r="N22" s="49"/>
      <c r="O22" s="50"/>
      <c r="P22" s="50"/>
      <c r="Q22" s="49"/>
      <c r="R22" s="49"/>
      <c r="S22" s="50"/>
      <c r="T22" s="50"/>
      <c r="U22" s="49"/>
      <c r="V22" s="49"/>
    </row>
    <row r="23" spans="1:22">
      <c r="A23" s="83" t="s">
        <v>471</v>
      </c>
      <c r="B23" s="83"/>
      <c r="C23" s="84"/>
      <c r="D23" s="114">
        <v>4</v>
      </c>
      <c r="E23" s="114">
        <v>1561</v>
      </c>
      <c r="F23" s="114">
        <v>31</v>
      </c>
      <c r="G23" s="114">
        <v>795</v>
      </c>
      <c r="H23" s="114">
        <v>0</v>
      </c>
      <c r="I23" s="114">
        <v>0</v>
      </c>
      <c r="J23" s="114">
        <v>4</v>
      </c>
      <c r="K23" s="114">
        <v>0</v>
      </c>
      <c r="L23" s="114">
        <v>637</v>
      </c>
      <c r="M23" s="114">
        <v>1</v>
      </c>
      <c r="N23" s="114">
        <v>2</v>
      </c>
      <c r="O23" s="114">
        <v>4</v>
      </c>
      <c r="P23" s="51">
        <v>0</v>
      </c>
      <c r="Q23" s="114">
        <v>0</v>
      </c>
      <c r="R23" s="114">
        <v>9</v>
      </c>
      <c r="S23" s="114">
        <v>49</v>
      </c>
      <c r="T23" s="114">
        <v>0</v>
      </c>
      <c r="U23" s="114">
        <v>0</v>
      </c>
      <c r="V23" s="114">
        <v>29</v>
      </c>
    </row>
    <row r="24" spans="1:22">
      <c r="A24" s="1"/>
      <c r="B24" s="82" t="s">
        <v>437</v>
      </c>
      <c r="C24" s="18"/>
      <c r="D24" s="114">
        <v>6</v>
      </c>
      <c r="E24" s="114">
        <v>1750</v>
      </c>
      <c r="F24" s="114">
        <v>56</v>
      </c>
      <c r="G24" s="114">
        <v>939</v>
      </c>
      <c r="H24" s="114">
        <v>0</v>
      </c>
      <c r="I24" s="114">
        <v>3</v>
      </c>
      <c r="J24" s="114">
        <v>2</v>
      </c>
      <c r="K24" s="114">
        <v>0</v>
      </c>
      <c r="L24" s="114">
        <v>610</v>
      </c>
      <c r="M24" s="114">
        <v>0</v>
      </c>
      <c r="N24" s="114">
        <v>0</v>
      </c>
      <c r="O24" s="114">
        <v>1</v>
      </c>
      <c r="P24" s="51">
        <v>0</v>
      </c>
      <c r="Q24" s="114">
        <v>0</v>
      </c>
      <c r="R24" s="114">
        <v>8</v>
      </c>
      <c r="S24" s="114">
        <v>62</v>
      </c>
      <c r="T24" s="114">
        <v>0</v>
      </c>
      <c r="U24" s="114">
        <v>4</v>
      </c>
      <c r="V24" s="114">
        <v>65</v>
      </c>
    </row>
    <row r="25" spans="1:22">
      <c r="A25" s="1"/>
      <c r="B25" s="82" t="s">
        <v>438</v>
      </c>
      <c r="C25" s="18"/>
      <c r="D25" s="20">
        <v>2</v>
      </c>
      <c r="E25" s="20">
        <v>1803</v>
      </c>
      <c r="F25" s="20">
        <v>102</v>
      </c>
      <c r="G25" s="20">
        <v>888</v>
      </c>
      <c r="H25" s="53" t="s">
        <v>34</v>
      </c>
      <c r="I25" s="20">
        <v>4</v>
      </c>
      <c r="J25" s="20">
        <v>6</v>
      </c>
      <c r="K25" s="53" t="s">
        <v>34</v>
      </c>
      <c r="L25" s="20">
        <v>636</v>
      </c>
      <c r="M25" s="53" t="s">
        <v>34</v>
      </c>
      <c r="N25" s="114">
        <v>1</v>
      </c>
      <c r="O25" s="115" t="s">
        <v>34</v>
      </c>
      <c r="P25" s="71" t="s">
        <v>34</v>
      </c>
      <c r="Q25" s="53" t="s">
        <v>34</v>
      </c>
      <c r="R25" s="20">
        <v>17</v>
      </c>
      <c r="S25" s="20">
        <v>93</v>
      </c>
      <c r="T25" s="53" t="s">
        <v>34</v>
      </c>
      <c r="U25" s="115" t="s">
        <v>34</v>
      </c>
      <c r="V25" s="20">
        <v>56</v>
      </c>
    </row>
    <row r="26" spans="1:22">
      <c r="A26" s="1"/>
      <c r="B26" s="82" t="s">
        <v>439</v>
      </c>
      <c r="C26" s="18"/>
      <c r="D26" s="20">
        <v>0</v>
      </c>
      <c r="E26" s="20">
        <v>1671</v>
      </c>
      <c r="F26" s="20">
        <v>77</v>
      </c>
      <c r="G26" s="20">
        <v>738</v>
      </c>
      <c r="H26" s="53">
        <v>1</v>
      </c>
      <c r="I26" s="20">
        <v>0</v>
      </c>
      <c r="J26" s="20">
        <v>0</v>
      </c>
      <c r="K26" s="53">
        <v>0</v>
      </c>
      <c r="L26" s="20">
        <v>549</v>
      </c>
      <c r="M26" s="53">
        <v>0</v>
      </c>
      <c r="N26" s="114">
        <v>2</v>
      </c>
      <c r="O26" s="115">
        <v>0</v>
      </c>
      <c r="P26" s="71">
        <v>0</v>
      </c>
      <c r="Q26" s="53">
        <v>0</v>
      </c>
      <c r="R26" s="20">
        <v>9</v>
      </c>
      <c r="S26" s="20">
        <v>252</v>
      </c>
      <c r="T26" s="53">
        <v>0</v>
      </c>
      <c r="U26" s="115">
        <v>2</v>
      </c>
      <c r="V26" s="20">
        <v>41</v>
      </c>
    </row>
    <row r="27" spans="1:22">
      <c r="A27" s="1"/>
      <c r="B27" s="82" t="s">
        <v>472</v>
      </c>
      <c r="C27" s="18"/>
      <c r="D27" s="20">
        <v>2</v>
      </c>
      <c r="E27" s="20">
        <v>1732</v>
      </c>
      <c r="F27" s="20">
        <v>59</v>
      </c>
      <c r="G27" s="20">
        <v>655</v>
      </c>
      <c r="H27" s="53" t="s">
        <v>491</v>
      </c>
      <c r="I27" s="129" t="s">
        <v>491</v>
      </c>
      <c r="J27" s="20">
        <v>7</v>
      </c>
      <c r="K27" s="53" t="s">
        <v>491</v>
      </c>
      <c r="L27" s="20">
        <v>711</v>
      </c>
      <c r="M27" s="53">
        <v>5</v>
      </c>
      <c r="N27" s="128">
        <v>2</v>
      </c>
      <c r="O27" s="129" t="s">
        <v>491</v>
      </c>
      <c r="P27" s="71">
        <v>3</v>
      </c>
      <c r="Q27" s="53" t="s">
        <v>491</v>
      </c>
      <c r="R27" s="20">
        <v>10</v>
      </c>
      <c r="S27" s="20">
        <v>218</v>
      </c>
      <c r="T27" s="53" t="s">
        <v>491</v>
      </c>
      <c r="U27" s="129">
        <v>4</v>
      </c>
      <c r="V27" s="20">
        <v>58</v>
      </c>
    </row>
    <row r="28" spans="1:22" ht="5.0999999999999996" customHeight="1">
      <c r="A28" s="11"/>
      <c r="B28" s="11"/>
      <c r="C28" s="12"/>
      <c r="D28" s="11"/>
      <c r="E28" s="11"/>
      <c r="F28" s="11"/>
      <c r="G28" s="11"/>
      <c r="H28" s="11"/>
      <c r="I28" s="11"/>
      <c r="J28" s="11"/>
      <c r="K28" s="11"/>
      <c r="L28" s="11"/>
      <c r="M28" s="11"/>
      <c r="N28" s="11"/>
      <c r="O28" s="11"/>
      <c r="P28" s="11"/>
      <c r="Q28" s="11"/>
      <c r="R28" s="11"/>
      <c r="S28" s="11"/>
      <c r="T28" s="11"/>
      <c r="U28" s="11"/>
      <c r="V28" s="11"/>
    </row>
    <row r="29" spans="1:22">
      <c r="A29" s="1" t="s">
        <v>262</v>
      </c>
      <c r="B29" s="1"/>
      <c r="C29" s="1"/>
      <c r="D29" s="1"/>
      <c r="E29" s="1"/>
      <c r="F29" s="1"/>
      <c r="G29" s="1"/>
      <c r="H29" s="1"/>
      <c r="I29" s="1"/>
      <c r="J29" s="1"/>
      <c r="K29" s="1"/>
      <c r="L29" s="1"/>
      <c r="M29" s="1"/>
      <c r="N29" s="1"/>
      <c r="O29" s="1"/>
      <c r="P29" s="1"/>
      <c r="Q29" s="1"/>
      <c r="R29" s="1"/>
      <c r="S29" s="1"/>
      <c r="T29" s="1"/>
      <c r="U29" s="1"/>
      <c r="V29" s="1"/>
    </row>
    <row r="30" spans="1:22">
      <c r="A30" s="1"/>
      <c r="B30" s="1"/>
      <c r="C30" s="1"/>
      <c r="D30" s="1"/>
      <c r="E30" s="1"/>
      <c r="F30" s="1"/>
      <c r="G30" s="1"/>
      <c r="H30" s="1"/>
      <c r="I30" s="1"/>
      <c r="J30" s="1"/>
      <c r="K30" s="1"/>
      <c r="L30" s="1"/>
      <c r="M30" s="1"/>
      <c r="N30" s="1"/>
      <c r="O30" s="1"/>
      <c r="P30" s="1"/>
      <c r="Q30" s="1"/>
      <c r="R30" s="1"/>
      <c r="S30" s="1"/>
      <c r="T30" s="1"/>
      <c r="U30" s="1"/>
      <c r="V30" s="1"/>
    </row>
    <row r="31" spans="1:22" ht="14.25">
      <c r="A31" s="5" t="s">
        <v>263</v>
      </c>
      <c r="B31" s="1"/>
      <c r="C31" s="1"/>
      <c r="D31" s="1"/>
      <c r="E31" s="1"/>
      <c r="F31" s="1"/>
      <c r="G31" s="1"/>
      <c r="H31" s="1"/>
      <c r="I31" s="1"/>
      <c r="J31" s="1"/>
      <c r="K31" s="1"/>
      <c r="L31" s="1"/>
      <c r="M31" s="1"/>
      <c r="N31" s="1"/>
      <c r="O31" s="1"/>
      <c r="P31" s="1"/>
      <c r="Q31" s="1"/>
      <c r="R31" s="1"/>
      <c r="S31" s="1"/>
      <c r="T31" s="1"/>
      <c r="U31" s="1"/>
      <c r="V31" s="1"/>
    </row>
    <row r="32" spans="1:22">
      <c r="A32" s="16" t="s">
        <v>442</v>
      </c>
      <c r="B32" s="1"/>
      <c r="C32" s="1"/>
      <c r="D32" s="1"/>
      <c r="E32" s="1"/>
      <c r="F32" s="1"/>
      <c r="G32" s="1"/>
      <c r="H32" s="1"/>
      <c r="I32" s="1"/>
      <c r="J32" s="1"/>
      <c r="K32" s="1"/>
      <c r="L32" s="1"/>
      <c r="M32" s="1"/>
      <c r="N32" s="1"/>
      <c r="O32" s="1"/>
      <c r="P32" s="1"/>
      <c r="Q32" s="1"/>
      <c r="R32" s="1"/>
      <c r="S32" s="1"/>
      <c r="T32" s="201" t="s">
        <v>454</v>
      </c>
      <c r="U32" s="201"/>
      <c r="V32" s="201"/>
    </row>
    <row r="33" spans="1:23" ht="9.9499999999999993" customHeight="1">
      <c r="A33" s="1"/>
      <c r="B33" s="1"/>
      <c r="C33" s="1"/>
      <c r="D33" s="1"/>
      <c r="E33" s="1"/>
      <c r="F33" s="1"/>
      <c r="G33" s="1"/>
      <c r="H33" s="1"/>
      <c r="I33" s="1"/>
      <c r="J33" s="1"/>
      <c r="K33" s="1"/>
      <c r="L33" s="1"/>
      <c r="M33" s="1"/>
      <c r="N33" s="1"/>
      <c r="O33" s="1"/>
      <c r="P33" s="1"/>
      <c r="Q33" s="1"/>
      <c r="R33" s="1"/>
      <c r="S33" s="1"/>
      <c r="T33" s="202"/>
      <c r="U33" s="202"/>
      <c r="V33" s="202"/>
    </row>
    <row r="34" spans="1:23">
      <c r="A34" s="155" t="s">
        <v>213</v>
      </c>
      <c r="B34" s="156"/>
      <c r="C34" s="170" t="s">
        <v>264</v>
      </c>
      <c r="D34" s="156" t="s">
        <v>265</v>
      </c>
      <c r="E34" s="156"/>
      <c r="F34" s="156"/>
      <c r="G34" s="156"/>
      <c r="H34" s="156"/>
      <c r="I34" s="156"/>
      <c r="J34" s="156"/>
      <c r="K34" s="156"/>
      <c r="L34" s="156"/>
      <c r="M34" s="156"/>
      <c r="N34" s="156"/>
      <c r="O34" s="156"/>
      <c r="P34" s="156"/>
      <c r="Q34" s="156"/>
      <c r="R34" s="156"/>
      <c r="S34" s="156"/>
      <c r="T34" s="156"/>
      <c r="U34" s="156"/>
      <c r="V34" s="169" t="s">
        <v>266</v>
      </c>
    </row>
    <row r="35" spans="1:23" ht="24.95" customHeight="1">
      <c r="A35" s="155"/>
      <c r="B35" s="156"/>
      <c r="C35" s="170"/>
      <c r="D35" s="156" t="s">
        <v>267</v>
      </c>
      <c r="E35" s="156"/>
      <c r="F35" s="156"/>
      <c r="G35" s="156"/>
      <c r="H35" s="156" t="s">
        <v>268</v>
      </c>
      <c r="I35" s="156"/>
      <c r="J35" s="156"/>
      <c r="K35" s="156"/>
      <c r="L35" s="156"/>
      <c r="M35" s="170" t="s">
        <v>269</v>
      </c>
      <c r="N35" s="156" t="s">
        <v>270</v>
      </c>
      <c r="O35" s="156"/>
      <c r="P35" s="156"/>
      <c r="Q35" s="156" t="s">
        <v>271</v>
      </c>
      <c r="R35" s="156"/>
      <c r="S35" s="160" t="s">
        <v>272</v>
      </c>
      <c r="T35" s="171"/>
      <c r="U35" s="172"/>
      <c r="V35" s="169"/>
    </row>
    <row r="36" spans="1:23" ht="75" customHeight="1">
      <c r="A36" s="155"/>
      <c r="B36" s="156"/>
      <c r="C36" s="170"/>
      <c r="D36" s="150" t="s">
        <v>273</v>
      </c>
      <c r="E36" s="150" t="s">
        <v>274</v>
      </c>
      <c r="F36" s="150" t="s">
        <v>275</v>
      </c>
      <c r="G36" s="46" t="s">
        <v>492</v>
      </c>
      <c r="H36" s="46" t="s">
        <v>276</v>
      </c>
      <c r="I36" s="150" t="s">
        <v>277</v>
      </c>
      <c r="J36" s="150" t="s">
        <v>278</v>
      </c>
      <c r="K36" s="150" t="s">
        <v>279</v>
      </c>
      <c r="L36" s="150" t="s">
        <v>282</v>
      </c>
      <c r="M36" s="170"/>
      <c r="N36" s="150" t="s">
        <v>280</v>
      </c>
      <c r="O36" s="150" t="s">
        <v>281</v>
      </c>
      <c r="P36" s="150" t="s">
        <v>282</v>
      </c>
      <c r="Q36" s="150" t="s">
        <v>283</v>
      </c>
      <c r="R36" s="150" t="s">
        <v>284</v>
      </c>
      <c r="S36" s="46" t="s">
        <v>285</v>
      </c>
      <c r="T36" s="150" t="s">
        <v>286</v>
      </c>
      <c r="U36" s="150" t="s">
        <v>282</v>
      </c>
      <c r="V36" s="169"/>
    </row>
    <row r="37" spans="1:23" ht="5.0999999999999996" customHeight="1">
      <c r="A37" s="47"/>
      <c r="B37" s="14"/>
      <c r="C37" s="48"/>
      <c r="D37" s="49"/>
      <c r="E37" s="49"/>
      <c r="F37" s="49"/>
      <c r="G37" s="49"/>
      <c r="H37" s="50"/>
      <c r="I37" s="49"/>
      <c r="J37" s="49"/>
      <c r="K37" s="49"/>
      <c r="L37" s="49"/>
      <c r="M37" s="52"/>
      <c r="N37" s="49"/>
      <c r="O37" s="49"/>
      <c r="P37" s="49"/>
      <c r="Q37" s="49"/>
      <c r="R37" s="49"/>
      <c r="S37" s="52"/>
      <c r="T37" s="49"/>
      <c r="U37" s="49"/>
      <c r="V37" s="52"/>
    </row>
    <row r="38" spans="1:23">
      <c r="A38" s="152" t="s">
        <v>484</v>
      </c>
      <c r="B38" s="153"/>
      <c r="C38" s="151">
        <v>53</v>
      </c>
      <c r="D38" s="151">
        <v>0</v>
      </c>
      <c r="E38" s="151">
        <v>0</v>
      </c>
      <c r="F38" s="151">
        <v>0</v>
      </c>
      <c r="G38" s="151">
        <v>0</v>
      </c>
      <c r="H38" s="151">
        <v>0</v>
      </c>
      <c r="I38" s="151">
        <v>6</v>
      </c>
      <c r="J38" s="151">
        <v>1</v>
      </c>
      <c r="K38" s="151">
        <v>4</v>
      </c>
      <c r="L38" s="151">
        <v>0</v>
      </c>
      <c r="M38" s="151">
        <v>18</v>
      </c>
      <c r="N38" s="151">
        <v>0</v>
      </c>
      <c r="O38" s="151">
        <v>0</v>
      </c>
      <c r="P38" s="151">
        <v>0</v>
      </c>
      <c r="Q38" s="151">
        <v>0</v>
      </c>
      <c r="R38" s="151">
        <v>2</v>
      </c>
      <c r="S38" s="151">
        <v>1</v>
      </c>
      <c r="T38" s="151">
        <v>0</v>
      </c>
      <c r="U38" s="151">
        <v>8</v>
      </c>
      <c r="V38" s="151">
        <v>13</v>
      </c>
    </row>
    <row r="39" spans="1:23">
      <c r="A39" s="148" t="s">
        <v>434</v>
      </c>
      <c r="B39" s="149"/>
      <c r="C39" s="151">
        <v>49</v>
      </c>
      <c r="D39" s="151">
        <v>0</v>
      </c>
      <c r="E39" s="151">
        <v>0</v>
      </c>
      <c r="F39" s="151">
        <v>0</v>
      </c>
      <c r="G39" s="151">
        <v>0</v>
      </c>
      <c r="H39" s="151">
        <v>0</v>
      </c>
      <c r="I39" s="151">
        <v>13</v>
      </c>
      <c r="J39" s="151">
        <v>9</v>
      </c>
      <c r="K39" s="151">
        <v>0</v>
      </c>
      <c r="L39" s="151">
        <v>1</v>
      </c>
      <c r="M39" s="151">
        <v>11</v>
      </c>
      <c r="N39" s="151">
        <v>1</v>
      </c>
      <c r="O39" s="151">
        <v>0</v>
      </c>
      <c r="P39" s="151">
        <v>0</v>
      </c>
      <c r="Q39" s="151">
        <v>0</v>
      </c>
      <c r="R39" s="151">
        <v>0</v>
      </c>
      <c r="S39" s="151">
        <v>1</v>
      </c>
      <c r="T39" s="151">
        <v>0</v>
      </c>
      <c r="U39" s="151">
        <v>8</v>
      </c>
      <c r="V39" s="151">
        <v>5</v>
      </c>
    </row>
    <row r="40" spans="1:23">
      <c r="A40" s="148" t="s">
        <v>435</v>
      </c>
      <c r="B40" s="149"/>
      <c r="C40" s="72">
        <v>52</v>
      </c>
      <c r="D40" s="53" t="s">
        <v>34</v>
      </c>
      <c r="E40" s="53" t="s">
        <v>34</v>
      </c>
      <c r="F40" s="53" t="s">
        <v>34</v>
      </c>
      <c r="G40" s="53" t="s">
        <v>34</v>
      </c>
      <c r="H40" s="53" t="s">
        <v>34</v>
      </c>
      <c r="I40" s="20">
        <v>7</v>
      </c>
      <c r="J40" s="151">
        <v>5</v>
      </c>
      <c r="K40" s="53" t="s">
        <v>34</v>
      </c>
      <c r="L40" s="53" t="s">
        <v>34</v>
      </c>
      <c r="M40" s="151">
        <v>20</v>
      </c>
      <c r="N40" s="20">
        <v>1</v>
      </c>
      <c r="O40" s="53" t="s">
        <v>34</v>
      </c>
      <c r="P40" s="53" t="s">
        <v>34</v>
      </c>
      <c r="Q40" s="53" t="s">
        <v>34</v>
      </c>
      <c r="R40" s="151">
        <v>3</v>
      </c>
      <c r="S40" s="151">
        <v>3</v>
      </c>
      <c r="T40" s="53" t="s">
        <v>34</v>
      </c>
      <c r="U40" s="20">
        <v>5</v>
      </c>
      <c r="V40" s="20">
        <v>8</v>
      </c>
    </row>
    <row r="41" spans="1:23">
      <c r="A41" s="162" t="s">
        <v>436</v>
      </c>
      <c r="B41" s="163"/>
      <c r="C41" s="60">
        <v>46</v>
      </c>
      <c r="D41" s="53">
        <v>0</v>
      </c>
      <c r="E41" s="53">
        <v>0</v>
      </c>
      <c r="F41" s="53">
        <v>0</v>
      </c>
      <c r="G41" s="53">
        <v>0</v>
      </c>
      <c r="H41" s="53">
        <v>0</v>
      </c>
      <c r="I41" s="20">
        <v>2</v>
      </c>
      <c r="J41" s="151">
        <v>0</v>
      </c>
      <c r="K41" s="53">
        <v>2</v>
      </c>
      <c r="L41" s="53">
        <v>0</v>
      </c>
      <c r="M41" s="151">
        <v>25</v>
      </c>
      <c r="N41" s="20">
        <v>0</v>
      </c>
      <c r="O41" s="53">
        <v>0</v>
      </c>
      <c r="P41" s="53">
        <v>0</v>
      </c>
      <c r="Q41" s="53">
        <v>0</v>
      </c>
      <c r="R41" s="151">
        <v>2</v>
      </c>
      <c r="S41" s="151">
        <v>5</v>
      </c>
      <c r="T41" s="53">
        <v>0</v>
      </c>
      <c r="U41" s="20">
        <v>6</v>
      </c>
      <c r="V41" s="20">
        <v>4</v>
      </c>
      <c r="W41" s="27"/>
    </row>
    <row r="42" spans="1:23">
      <c r="A42" s="162" t="s">
        <v>470</v>
      </c>
      <c r="B42" s="163"/>
      <c r="C42" s="60">
        <v>159</v>
      </c>
      <c r="D42" s="53">
        <v>2</v>
      </c>
      <c r="E42" s="53">
        <v>0</v>
      </c>
      <c r="F42" s="53">
        <v>0</v>
      </c>
      <c r="G42" s="53">
        <v>0</v>
      </c>
      <c r="H42" s="53">
        <v>0</v>
      </c>
      <c r="I42" s="20">
        <v>13</v>
      </c>
      <c r="J42" s="151">
        <v>2</v>
      </c>
      <c r="K42" s="53" t="s">
        <v>108</v>
      </c>
      <c r="L42" s="53">
        <v>4</v>
      </c>
      <c r="M42" s="151">
        <v>91</v>
      </c>
      <c r="N42" s="20">
        <v>0</v>
      </c>
      <c r="O42" s="53">
        <v>1</v>
      </c>
      <c r="P42" s="53">
        <v>0</v>
      </c>
      <c r="Q42" s="53">
        <v>0</v>
      </c>
      <c r="R42" s="151">
        <v>2</v>
      </c>
      <c r="S42" s="151">
        <v>1</v>
      </c>
      <c r="T42" s="53">
        <v>0</v>
      </c>
      <c r="U42" s="20">
        <v>19</v>
      </c>
      <c r="V42" s="20">
        <v>24</v>
      </c>
      <c r="W42" s="27"/>
    </row>
    <row r="43" spans="1:23" ht="5.0999999999999996" customHeight="1">
      <c r="A43" s="11"/>
      <c r="B43" s="12"/>
      <c r="C43" s="11"/>
      <c r="D43" s="11"/>
      <c r="E43" s="11"/>
      <c r="F43" s="11"/>
      <c r="G43" s="11"/>
      <c r="H43" s="11"/>
      <c r="I43" s="11"/>
      <c r="J43" s="11"/>
      <c r="K43" s="11"/>
      <c r="L43" s="11"/>
      <c r="M43" s="11"/>
      <c r="N43" s="11"/>
      <c r="O43" s="11"/>
      <c r="P43" s="11"/>
      <c r="Q43" s="11"/>
      <c r="R43" s="11"/>
      <c r="S43" s="11"/>
      <c r="T43" s="11"/>
      <c r="U43" s="11"/>
      <c r="V43" s="11"/>
    </row>
    <row r="44" spans="1:23">
      <c r="A44" s="1" t="s">
        <v>262</v>
      </c>
      <c r="B44" s="1"/>
      <c r="C44" s="1"/>
      <c r="D44" s="1"/>
      <c r="E44" s="1"/>
      <c r="F44" s="1"/>
      <c r="G44" s="1"/>
      <c r="H44" s="1"/>
      <c r="I44" s="1"/>
      <c r="J44" s="1"/>
      <c r="K44" s="1"/>
      <c r="L44" s="1"/>
      <c r="M44" s="1"/>
      <c r="N44" s="1"/>
      <c r="O44" s="1"/>
      <c r="P44" s="1"/>
      <c r="Q44" s="1"/>
      <c r="R44" s="1"/>
      <c r="S44" s="1"/>
      <c r="T44" s="1"/>
      <c r="U44" s="1"/>
      <c r="V44" s="1"/>
    </row>
    <row r="45" spans="1:23">
      <c r="A45" s="1"/>
      <c r="B45" s="1"/>
      <c r="C45" s="1"/>
      <c r="D45" s="1"/>
      <c r="E45" s="1"/>
      <c r="F45" s="1"/>
      <c r="G45" s="1"/>
      <c r="H45" s="1"/>
      <c r="I45" s="1"/>
      <c r="J45" s="1"/>
      <c r="K45" s="1"/>
      <c r="L45" s="1"/>
      <c r="M45" s="1"/>
      <c r="N45" s="1"/>
      <c r="O45" s="1"/>
      <c r="P45" s="1"/>
      <c r="Q45" s="1"/>
      <c r="R45" s="1"/>
      <c r="S45" s="1"/>
      <c r="T45" s="1"/>
      <c r="U45" s="1"/>
      <c r="V45" s="1"/>
    </row>
    <row r="46" spans="1:23" ht="14.25">
      <c r="A46" s="5" t="s">
        <v>287</v>
      </c>
      <c r="B46" s="1"/>
      <c r="C46" s="1"/>
      <c r="D46" s="1"/>
      <c r="E46" s="1"/>
      <c r="F46" s="1"/>
      <c r="G46" s="1"/>
      <c r="H46" s="1"/>
      <c r="I46" s="1"/>
      <c r="J46" s="1"/>
      <c r="K46" s="1"/>
      <c r="L46" s="1"/>
      <c r="M46" s="1"/>
      <c r="N46" s="1"/>
      <c r="O46" s="1"/>
      <c r="P46" s="1"/>
      <c r="Q46" s="1"/>
      <c r="R46" s="1"/>
      <c r="S46" s="1"/>
      <c r="T46" s="1"/>
      <c r="U46" s="1"/>
      <c r="V46" s="1"/>
    </row>
    <row r="47" spans="1:23" ht="20.25" customHeight="1">
      <c r="A47" s="200" t="s">
        <v>455</v>
      </c>
      <c r="B47" s="200"/>
      <c r="C47" s="200"/>
      <c r="D47" s="200"/>
      <c r="E47" s="200"/>
      <c r="F47" s="200"/>
      <c r="G47" s="200"/>
      <c r="H47" s="200"/>
      <c r="I47" s="200"/>
      <c r="J47" s="200"/>
      <c r="K47" s="200"/>
      <c r="L47" s="200"/>
      <c r="M47" s="200"/>
      <c r="N47" s="200"/>
      <c r="O47" s="200"/>
      <c r="P47" s="200"/>
      <c r="Q47" s="200"/>
      <c r="R47" s="200"/>
      <c r="S47" s="200"/>
      <c r="T47" s="201" t="s">
        <v>454</v>
      </c>
      <c r="U47" s="201"/>
      <c r="V47" s="201"/>
    </row>
    <row r="48" spans="1:23" ht="9.9499999999999993" customHeight="1">
      <c r="A48" s="1"/>
      <c r="B48" s="1"/>
      <c r="C48" s="1"/>
      <c r="D48" s="1"/>
      <c r="E48" s="1"/>
      <c r="F48" s="1"/>
      <c r="G48" s="1"/>
      <c r="H48" s="1"/>
      <c r="I48" s="1"/>
      <c r="J48" s="1"/>
      <c r="K48" s="1"/>
      <c r="L48" s="1"/>
      <c r="M48" s="1"/>
      <c r="N48" s="1"/>
      <c r="O48" s="1"/>
      <c r="P48" s="1"/>
      <c r="Q48" s="1"/>
      <c r="R48" s="1"/>
      <c r="S48" s="1"/>
      <c r="T48" s="202"/>
      <c r="U48" s="202"/>
      <c r="V48" s="202"/>
    </row>
    <row r="49" spans="1:23">
      <c r="A49" s="155" t="s">
        <v>155</v>
      </c>
      <c r="B49" s="156"/>
      <c r="C49" s="170" t="s">
        <v>264</v>
      </c>
      <c r="D49" s="156" t="s">
        <v>265</v>
      </c>
      <c r="E49" s="156"/>
      <c r="F49" s="156"/>
      <c r="G49" s="156"/>
      <c r="H49" s="156"/>
      <c r="I49" s="156"/>
      <c r="J49" s="156"/>
      <c r="K49" s="156"/>
      <c r="L49" s="156"/>
      <c r="M49" s="156"/>
      <c r="N49" s="156"/>
      <c r="O49" s="156"/>
      <c r="P49" s="156"/>
      <c r="Q49" s="156"/>
      <c r="R49" s="156"/>
      <c r="S49" s="156"/>
      <c r="T49" s="156"/>
      <c r="U49" s="156"/>
      <c r="V49" s="169" t="s">
        <v>266</v>
      </c>
    </row>
    <row r="50" spans="1:23" ht="24.95" customHeight="1">
      <c r="A50" s="155"/>
      <c r="B50" s="156"/>
      <c r="C50" s="170"/>
      <c r="D50" s="156" t="s">
        <v>267</v>
      </c>
      <c r="E50" s="156"/>
      <c r="F50" s="156"/>
      <c r="G50" s="156"/>
      <c r="H50" s="156" t="s">
        <v>268</v>
      </c>
      <c r="I50" s="156"/>
      <c r="J50" s="156"/>
      <c r="K50" s="156"/>
      <c r="L50" s="156"/>
      <c r="M50" s="170" t="s">
        <v>269</v>
      </c>
      <c r="N50" s="156" t="s">
        <v>270</v>
      </c>
      <c r="O50" s="156"/>
      <c r="P50" s="156"/>
      <c r="Q50" s="156" t="s">
        <v>271</v>
      </c>
      <c r="R50" s="156"/>
      <c r="S50" s="160" t="s">
        <v>272</v>
      </c>
      <c r="T50" s="171"/>
      <c r="U50" s="172"/>
      <c r="V50" s="169"/>
    </row>
    <row r="51" spans="1:23" ht="75" customHeight="1">
      <c r="A51" s="155"/>
      <c r="B51" s="156"/>
      <c r="C51" s="170"/>
      <c r="D51" s="150" t="s">
        <v>273</v>
      </c>
      <c r="E51" s="150" t="s">
        <v>274</v>
      </c>
      <c r="F51" s="150" t="s">
        <v>275</v>
      </c>
      <c r="G51" s="46" t="s">
        <v>492</v>
      </c>
      <c r="H51" s="46" t="s">
        <v>276</v>
      </c>
      <c r="I51" s="150" t="s">
        <v>277</v>
      </c>
      <c r="J51" s="150" t="s">
        <v>278</v>
      </c>
      <c r="K51" s="150" t="s">
        <v>279</v>
      </c>
      <c r="L51" s="150" t="s">
        <v>282</v>
      </c>
      <c r="M51" s="170"/>
      <c r="N51" s="150" t="s">
        <v>280</v>
      </c>
      <c r="O51" s="150" t="s">
        <v>281</v>
      </c>
      <c r="P51" s="150" t="s">
        <v>282</v>
      </c>
      <c r="Q51" s="150" t="s">
        <v>283</v>
      </c>
      <c r="R51" s="150" t="s">
        <v>284</v>
      </c>
      <c r="S51" s="46" t="s">
        <v>285</v>
      </c>
      <c r="T51" s="150" t="s">
        <v>286</v>
      </c>
      <c r="U51" s="150" t="s">
        <v>282</v>
      </c>
      <c r="V51" s="169"/>
      <c r="W51" s="64"/>
    </row>
    <row r="52" spans="1:23" ht="5.0999999999999996" customHeight="1">
      <c r="A52" s="1"/>
      <c r="B52" s="18"/>
      <c r="C52" s="1"/>
      <c r="D52" s="1"/>
      <c r="E52" s="1"/>
      <c r="F52" s="1"/>
      <c r="G52" s="1"/>
      <c r="H52" s="1"/>
      <c r="I52" s="1"/>
      <c r="J52" s="1"/>
      <c r="K52" s="1"/>
      <c r="L52" s="1"/>
      <c r="M52" s="1"/>
      <c r="N52" s="1"/>
      <c r="O52" s="1"/>
      <c r="P52" s="1"/>
      <c r="Q52" s="1"/>
      <c r="R52" s="1"/>
      <c r="S52" s="1"/>
      <c r="T52" s="1"/>
      <c r="U52" s="1"/>
      <c r="V52" s="1"/>
    </row>
    <row r="53" spans="1:23">
      <c r="A53" s="108" t="s">
        <v>484</v>
      </c>
      <c r="B53" s="109"/>
      <c r="C53" s="114">
        <v>151</v>
      </c>
      <c r="D53" s="114">
        <v>0</v>
      </c>
      <c r="E53" s="114">
        <v>0</v>
      </c>
      <c r="F53" s="114">
        <v>0</v>
      </c>
      <c r="G53" s="114">
        <v>0</v>
      </c>
      <c r="H53" s="114">
        <v>0</v>
      </c>
      <c r="I53" s="114">
        <v>8</v>
      </c>
      <c r="J53" s="114">
        <v>7</v>
      </c>
      <c r="K53" s="114">
        <v>3</v>
      </c>
      <c r="L53" s="114">
        <v>1</v>
      </c>
      <c r="M53" s="114">
        <v>73</v>
      </c>
      <c r="N53" s="114">
        <v>5</v>
      </c>
      <c r="O53" s="114">
        <v>0</v>
      </c>
      <c r="P53" s="114">
        <v>0</v>
      </c>
      <c r="Q53" s="114">
        <v>0</v>
      </c>
      <c r="R53" s="114">
        <v>4</v>
      </c>
      <c r="S53" s="114">
        <v>12</v>
      </c>
      <c r="T53" s="114">
        <v>2</v>
      </c>
      <c r="U53" s="114">
        <v>5</v>
      </c>
      <c r="V53" s="114">
        <v>31</v>
      </c>
    </row>
    <row r="54" spans="1:23">
      <c r="A54" s="110" t="s">
        <v>434</v>
      </c>
      <c r="B54" s="111"/>
      <c r="C54" s="114">
        <v>162</v>
      </c>
      <c r="D54" s="114">
        <v>0</v>
      </c>
      <c r="E54" s="114">
        <v>9</v>
      </c>
      <c r="F54" s="114">
        <v>0</v>
      </c>
      <c r="G54" s="114">
        <v>2</v>
      </c>
      <c r="H54" s="114">
        <v>9</v>
      </c>
      <c r="I54" s="114">
        <v>7</v>
      </c>
      <c r="J54" s="114">
        <v>19</v>
      </c>
      <c r="K54" s="114">
        <v>1</v>
      </c>
      <c r="L54" s="114">
        <v>2</v>
      </c>
      <c r="M54" s="114">
        <v>49</v>
      </c>
      <c r="N54" s="114">
        <v>2</v>
      </c>
      <c r="O54" s="114">
        <v>0</v>
      </c>
      <c r="P54" s="114">
        <v>0</v>
      </c>
      <c r="Q54" s="114">
        <v>0</v>
      </c>
      <c r="R54" s="114">
        <v>2</v>
      </c>
      <c r="S54" s="114">
        <v>9</v>
      </c>
      <c r="T54" s="114">
        <v>2</v>
      </c>
      <c r="U54" s="114">
        <v>11</v>
      </c>
      <c r="V54" s="114">
        <v>38</v>
      </c>
    </row>
    <row r="55" spans="1:23">
      <c r="A55" s="110" t="s">
        <v>435</v>
      </c>
      <c r="B55" s="111"/>
      <c r="C55" s="72">
        <v>167</v>
      </c>
      <c r="D55" s="53" t="s">
        <v>34</v>
      </c>
      <c r="E55" s="53" t="s">
        <v>34</v>
      </c>
      <c r="F55" s="53" t="s">
        <v>34</v>
      </c>
      <c r="G55" s="114">
        <v>2</v>
      </c>
      <c r="H55" s="53" t="s">
        <v>34</v>
      </c>
      <c r="I55" s="20">
        <v>5</v>
      </c>
      <c r="J55" s="114">
        <v>17</v>
      </c>
      <c r="K55" s="114">
        <v>2</v>
      </c>
      <c r="L55" s="53" t="s">
        <v>34</v>
      </c>
      <c r="M55" s="114">
        <v>52</v>
      </c>
      <c r="N55" s="20">
        <v>13</v>
      </c>
      <c r="O55" s="53" t="s">
        <v>34</v>
      </c>
      <c r="P55" s="53" t="s">
        <v>34</v>
      </c>
      <c r="Q55" s="53" t="s">
        <v>34</v>
      </c>
      <c r="R55" s="114">
        <v>5</v>
      </c>
      <c r="S55" s="114">
        <v>4</v>
      </c>
      <c r="T55" s="114">
        <v>1</v>
      </c>
      <c r="U55" s="20">
        <v>7</v>
      </c>
      <c r="V55" s="20">
        <v>59</v>
      </c>
    </row>
    <row r="56" spans="1:23">
      <c r="A56" s="162" t="s">
        <v>436</v>
      </c>
      <c r="B56" s="163"/>
      <c r="C56" s="60">
        <v>175</v>
      </c>
      <c r="D56" s="53">
        <v>1</v>
      </c>
      <c r="E56" s="53">
        <v>7</v>
      </c>
      <c r="F56" s="53">
        <v>0</v>
      </c>
      <c r="G56" s="114">
        <v>1</v>
      </c>
      <c r="H56" s="53">
        <v>0</v>
      </c>
      <c r="I56" s="20">
        <v>10</v>
      </c>
      <c r="J56" s="114">
        <v>16</v>
      </c>
      <c r="K56" s="114">
        <v>4</v>
      </c>
      <c r="L56" s="53">
        <v>3</v>
      </c>
      <c r="M56" s="114">
        <v>59</v>
      </c>
      <c r="N56" s="20">
        <v>4</v>
      </c>
      <c r="O56" s="53">
        <v>0</v>
      </c>
      <c r="P56" s="53">
        <v>0</v>
      </c>
      <c r="Q56" s="53">
        <v>0</v>
      </c>
      <c r="R56" s="114">
        <v>2</v>
      </c>
      <c r="S56" s="114">
        <v>7</v>
      </c>
      <c r="T56" s="114">
        <v>2</v>
      </c>
      <c r="U56" s="20">
        <v>12</v>
      </c>
      <c r="V56" s="20">
        <v>47</v>
      </c>
    </row>
    <row r="57" spans="1:23">
      <c r="A57" s="162" t="s">
        <v>470</v>
      </c>
      <c r="B57" s="163"/>
      <c r="C57" s="60">
        <v>170</v>
      </c>
      <c r="D57" s="53">
        <v>0</v>
      </c>
      <c r="E57" s="53">
        <v>0</v>
      </c>
      <c r="F57" s="53">
        <v>0</v>
      </c>
      <c r="G57" s="128">
        <v>1</v>
      </c>
      <c r="H57" s="53">
        <v>2</v>
      </c>
      <c r="I57" s="20">
        <v>10</v>
      </c>
      <c r="J57" s="128">
        <v>11</v>
      </c>
      <c r="K57" s="128">
        <v>2</v>
      </c>
      <c r="L57" s="53">
        <v>2</v>
      </c>
      <c r="M57" s="128">
        <v>63</v>
      </c>
      <c r="N57" s="20">
        <v>1</v>
      </c>
      <c r="O57" s="53">
        <v>1</v>
      </c>
      <c r="P57" s="53">
        <v>0</v>
      </c>
      <c r="Q57" s="53">
        <v>0</v>
      </c>
      <c r="R57" s="128">
        <v>4</v>
      </c>
      <c r="S57" s="128">
        <v>12</v>
      </c>
      <c r="T57" s="128">
        <v>1</v>
      </c>
      <c r="U57" s="20">
        <v>22</v>
      </c>
      <c r="V57" s="20">
        <v>38</v>
      </c>
    </row>
    <row r="58" spans="1:23" ht="5.0999999999999996" customHeight="1">
      <c r="A58" s="11"/>
      <c r="B58" s="12"/>
      <c r="C58" s="11"/>
      <c r="D58" s="11"/>
      <c r="E58" s="11"/>
      <c r="F58" s="11"/>
      <c r="G58" s="11"/>
      <c r="H58" s="11"/>
      <c r="I58" s="11"/>
      <c r="J58" s="11"/>
      <c r="K58" s="11"/>
      <c r="L58" s="11"/>
      <c r="M58" s="11"/>
      <c r="N58" s="11"/>
      <c r="O58" s="11"/>
      <c r="P58" s="11"/>
      <c r="Q58" s="11"/>
      <c r="R58" s="11"/>
      <c r="S58" s="11"/>
      <c r="T58" s="11"/>
      <c r="U58" s="11"/>
      <c r="V58" s="11"/>
    </row>
    <row r="59" spans="1:23">
      <c r="A59" s="1" t="s">
        <v>262</v>
      </c>
      <c r="B59" s="1"/>
      <c r="C59" s="1"/>
      <c r="D59" s="1"/>
      <c r="E59" s="1"/>
      <c r="F59" s="1"/>
      <c r="G59" s="1"/>
      <c r="H59" s="1"/>
      <c r="I59" s="1"/>
      <c r="J59" s="1"/>
      <c r="K59" s="1"/>
      <c r="L59" s="1"/>
      <c r="M59" s="1"/>
      <c r="N59" s="1"/>
      <c r="O59" s="1"/>
      <c r="P59" s="1"/>
      <c r="Q59" s="1"/>
      <c r="R59" s="1"/>
      <c r="S59" s="1"/>
      <c r="T59" s="1"/>
      <c r="U59" s="1"/>
      <c r="V59" s="1"/>
    </row>
  </sheetData>
  <mergeCells count="74">
    <mergeCell ref="T4:V4"/>
    <mergeCell ref="A56:B56"/>
    <mergeCell ref="A57:B57"/>
    <mergeCell ref="A41:B41"/>
    <mergeCell ref="A42:B42"/>
    <mergeCell ref="A47:S47"/>
    <mergeCell ref="A49:B51"/>
    <mergeCell ref="C49:C51"/>
    <mergeCell ref="D49:U49"/>
    <mergeCell ref="T47:V48"/>
    <mergeCell ref="T18:V19"/>
    <mergeCell ref="T32:V33"/>
    <mergeCell ref="A11:B11"/>
    <mergeCell ref="A12:B12"/>
    <mergeCell ref="A20:C21"/>
    <mergeCell ref="C12:D12"/>
    <mergeCell ref="D20:D21"/>
    <mergeCell ref="Q11:R11"/>
    <mergeCell ref="C11:D11"/>
    <mergeCell ref="E11:F11"/>
    <mergeCell ref="I11:J11"/>
    <mergeCell ref="K11:L11"/>
    <mergeCell ref="N11:O11"/>
    <mergeCell ref="E20:V20"/>
    <mergeCell ref="E12:F12"/>
    <mergeCell ref="I12:J12"/>
    <mergeCell ref="K12:L12"/>
    <mergeCell ref="N12:O12"/>
    <mergeCell ref="Q12:R12"/>
    <mergeCell ref="Q8:R8"/>
    <mergeCell ref="A5:B6"/>
    <mergeCell ref="C5:D6"/>
    <mergeCell ref="E5:F6"/>
    <mergeCell ref="I5:J6"/>
    <mergeCell ref="N5:O6"/>
    <mergeCell ref="C8:D8"/>
    <mergeCell ref="E8:F8"/>
    <mergeCell ref="I8:J8"/>
    <mergeCell ref="K8:L8"/>
    <mergeCell ref="N8:O8"/>
    <mergeCell ref="U5:U6"/>
    <mergeCell ref="V5:V6"/>
    <mergeCell ref="K6:L6"/>
    <mergeCell ref="Q6:R6"/>
    <mergeCell ref="T5:T6"/>
    <mergeCell ref="Q10:R10"/>
    <mergeCell ref="C9:D9"/>
    <mergeCell ref="E9:F9"/>
    <mergeCell ref="I9:J9"/>
    <mergeCell ref="K9:L9"/>
    <mergeCell ref="N9:O9"/>
    <mergeCell ref="Q9:R9"/>
    <mergeCell ref="C10:D10"/>
    <mergeCell ref="E10:F10"/>
    <mergeCell ref="I10:J10"/>
    <mergeCell ref="K10:L10"/>
    <mergeCell ref="N10:O10"/>
    <mergeCell ref="A34:B36"/>
    <mergeCell ref="C34:C36"/>
    <mergeCell ref="D34:U34"/>
    <mergeCell ref="V34:V36"/>
    <mergeCell ref="D35:G35"/>
    <mergeCell ref="H35:L35"/>
    <mergeCell ref="M35:M36"/>
    <mergeCell ref="N35:P35"/>
    <mergeCell ref="Q35:R35"/>
    <mergeCell ref="S35:U35"/>
    <mergeCell ref="V49:V51"/>
    <mergeCell ref="D50:G50"/>
    <mergeCell ref="H50:L50"/>
    <mergeCell ref="M50:M51"/>
    <mergeCell ref="N50:P50"/>
    <mergeCell ref="Q50:R50"/>
    <mergeCell ref="S50:U50"/>
  </mergeCells>
  <phoneticPr fontId="3"/>
  <pageMargins left="0.59055118110236227" right="0.39370078740157483" top="0.39370078740157483" bottom="0.39370078740157483" header="0.31496062992125984" footer="0.31496062992125984"/>
  <pageSetup paperSize="9" scale="94" firstPageNumber="172"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view="pageBreakPreview" zoomScaleNormal="130" zoomScaleSheetLayoutView="100" workbookViewId="0">
      <selection activeCell="T49" sqref="T49"/>
    </sheetView>
  </sheetViews>
  <sheetFormatPr defaultRowHeight="13.5"/>
  <cols>
    <col min="1" max="1" width="2.625" style="17" customWidth="1"/>
    <col min="2" max="2" width="2.5" style="17" customWidth="1"/>
    <col min="3" max="3" width="11.375" style="17" customWidth="1"/>
    <col min="4" max="13" width="7.75" style="17" customWidth="1"/>
    <col min="14" max="16384" width="9" style="17"/>
  </cols>
  <sheetData>
    <row r="1" spans="1:13">
      <c r="A1" s="1"/>
      <c r="B1" s="1"/>
      <c r="C1" s="1"/>
      <c r="D1" s="1"/>
      <c r="E1" s="1"/>
      <c r="F1" s="1"/>
      <c r="G1" s="1"/>
      <c r="H1" s="1"/>
      <c r="I1" s="1"/>
      <c r="J1" s="1"/>
      <c r="K1" s="1"/>
      <c r="L1" s="1"/>
      <c r="M1" s="94" t="s">
        <v>0</v>
      </c>
    </row>
    <row r="2" spans="1:13">
      <c r="A2" s="1"/>
      <c r="B2" s="1"/>
      <c r="C2" s="1"/>
      <c r="D2" s="1"/>
      <c r="E2" s="1"/>
      <c r="F2" s="1"/>
      <c r="G2" s="1"/>
      <c r="H2" s="1"/>
      <c r="I2" s="1"/>
      <c r="J2" s="1"/>
      <c r="K2" s="1"/>
    </row>
    <row r="3" spans="1:13" ht="14.25">
      <c r="A3" s="5" t="s">
        <v>288</v>
      </c>
      <c r="B3" s="1"/>
      <c r="C3" s="1"/>
      <c r="D3" s="1"/>
      <c r="E3" s="1"/>
      <c r="F3" s="1"/>
      <c r="G3" s="1"/>
      <c r="H3" s="1"/>
      <c r="I3" s="1"/>
      <c r="J3" s="1"/>
      <c r="K3" s="1"/>
    </row>
    <row r="4" spans="1:13">
      <c r="A4" s="16" t="s">
        <v>289</v>
      </c>
      <c r="B4" s="1"/>
      <c r="C4" s="1"/>
      <c r="D4" s="1"/>
      <c r="E4" s="1"/>
      <c r="F4" s="1"/>
      <c r="G4" s="1"/>
      <c r="H4" s="1"/>
      <c r="I4" s="1"/>
      <c r="J4" s="1"/>
      <c r="K4" s="1"/>
    </row>
    <row r="5" spans="1:13">
      <c r="A5" s="1"/>
      <c r="B5" s="1"/>
      <c r="C5" s="1"/>
      <c r="D5" s="1"/>
      <c r="F5" s="1"/>
      <c r="G5" s="1"/>
      <c r="H5" s="1"/>
      <c r="I5" s="1"/>
      <c r="J5" s="1"/>
      <c r="K5" s="1"/>
      <c r="L5" s="132" t="s">
        <v>459</v>
      </c>
    </row>
    <row r="6" spans="1:13">
      <c r="A6" s="211" t="s">
        <v>290</v>
      </c>
      <c r="B6" s="211"/>
      <c r="C6" s="211"/>
      <c r="D6" s="211"/>
      <c r="E6" s="212"/>
      <c r="F6" s="212" t="s">
        <v>387</v>
      </c>
      <c r="G6" s="215" t="s">
        <v>457</v>
      </c>
      <c r="H6" s="215" t="s">
        <v>473</v>
      </c>
      <c r="I6" s="215" t="s">
        <v>489</v>
      </c>
      <c r="J6" s="161" t="s">
        <v>490</v>
      </c>
      <c r="K6" s="217"/>
      <c r="L6" s="217"/>
    </row>
    <row r="7" spans="1:13" ht="22.5">
      <c r="A7" s="213"/>
      <c r="B7" s="213"/>
      <c r="C7" s="213"/>
      <c r="D7" s="213"/>
      <c r="E7" s="214"/>
      <c r="F7" s="214"/>
      <c r="G7" s="216"/>
      <c r="H7" s="216"/>
      <c r="I7" s="216"/>
      <c r="J7" s="130" t="s">
        <v>291</v>
      </c>
      <c r="K7" s="130" t="s">
        <v>292</v>
      </c>
      <c r="L7" s="131" t="s">
        <v>293</v>
      </c>
    </row>
    <row r="8" spans="1:13" ht="4.5" customHeight="1">
      <c r="A8" s="21"/>
      <c r="B8" s="21"/>
      <c r="C8" s="21"/>
      <c r="D8" s="21"/>
      <c r="E8" s="141"/>
      <c r="F8" s="124"/>
      <c r="G8" s="133"/>
      <c r="H8" s="133"/>
      <c r="I8" s="133"/>
      <c r="J8" s="133"/>
      <c r="K8" s="133"/>
      <c r="L8" s="76"/>
    </row>
    <row r="9" spans="1:13" ht="13.5" customHeight="1">
      <c r="A9" s="135" t="s">
        <v>294</v>
      </c>
      <c r="B9" s="135"/>
      <c r="C9" s="135"/>
      <c r="D9" s="135"/>
      <c r="E9" s="141"/>
      <c r="F9" s="54">
        <v>1330</v>
      </c>
      <c r="G9" s="54">
        <v>1422</v>
      </c>
      <c r="H9" s="54">
        <v>874</v>
      </c>
      <c r="I9" s="54">
        <v>698</v>
      </c>
      <c r="J9" s="54">
        <v>832</v>
      </c>
      <c r="K9" s="54">
        <v>481</v>
      </c>
      <c r="L9" s="54">
        <v>351</v>
      </c>
    </row>
    <row r="10" spans="1:13" ht="15.75" customHeight="1">
      <c r="A10" s="135"/>
      <c r="B10" s="135" t="s">
        <v>295</v>
      </c>
      <c r="C10" s="135"/>
      <c r="D10" s="135"/>
      <c r="E10" s="141"/>
      <c r="F10" s="54">
        <v>98</v>
      </c>
      <c r="G10" s="54">
        <v>155</v>
      </c>
      <c r="H10" s="15">
        <v>103</v>
      </c>
      <c r="I10" s="15">
        <v>70</v>
      </c>
      <c r="J10" s="15">
        <v>78</v>
      </c>
      <c r="K10" s="54">
        <v>53</v>
      </c>
      <c r="L10" s="54">
        <v>25</v>
      </c>
    </row>
    <row r="11" spans="1:13">
      <c r="A11" s="135"/>
      <c r="B11" s="135" t="s">
        <v>296</v>
      </c>
      <c r="C11" s="135"/>
      <c r="D11" s="135"/>
      <c r="E11" s="141"/>
      <c r="F11" s="54">
        <v>1232</v>
      </c>
      <c r="G11" s="54">
        <v>1267</v>
      </c>
      <c r="H11" s="54">
        <v>771</v>
      </c>
      <c r="I11" s="54">
        <v>628</v>
      </c>
      <c r="J11" s="54">
        <v>754</v>
      </c>
      <c r="K11" s="54">
        <v>428</v>
      </c>
      <c r="L11" s="54">
        <v>326</v>
      </c>
    </row>
    <row r="12" spans="1:13" ht="12" customHeight="1">
      <c r="A12" s="135"/>
      <c r="B12" s="135"/>
      <c r="C12" s="205" t="s">
        <v>297</v>
      </c>
      <c r="D12" s="206"/>
      <c r="E12" s="141"/>
      <c r="F12" s="54">
        <v>830</v>
      </c>
      <c r="G12" s="54">
        <v>914</v>
      </c>
      <c r="H12" s="9">
        <v>539</v>
      </c>
      <c r="I12" s="9">
        <v>443</v>
      </c>
      <c r="J12" s="9">
        <v>573</v>
      </c>
      <c r="K12" s="54">
        <v>318</v>
      </c>
      <c r="L12" s="54">
        <v>255</v>
      </c>
    </row>
    <row r="13" spans="1:13" ht="12" customHeight="1">
      <c r="A13" s="135"/>
      <c r="B13" s="135"/>
      <c r="C13" s="205" t="s">
        <v>298</v>
      </c>
      <c r="D13" s="206"/>
      <c r="E13" s="141"/>
      <c r="F13" s="54">
        <v>262</v>
      </c>
      <c r="G13" s="54">
        <v>215</v>
      </c>
      <c r="H13" s="9">
        <v>107</v>
      </c>
      <c r="I13" s="9">
        <v>80</v>
      </c>
      <c r="J13" s="9">
        <v>68</v>
      </c>
      <c r="K13" s="54">
        <v>29</v>
      </c>
      <c r="L13" s="54">
        <v>39</v>
      </c>
    </row>
    <row r="14" spans="1:13" ht="12" customHeight="1">
      <c r="A14" s="135"/>
      <c r="B14" s="135"/>
      <c r="C14" s="135" t="s">
        <v>495</v>
      </c>
      <c r="D14" s="142"/>
      <c r="E14" s="141"/>
    </row>
    <row r="15" spans="1:13" ht="12" customHeight="1">
      <c r="A15" s="135"/>
      <c r="B15" s="135"/>
      <c r="C15" s="138" t="s">
        <v>496</v>
      </c>
      <c r="D15" s="142"/>
      <c r="E15" s="141"/>
      <c r="F15" s="54">
        <v>0</v>
      </c>
      <c r="G15" s="54" t="s">
        <v>108</v>
      </c>
      <c r="H15" s="15" t="s">
        <v>34</v>
      </c>
      <c r="I15" s="15" t="s">
        <v>34</v>
      </c>
      <c r="J15" s="15" t="s">
        <v>34</v>
      </c>
      <c r="K15" s="15" t="s">
        <v>34</v>
      </c>
      <c r="L15" s="54" t="s">
        <v>34</v>
      </c>
    </row>
    <row r="16" spans="1:13" ht="12" customHeight="1">
      <c r="A16" s="135"/>
      <c r="B16" s="135"/>
      <c r="C16" s="138" t="s">
        <v>497</v>
      </c>
      <c r="D16" s="142"/>
      <c r="E16" s="141"/>
      <c r="F16" s="54">
        <v>2</v>
      </c>
      <c r="G16" s="54">
        <v>5</v>
      </c>
      <c r="H16" s="9">
        <v>3</v>
      </c>
      <c r="I16" s="9">
        <v>1</v>
      </c>
      <c r="J16" s="9">
        <v>3</v>
      </c>
      <c r="K16" s="54">
        <v>3</v>
      </c>
      <c r="L16" s="15" t="s">
        <v>34</v>
      </c>
    </row>
    <row r="17" spans="1:12" ht="12" customHeight="1">
      <c r="A17" s="135"/>
      <c r="B17" s="135"/>
      <c r="C17" s="205" t="s">
        <v>299</v>
      </c>
      <c r="D17" s="206"/>
      <c r="E17" s="141"/>
      <c r="F17" s="54">
        <v>1</v>
      </c>
      <c r="G17" s="54" t="s">
        <v>108</v>
      </c>
      <c r="H17" s="15">
        <v>1</v>
      </c>
      <c r="I17" s="15" t="s">
        <v>34</v>
      </c>
      <c r="J17" s="15" t="s">
        <v>34</v>
      </c>
      <c r="K17" s="15" t="s">
        <v>34</v>
      </c>
      <c r="L17" s="54" t="s">
        <v>34</v>
      </c>
    </row>
    <row r="18" spans="1:12" ht="12" customHeight="1">
      <c r="A18" s="135"/>
      <c r="B18" s="135"/>
      <c r="C18" s="209" t="s">
        <v>300</v>
      </c>
      <c r="D18" s="210"/>
      <c r="E18" s="141"/>
    </row>
    <row r="19" spans="1:12" ht="12" customHeight="1">
      <c r="A19" s="135"/>
      <c r="B19" s="135"/>
      <c r="C19" s="138" t="s">
        <v>499</v>
      </c>
      <c r="D19" s="143"/>
      <c r="E19" s="141"/>
      <c r="F19" s="54">
        <v>0</v>
      </c>
      <c r="G19" s="54" t="s">
        <v>108</v>
      </c>
      <c r="H19" s="15" t="s">
        <v>34</v>
      </c>
      <c r="I19" s="15" t="s">
        <v>34</v>
      </c>
      <c r="J19" s="15" t="s">
        <v>34</v>
      </c>
      <c r="K19" s="15" t="s">
        <v>34</v>
      </c>
      <c r="L19" s="54" t="s">
        <v>34</v>
      </c>
    </row>
    <row r="20" spans="1:12" ht="12" customHeight="1">
      <c r="A20" s="135"/>
      <c r="B20" s="135"/>
      <c r="C20" s="138" t="s">
        <v>500</v>
      </c>
      <c r="D20" s="142"/>
      <c r="E20" s="141"/>
      <c r="F20" s="54">
        <v>0</v>
      </c>
      <c r="G20" s="54" t="s">
        <v>108</v>
      </c>
      <c r="H20" s="15" t="s">
        <v>34</v>
      </c>
      <c r="I20" s="15" t="s">
        <v>34</v>
      </c>
      <c r="J20" s="15" t="s">
        <v>34</v>
      </c>
      <c r="K20" s="15" t="s">
        <v>34</v>
      </c>
      <c r="L20" s="54" t="s">
        <v>34</v>
      </c>
    </row>
    <row r="21" spans="1:12" ht="12" customHeight="1">
      <c r="A21" s="135"/>
      <c r="B21" s="135"/>
      <c r="C21" s="135" t="s">
        <v>501</v>
      </c>
      <c r="D21" s="142"/>
      <c r="E21" s="141"/>
      <c r="F21" s="54">
        <v>0</v>
      </c>
      <c r="G21" s="54" t="s">
        <v>108</v>
      </c>
      <c r="H21" s="15" t="s">
        <v>34</v>
      </c>
      <c r="I21" s="15" t="s">
        <v>34</v>
      </c>
      <c r="J21" s="15" t="s">
        <v>34</v>
      </c>
      <c r="K21" s="15" t="s">
        <v>34</v>
      </c>
      <c r="L21" s="54" t="s">
        <v>34</v>
      </c>
    </row>
    <row r="22" spans="1:12" ht="12" customHeight="1">
      <c r="A22" s="135"/>
      <c r="B22" s="135"/>
      <c r="C22" s="135" t="s">
        <v>502</v>
      </c>
      <c r="D22" s="142"/>
      <c r="E22" s="141"/>
      <c r="F22" s="54">
        <v>0</v>
      </c>
      <c r="G22" s="54" t="s">
        <v>108</v>
      </c>
      <c r="H22" s="15" t="s">
        <v>34</v>
      </c>
      <c r="I22" s="15" t="s">
        <v>34</v>
      </c>
      <c r="J22" s="15" t="s">
        <v>34</v>
      </c>
      <c r="K22" s="15" t="s">
        <v>34</v>
      </c>
      <c r="L22" s="54" t="s">
        <v>34</v>
      </c>
    </row>
    <row r="23" spans="1:12" ht="12" customHeight="1">
      <c r="A23" s="135"/>
      <c r="B23" s="135"/>
      <c r="C23" s="135" t="s">
        <v>498</v>
      </c>
      <c r="D23" s="142"/>
      <c r="E23" s="141"/>
      <c r="F23" s="54">
        <v>137</v>
      </c>
      <c r="G23" s="54">
        <v>133</v>
      </c>
      <c r="H23" s="9">
        <v>121</v>
      </c>
      <c r="I23" s="9">
        <v>104</v>
      </c>
      <c r="J23" s="9">
        <v>110</v>
      </c>
      <c r="K23" s="54">
        <v>78</v>
      </c>
      <c r="L23" s="54">
        <v>32</v>
      </c>
    </row>
    <row r="24" spans="1:12" ht="15.75" customHeight="1">
      <c r="A24" s="135" t="s">
        <v>301</v>
      </c>
      <c r="B24" s="135"/>
      <c r="C24" s="135"/>
      <c r="D24" s="135"/>
      <c r="E24" s="141"/>
      <c r="F24" s="54">
        <v>1175</v>
      </c>
      <c r="G24" s="54">
        <v>1319</v>
      </c>
      <c r="H24" s="54">
        <v>804</v>
      </c>
      <c r="I24" s="54">
        <v>620</v>
      </c>
      <c r="J24" s="54">
        <v>726</v>
      </c>
      <c r="K24" s="54">
        <v>390</v>
      </c>
      <c r="L24" s="54">
        <v>336</v>
      </c>
    </row>
    <row r="25" spans="1:12" ht="15.75" customHeight="1">
      <c r="A25" s="135"/>
      <c r="B25" s="135" t="s">
        <v>506</v>
      </c>
      <c r="C25" s="135"/>
      <c r="D25" s="135"/>
      <c r="E25" s="141"/>
      <c r="F25" s="54">
        <v>56</v>
      </c>
      <c r="G25" s="54">
        <v>45</v>
      </c>
      <c r="H25" s="9">
        <v>30</v>
      </c>
      <c r="I25" s="9">
        <v>19</v>
      </c>
      <c r="J25" s="9">
        <v>17</v>
      </c>
      <c r="K25" s="54">
        <v>3</v>
      </c>
      <c r="L25" s="54">
        <v>14</v>
      </c>
    </row>
    <row r="26" spans="1:12" ht="12" customHeight="1">
      <c r="A26" s="135"/>
      <c r="B26" s="135"/>
      <c r="C26" s="135" t="s">
        <v>507</v>
      </c>
      <c r="D26" s="135"/>
      <c r="E26" s="141"/>
      <c r="F26" s="54">
        <v>18</v>
      </c>
      <c r="G26" s="54">
        <v>21</v>
      </c>
      <c r="H26" s="9">
        <v>19</v>
      </c>
      <c r="I26" s="9">
        <v>9</v>
      </c>
      <c r="J26" s="9">
        <v>8</v>
      </c>
      <c r="K26" s="54">
        <v>0</v>
      </c>
      <c r="L26" s="54">
        <v>8</v>
      </c>
    </row>
    <row r="27" spans="1:12" ht="12" customHeight="1">
      <c r="A27" s="135"/>
      <c r="B27" s="135"/>
      <c r="C27" s="135" t="s">
        <v>508</v>
      </c>
      <c r="D27" s="135"/>
      <c r="E27" s="141"/>
      <c r="F27" s="54">
        <v>38</v>
      </c>
      <c r="G27" s="54">
        <v>24</v>
      </c>
      <c r="H27" s="9">
        <v>11</v>
      </c>
      <c r="I27" s="9">
        <v>10</v>
      </c>
      <c r="J27" s="9">
        <v>9</v>
      </c>
      <c r="K27" s="54">
        <v>3</v>
      </c>
      <c r="L27" s="54">
        <v>6</v>
      </c>
    </row>
    <row r="28" spans="1:12" ht="12" customHeight="1">
      <c r="A28" s="135"/>
      <c r="B28" s="135" t="s">
        <v>509</v>
      </c>
      <c r="C28" s="135"/>
      <c r="D28" s="135"/>
      <c r="E28" s="141"/>
      <c r="F28" s="54">
        <v>153</v>
      </c>
      <c r="G28" s="54">
        <v>172</v>
      </c>
      <c r="H28" s="9">
        <v>151</v>
      </c>
      <c r="I28" s="9">
        <v>97</v>
      </c>
      <c r="J28" s="9">
        <v>77</v>
      </c>
      <c r="K28" s="54">
        <v>61</v>
      </c>
      <c r="L28" s="54">
        <v>16</v>
      </c>
    </row>
    <row r="29" spans="1:12" ht="12" customHeight="1">
      <c r="A29" s="135"/>
      <c r="B29" s="135"/>
      <c r="C29" s="205" t="s">
        <v>302</v>
      </c>
      <c r="D29" s="206"/>
      <c r="E29" s="141"/>
      <c r="F29" s="54">
        <v>140</v>
      </c>
      <c r="G29" s="54">
        <v>159</v>
      </c>
      <c r="H29" s="9">
        <v>137</v>
      </c>
      <c r="I29" s="9">
        <v>81</v>
      </c>
      <c r="J29" s="9">
        <v>67</v>
      </c>
      <c r="K29" s="54">
        <v>51</v>
      </c>
      <c r="L29" s="54">
        <v>16</v>
      </c>
    </row>
    <row r="30" spans="1:12" ht="12" customHeight="1">
      <c r="A30" s="135"/>
      <c r="B30" s="135"/>
      <c r="C30" s="205" t="s">
        <v>303</v>
      </c>
      <c r="D30" s="206"/>
      <c r="E30" s="141"/>
      <c r="F30" s="54">
        <v>1</v>
      </c>
      <c r="G30" s="54" t="s">
        <v>108</v>
      </c>
      <c r="H30" s="15" t="s">
        <v>34</v>
      </c>
      <c r="I30" s="9">
        <v>1</v>
      </c>
      <c r="J30" s="15">
        <v>5</v>
      </c>
      <c r="K30" s="15">
        <v>5</v>
      </c>
      <c r="L30" s="54" t="s">
        <v>34</v>
      </c>
    </row>
    <row r="31" spans="1:12" ht="12" customHeight="1">
      <c r="A31" s="135"/>
      <c r="B31" s="135"/>
      <c r="C31" s="205" t="s">
        <v>304</v>
      </c>
      <c r="D31" s="206"/>
      <c r="E31" s="141"/>
    </row>
    <row r="32" spans="1:12" ht="12" customHeight="1">
      <c r="A32" s="135"/>
      <c r="B32" s="135"/>
      <c r="C32" s="138" t="s">
        <v>510</v>
      </c>
      <c r="D32" s="142"/>
      <c r="E32" s="141"/>
      <c r="F32" s="54">
        <v>12</v>
      </c>
      <c r="G32" s="54">
        <v>13</v>
      </c>
      <c r="H32" s="9">
        <v>14</v>
      </c>
      <c r="I32" s="15">
        <v>15</v>
      </c>
      <c r="J32" s="9">
        <v>5</v>
      </c>
      <c r="K32" s="54">
        <v>5</v>
      </c>
      <c r="L32" s="15" t="s">
        <v>34</v>
      </c>
    </row>
    <row r="33" spans="1:12" ht="12" customHeight="1">
      <c r="A33" s="135"/>
      <c r="B33" s="135"/>
      <c r="C33" s="138" t="s">
        <v>511</v>
      </c>
      <c r="D33" s="142"/>
      <c r="E33" s="141"/>
      <c r="F33" s="54">
        <v>0</v>
      </c>
      <c r="G33" s="54" t="s">
        <v>108</v>
      </c>
      <c r="H33" s="15" t="s">
        <v>34</v>
      </c>
      <c r="I33" s="15" t="s">
        <v>34</v>
      </c>
      <c r="J33" s="15" t="s">
        <v>34</v>
      </c>
      <c r="K33" s="15" t="s">
        <v>34</v>
      </c>
      <c r="L33" s="54" t="s">
        <v>34</v>
      </c>
    </row>
    <row r="34" spans="1:12" ht="12" customHeight="1">
      <c r="A34" s="135"/>
      <c r="B34" s="135"/>
      <c r="C34" s="138" t="s">
        <v>512</v>
      </c>
      <c r="D34" s="142"/>
      <c r="E34" s="141"/>
      <c r="F34" s="54">
        <v>0</v>
      </c>
      <c r="G34" s="54" t="s">
        <v>108</v>
      </c>
      <c r="H34" s="15" t="s">
        <v>34</v>
      </c>
      <c r="I34" s="15" t="s">
        <v>34</v>
      </c>
      <c r="J34" s="15" t="s">
        <v>34</v>
      </c>
      <c r="K34" s="15" t="s">
        <v>34</v>
      </c>
      <c r="L34" s="54" t="s">
        <v>34</v>
      </c>
    </row>
    <row r="35" spans="1:12" ht="12" customHeight="1">
      <c r="A35" s="135"/>
      <c r="B35" s="135" t="s">
        <v>513</v>
      </c>
      <c r="C35" s="135"/>
      <c r="D35" s="135"/>
      <c r="E35" s="141"/>
      <c r="F35" s="54">
        <v>0</v>
      </c>
      <c r="G35" s="54">
        <v>0</v>
      </c>
      <c r="H35" s="9">
        <v>0</v>
      </c>
      <c r="I35" s="9">
        <v>48</v>
      </c>
      <c r="J35" s="9">
        <v>78</v>
      </c>
      <c r="K35" s="54">
        <v>45</v>
      </c>
      <c r="L35" s="54">
        <v>33</v>
      </c>
    </row>
    <row r="36" spans="1:12" ht="12" customHeight="1">
      <c r="A36" s="135"/>
      <c r="B36" s="135"/>
      <c r="C36" s="205" t="s">
        <v>302</v>
      </c>
      <c r="D36" s="206"/>
      <c r="E36" s="141"/>
      <c r="F36" s="54"/>
      <c r="G36" s="54"/>
      <c r="H36" s="9"/>
      <c r="I36" s="9"/>
      <c r="J36" s="9"/>
      <c r="K36" s="54"/>
      <c r="L36" s="54"/>
    </row>
    <row r="37" spans="1:12" ht="12" customHeight="1">
      <c r="A37" s="135"/>
      <c r="B37" s="135"/>
      <c r="C37" s="207" t="s">
        <v>514</v>
      </c>
      <c r="D37" s="208"/>
      <c r="E37" s="141"/>
      <c r="F37" s="54">
        <v>0</v>
      </c>
      <c r="G37" s="54">
        <v>0</v>
      </c>
      <c r="H37" s="15" t="s">
        <v>34</v>
      </c>
      <c r="I37" s="9">
        <v>28</v>
      </c>
      <c r="J37" s="15">
        <v>54</v>
      </c>
      <c r="K37" s="15">
        <v>36</v>
      </c>
      <c r="L37" s="54">
        <v>18</v>
      </c>
    </row>
    <row r="38" spans="1:12" ht="12" customHeight="1">
      <c r="A38" s="135"/>
      <c r="B38" s="135"/>
      <c r="C38" s="207" t="s">
        <v>515</v>
      </c>
      <c r="D38" s="208"/>
      <c r="E38" s="141"/>
      <c r="F38" s="54">
        <v>0</v>
      </c>
      <c r="G38" s="54">
        <v>0</v>
      </c>
      <c r="H38" s="15">
        <v>0</v>
      </c>
      <c r="I38" s="9">
        <v>9</v>
      </c>
      <c r="J38" s="15">
        <v>17</v>
      </c>
      <c r="K38" s="15">
        <v>3</v>
      </c>
      <c r="L38" s="54">
        <v>14</v>
      </c>
    </row>
    <row r="39" spans="1:12" ht="12" customHeight="1">
      <c r="A39" s="135"/>
      <c r="B39" s="135"/>
      <c r="C39" s="205" t="s">
        <v>304</v>
      </c>
      <c r="D39" s="206"/>
      <c r="E39" s="141"/>
      <c r="F39" s="54"/>
      <c r="G39" s="54"/>
      <c r="H39" s="9"/>
      <c r="I39" s="15"/>
      <c r="J39" s="9"/>
      <c r="K39" s="54"/>
      <c r="L39" s="15"/>
    </row>
    <row r="40" spans="1:12" ht="12" customHeight="1">
      <c r="A40" s="135"/>
      <c r="B40" s="135"/>
      <c r="C40" s="138" t="s">
        <v>510</v>
      </c>
      <c r="D40" s="142"/>
      <c r="E40" s="141"/>
      <c r="F40" s="54">
        <v>0</v>
      </c>
      <c r="G40" s="54">
        <v>0</v>
      </c>
      <c r="H40" s="9">
        <v>0</v>
      </c>
      <c r="I40" s="15">
        <v>11</v>
      </c>
      <c r="J40" s="9">
        <v>7</v>
      </c>
      <c r="K40" s="54">
        <v>6</v>
      </c>
      <c r="L40" s="15">
        <v>1</v>
      </c>
    </row>
    <row r="41" spans="1:12" ht="12" customHeight="1">
      <c r="A41" s="135"/>
      <c r="B41" s="135"/>
      <c r="C41" s="138" t="s">
        <v>511</v>
      </c>
      <c r="D41" s="142"/>
      <c r="E41" s="141"/>
      <c r="F41" s="54">
        <v>0</v>
      </c>
      <c r="G41" s="54">
        <v>0</v>
      </c>
      <c r="H41" s="9">
        <v>0</v>
      </c>
      <c r="I41" s="15">
        <v>0</v>
      </c>
      <c r="J41" s="9">
        <v>0</v>
      </c>
      <c r="K41" s="54">
        <v>0</v>
      </c>
      <c r="L41" s="15">
        <v>0</v>
      </c>
    </row>
    <row r="42" spans="1:12" ht="12" customHeight="1">
      <c r="A42" s="135"/>
      <c r="B42" s="135"/>
      <c r="C42" s="138" t="s">
        <v>512</v>
      </c>
      <c r="D42" s="142"/>
      <c r="E42" s="141"/>
      <c r="F42" s="54">
        <v>0</v>
      </c>
      <c r="G42" s="54">
        <v>0</v>
      </c>
      <c r="H42" s="9">
        <v>0</v>
      </c>
      <c r="I42" s="15">
        <v>0</v>
      </c>
      <c r="J42" s="9">
        <v>0</v>
      </c>
      <c r="K42" s="54">
        <v>0</v>
      </c>
      <c r="L42" s="15">
        <v>0</v>
      </c>
    </row>
    <row r="43" spans="1:12" ht="12" customHeight="1">
      <c r="A43" s="135"/>
      <c r="B43" s="135" t="s">
        <v>516</v>
      </c>
      <c r="C43" s="142"/>
      <c r="D43" s="135"/>
      <c r="E43" s="141"/>
    </row>
    <row r="44" spans="1:12" ht="12" customHeight="1">
      <c r="A44" s="135"/>
      <c r="B44" s="138" t="s">
        <v>496</v>
      </c>
      <c r="C44" s="142"/>
      <c r="D44" s="135"/>
      <c r="E44" s="141"/>
      <c r="F44" s="54" t="s">
        <v>517</v>
      </c>
      <c r="G44" s="54" t="s">
        <v>517</v>
      </c>
      <c r="H44" s="15" t="s">
        <v>517</v>
      </c>
      <c r="I44" s="15" t="s">
        <v>517</v>
      </c>
      <c r="J44" s="15" t="s">
        <v>517</v>
      </c>
      <c r="K44" s="54" t="s">
        <v>517</v>
      </c>
      <c r="L44" s="54" t="s">
        <v>517</v>
      </c>
    </row>
    <row r="45" spans="1:12" ht="12" customHeight="1">
      <c r="A45" s="135"/>
      <c r="B45" s="138" t="s">
        <v>497</v>
      </c>
      <c r="C45" s="142"/>
      <c r="D45" s="135"/>
      <c r="E45" s="141"/>
      <c r="F45" s="54">
        <v>1</v>
      </c>
      <c r="G45" s="54">
        <v>1</v>
      </c>
      <c r="H45" s="15" t="s">
        <v>34</v>
      </c>
      <c r="I45" s="15" t="s">
        <v>34</v>
      </c>
      <c r="J45" s="15">
        <v>1</v>
      </c>
      <c r="K45" s="54">
        <v>1</v>
      </c>
      <c r="L45" s="54" t="s">
        <v>34</v>
      </c>
    </row>
    <row r="46" spans="1:12" ht="12" customHeight="1">
      <c r="A46" s="135"/>
      <c r="B46" s="135" t="s">
        <v>305</v>
      </c>
      <c r="C46" s="135"/>
      <c r="D46" s="135"/>
      <c r="E46" s="141"/>
      <c r="F46" s="54">
        <v>89</v>
      </c>
      <c r="G46" s="54">
        <v>59</v>
      </c>
      <c r="H46" s="9">
        <v>76</v>
      </c>
      <c r="I46" s="15">
        <v>51</v>
      </c>
      <c r="J46" s="9">
        <v>57</v>
      </c>
      <c r="K46" s="54">
        <v>47</v>
      </c>
      <c r="L46" s="54">
        <v>10</v>
      </c>
    </row>
    <row r="47" spans="1:12" ht="12" customHeight="1">
      <c r="A47" s="135"/>
      <c r="B47" s="135" t="s">
        <v>306</v>
      </c>
      <c r="C47" s="135"/>
      <c r="D47" s="135"/>
      <c r="E47" s="141"/>
      <c r="F47" s="54">
        <v>631</v>
      </c>
      <c r="G47" s="54">
        <v>783</v>
      </c>
      <c r="H47" s="9">
        <v>337</v>
      </c>
      <c r="I47" s="9">
        <v>274</v>
      </c>
      <c r="J47" s="9">
        <v>326</v>
      </c>
      <c r="K47" s="54">
        <v>122</v>
      </c>
      <c r="L47" s="54">
        <v>204</v>
      </c>
    </row>
    <row r="48" spans="1:12" ht="12" customHeight="1">
      <c r="A48" s="135"/>
      <c r="B48" s="135" t="s">
        <v>307</v>
      </c>
      <c r="C48" s="135"/>
      <c r="D48" s="135"/>
      <c r="E48" s="141"/>
      <c r="F48" s="54">
        <v>184</v>
      </c>
      <c r="G48" s="54">
        <v>216</v>
      </c>
      <c r="H48" s="9">
        <v>141</v>
      </c>
      <c r="I48" s="9">
        <v>86</v>
      </c>
      <c r="J48" s="9">
        <v>129</v>
      </c>
      <c r="K48" s="54">
        <v>80</v>
      </c>
      <c r="L48" s="54">
        <v>49</v>
      </c>
    </row>
    <row r="49" spans="1:19" ht="12" customHeight="1">
      <c r="A49" s="135"/>
      <c r="B49" s="135" t="s">
        <v>308</v>
      </c>
      <c r="C49" s="135"/>
      <c r="D49" s="135"/>
      <c r="E49" s="141"/>
      <c r="F49" s="54">
        <v>61</v>
      </c>
      <c r="G49" s="54">
        <v>43</v>
      </c>
      <c r="H49" s="9">
        <v>69</v>
      </c>
      <c r="I49" s="9">
        <v>45</v>
      </c>
      <c r="J49" s="9">
        <v>41</v>
      </c>
      <c r="K49" s="54">
        <v>31</v>
      </c>
      <c r="L49" s="54">
        <v>10</v>
      </c>
    </row>
    <row r="50" spans="1:19" ht="13.5" customHeight="1">
      <c r="A50" s="135" t="s">
        <v>309</v>
      </c>
      <c r="B50" s="135"/>
      <c r="C50" s="135"/>
      <c r="D50" s="135"/>
      <c r="E50" s="141"/>
      <c r="F50" s="54">
        <v>155</v>
      </c>
      <c r="G50" s="54">
        <v>103</v>
      </c>
      <c r="H50" s="9">
        <v>70</v>
      </c>
      <c r="I50" s="9">
        <v>78</v>
      </c>
      <c r="J50" s="9">
        <v>106</v>
      </c>
      <c r="K50" s="54">
        <v>91</v>
      </c>
      <c r="L50" s="54">
        <v>15</v>
      </c>
    </row>
    <row r="51" spans="1:19" ht="4.5" customHeight="1">
      <c r="A51" s="11"/>
      <c r="B51" s="11"/>
      <c r="C51" s="11"/>
      <c r="D51" s="11"/>
      <c r="E51" s="144"/>
      <c r="F51" s="99"/>
      <c r="G51" s="134"/>
      <c r="H51" s="134"/>
      <c r="I51" s="134"/>
      <c r="J51" s="134"/>
      <c r="K51" s="134"/>
      <c r="L51" s="134"/>
    </row>
    <row r="52" spans="1:19">
      <c r="A52" s="16" t="s">
        <v>494</v>
      </c>
      <c r="B52" s="1"/>
      <c r="C52" s="1"/>
      <c r="D52" s="1"/>
      <c r="E52" s="1"/>
      <c r="F52" s="1"/>
      <c r="G52" s="1"/>
      <c r="H52" s="1"/>
      <c r="I52" s="1"/>
      <c r="J52" s="1"/>
      <c r="K52" s="1"/>
    </row>
    <row r="53" spans="1:19">
      <c r="A53" s="1" t="s">
        <v>310</v>
      </c>
      <c r="B53" s="1"/>
      <c r="C53" s="1"/>
      <c r="D53" s="1"/>
      <c r="E53" s="1"/>
      <c r="F53" s="1"/>
      <c r="G53" s="1"/>
      <c r="H53" s="1"/>
      <c r="I53" s="1"/>
      <c r="J53" s="1"/>
      <c r="K53" s="1"/>
    </row>
    <row r="54" spans="1:19" ht="6.75" customHeight="1">
      <c r="A54" s="1"/>
      <c r="B54" s="1"/>
      <c r="C54" s="1"/>
      <c r="D54" s="1"/>
      <c r="E54" s="1"/>
      <c r="F54" s="1"/>
      <c r="G54" s="1"/>
      <c r="H54" s="1"/>
      <c r="I54" s="1"/>
      <c r="J54" s="1"/>
      <c r="K54" s="1"/>
    </row>
    <row r="55" spans="1:19" ht="7.5" customHeight="1"/>
    <row r="56" spans="1:19" ht="14.25">
      <c r="A56" s="5" t="s">
        <v>414</v>
      </c>
      <c r="B56" s="1"/>
      <c r="C56" s="1"/>
      <c r="D56" s="1"/>
      <c r="E56" s="1"/>
      <c r="F56" s="1"/>
      <c r="G56" s="1"/>
      <c r="H56" s="1"/>
      <c r="I56" s="1"/>
      <c r="J56" s="1"/>
      <c r="K56" s="1"/>
      <c r="L56" s="1"/>
      <c r="M56" s="1"/>
      <c r="N56" s="1"/>
      <c r="O56" s="1"/>
      <c r="P56" s="1"/>
      <c r="Q56" s="1"/>
      <c r="R56" s="1"/>
      <c r="S56" s="1"/>
    </row>
    <row r="57" spans="1:19" ht="10.5" customHeight="1">
      <c r="A57" s="1"/>
      <c r="B57" s="1"/>
      <c r="C57" s="1"/>
      <c r="D57" s="1"/>
      <c r="E57" s="1"/>
      <c r="F57" s="1"/>
      <c r="G57" s="1"/>
      <c r="H57" s="1"/>
      <c r="I57" s="1"/>
      <c r="J57" s="1"/>
      <c r="K57" s="1"/>
      <c r="L57" s="1"/>
      <c r="M57" s="103" t="s">
        <v>459</v>
      </c>
      <c r="N57" s="1"/>
      <c r="O57" s="1"/>
      <c r="P57" s="1"/>
      <c r="Q57" s="1"/>
      <c r="R57" s="1"/>
    </row>
    <row r="58" spans="1:19">
      <c r="A58" s="155" t="s">
        <v>405</v>
      </c>
      <c r="B58" s="156"/>
      <c r="C58" s="156"/>
      <c r="D58" s="161" t="s">
        <v>524</v>
      </c>
      <c r="E58" s="155"/>
      <c r="F58" s="161" t="s">
        <v>523</v>
      </c>
      <c r="G58" s="155"/>
      <c r="H58" s="161" t="s">
        <v>522</v>
      </c>
      <c r="I58" s="155"/>
      <c r="J58" s="156" t="s">
        <v>521</v>
      </c>
      <c r="K58" s="161"/>
      <c r="L58" s="156" t="s">
        <v>520</v>
      </c>
      <c r="M58" s="161"/>
    </row>
    <row r="59" spans="1:19">
      <c r="A59" s="155"/>
      <c r="B59" s="156"/>
      <c r="C59" s="156"/>
      <c r="D59" s="88" t="s">
        <v>404</v>
      </c>
      <c r="E59" s="89" t="s">
        <v>403</v>
      </c>
      <c r="F59" s="88" t="s">
        <v>519</v>
      </c>
      <c r="G59" s="89" t="s">
        <v>518</v>
      </c>
      <c r="H59" s="88" t="s">
        <v>519</v>
      </c>
      <c r="I59" s="89" t="s">
        <v>518</v>
      </c>
      <c r="J59" s="88" t="s">
        <v>519</v>
      </c>
      <c r="K59" s="89" t="s">
        <v>518</v>
      </c>
      <c r="L59" s="145" t="s">
        <v>519</v>
      </c>
      <c r="M59" s="147" t="s">
        <v>518</v>
      </c>
    </row>
    <row r="60" spans="1:19" s="101" customFormat="1" ht="18" customHeight="1">
      <c r="A60" s="92"/>
      <c r="B60" s="92" t="s">
        <v>406</v>
      </c>
      <c r="C60" s="92"/>
      <c r="D60" s="73">
        <v>5706</v>
      </c>
      <c r="E60" s="73">
        <v>1909</v>
      </c>
      <c r="F60" s="73">
        <v>5080</v>
      </c>
      <c r="G60" s="73">
        <v>1842</v>
      </c>
      <c r="H60" s="73">
        <v>4355</v>
      </c>
      <c r="I60" s="73">
        <v>1761</v>
      </c>
      <c r="J60" s="73">
        <v>3809</v>
      </c>
      <c r="K60" s="73">
        <v>1519</v>
      </c>
      <c r="L60" s="73">
        <v>4362</v>
      </c>
      <c r="M60" s="73">
        <v>1624</v>
      </c>
    </row>
    <row r="61" spans="1:19" s="101" customFormat="1">
      <c r="A61" s="92"/>
      <c r="B61" s="92"/>
      <c r="C61" s="92" t="s">
        <v>407</v>
      </c>
      <c r="D61" s="73">
        <v>43</v>
      </c>
      <c r="E61" s="73">
        <v>33</v>
      </c>
      <c r="F61" s="73">
        <v>34</v>
      </c>
      <c r="G61" s="73">
        <v>25</v>
      </c>
      <c r="H61" s="73">
        <v>22</v>
      </c>
      <c r="I61" s="73">
        <v>31</v>
      </c>
      <c r="J61" s="73">
        <v>35</v>
      </c>
      <c r="K61" s="73">
        <v>31</v>
      </c>
      <c r="L61" s="73">
        <v>22</v>
      </c>
      <c r="M61" s="73">
        <v>28</v>
      </c>
    </row>
    <row r="62" spans="1:19" s="101" customFormat="1">
      <c r="A62" s="92"/>
      <c r="B62" s="92"/>
      <c r="C62" s="92" t="s">
        <v>408</v>
      </c>
      <c r="D62" s="73">
        <v>592</v>
      </c>
      <c r="E62" s="73">
        <v>563</v>
      </c>
      <c r="F62" s="73">
        <v>525</v>
      </c>
      <c r="G62" s="73">
        <v>467</v>
      </c>
      <c r="H62" s="73">
        <v>444</v>
      </c>
      <c r="I62" s="73">
        <v>422</v>
      </c>
      <c r="J62" s="73">
        <v>396</v>
      </c>
      <c r="K62" s="73">
        <v>350</v>
      </c>
      <c r="L62" s="73">
        <v>449</v>
      </c>
      <c r="M62" s="73">
        <v>361</v>
      </c>
    </row>
    <row r="63" spans="1:19" s="101" customFormat="1">
      <c r="A63" s="92"/>
      <c r="B63" s="92"/>
      <c r="C63" s="92" t="s">
        <v>409</v>
      </c>
      <c r="D63" s="73">
        <v>3984</v>
      </c>
      <c r="E63" s="73">
        <v>884</v>
      </c>
      <c r="F63" s="73">
        <v>3525</v>
      </c>
      <c r="G63" s="73">
        <v>1004</v>
      </c>
      <c r="H63" s="73">
        <v>2936</v>
      </c>
      <c r="I63" s="73">
        <v>909</v>
      </c>
      <c r="J63" s="73">
        <v>2563</v>
      </c>
      <c r="K63" s="73">
        <v>811</v>
      </c>
      <c r="L63" s="73">
        <v>2958</v>
      </c>
      <c r="M63" s="73">
        <v>906</v>
      </c>
    </row>
    <row r="64" spans="1:19" s="101" customFormat="1">
      <c r="A64" s="92"/>
      <c r="B64" s="92"/>
      <c r="C64" s="92" t="s">
        <v>410</v>
      </c>
      <c r="D64" s="73">
        <v>274</v>
      </c>
      <c r="E64" s="73">
        <v>97</v>
      </c>
      <c r="F64" s="73">
        <v>177</v>
      </c>
      <c r="G64" s="73">
        <v>82</v>
      </c>
      <c r="H64" s="73">
        <v>248</v>
      </c>
      <c r="I64" s="73">
        <v>99</v>
      </c>
      <c r="J64" s="73">
        <v>201</v>
      </c>
      <c r="K64" s="73">
        <v>92</v>
      </c>
      <c r="L64" s="73">
        <v>284</v>
      </c>
      <c r="M64" s="73">
        <v>86</v>
      </c>
    </row>
    <row r="65" spans="1:18" s="101" customFormat="1">
      <c r="A65" s="92"/>
      <c r="B65" s="92"/>
      <c r="C65" s="92" t="s">
        <v>411</v>
      </c>
      <c r="D65" s="73">
        <v>42</v>
      </c>
      <c r="E65" s="73">
        <v>31</v>
      </c>
      <c r="F65" s="73">
        <v>59</v>
      </c>
      <c r="G65" s="73">
        <v>40</v>
      </c>
      <c r="H65" s="73">
        <v>55</v>
      </c>
      <c r="I65" s="73">
        <v>58</v>
      </c>
      <c r="J65" s="73">
        <v>59</v>
      </c>
      <c r="K65" s="73">
        <v>48</v>
      </c>
      <c r="L65" s="73">
        <v>65</v>
      </c>
      <c r="M65" s="73">
        <v>42</v>
      </c>
    </row>
    <row r="66" spans="1:18" s="101" customFormat="1">
      <c r="A66" s="74"/>
      <c r="B66" s="74"/>
      <c r="C66" s="74" t="s">
        <v>235</v>
      </c>
      <c r="D66" s="75">
        <v>771</v>
      </c>
      <c r="E66" s="75">
        <v>301</v>
      </c>
      <c r="F66" s="75">
        <v>760</v>
      </c>
      <c r="G66" s="75">
        <v>224</v>
      </c>
      <c r="H66" s="75">
        <v>650</v>
      </c>
      <c r="I66" s="75">
        <v>242</v>
      </c>
      <c r="J66" s="75">
        <v>555</v>
      </c>
      <c r="K66" s="75">
        <v>187</v>
      </c>
      <c r="L66" s="75">
        <v>584</v>
      </c>
      <c r="M66" s="75">
        <v>201</v>
      </c>
    </row>
    <row r="67" spans="1:18">
      <c r="A67" s="203" t="s">
        <v>412</v>
      </c>
      <c r="B67" s="203"/>
      <c r="C67" s="203"/>
      <c r="D67" s="203"/>
      <c r="E67" s="203"/>
      <c r="F67" s="203"/>
      <c r="G67" s="203"/>
      <c r="H67" s="203"/>
      <c r="I67" s="203"/>
      <c r="J67" s="203"/>
      <c r="K67" s="203"/>
      <c r="L67" s="203"/>
      <c r="M67" s="203"/>
    </row>
    <row r="68" spans="1:18">
      <c r="A68" s="204" t="s">
        <v>458</v>
      </c>
      <c r="B68" s="204"/>
      <c r="C68" s="204"/>
      <c r="D68" s="204"/>
      <c r="E68" s="204"/>
      <c r="F68" s="204"/>
      <c r="G68" s="204"/>
      <c r="H68" s="204"/>
      <c r="I68" s="204"/>
      <c r="J68" s="204"/>
      <c r="K68" s="204"/>
      <c r="L68" s="204"/>
      <c r="M68" s="204"/>
    </row>
    <row r="69" spans="1:18">
      <c r="A69" s="1" t="s">
        <v>335</v>
      </c>
      <c r="B69" s="1"/>
      <c r="C69" s="1"/>
      <c r="D69" s="1"/>
      <c r="E69" s="1"/>
      <c r="F69" s="1"/>
      <c r="G69" s="1"/>
      <c r="H69" s="1"/>
      <c r="I69" s="1"/>
      <c r="J69" s="1"/>
      <c r="K69" s="1"/>
      <c r="L69" s="1"/>
      <c r="M69" s="1"/>
      <c r="N69" s="1"/>
      <c r="O69" s="1"/>
      <c r="P69" s="1"/>
      <c r="Q69" s="1"/>
      <c r="R69" s="1"/>
    </row>
  </sheetData>
  <mergeCells count="25">
    <mergeCell ref="C17:D17"/>
    <mergeCell ref="C18:D18"/>
    <mergeCell ref="A6:E7"/>
    <mergeCell ref="I6:I7"/>
    <mergeCell ref="J6:L6"/>
    <mergeCell ref="H6:H7"/>
    <mergeCell ref="F6:F7"/>
    <mergeCell ref="G6:G7"/>
    <mergeCell ref="C12:D12"/>
    <mergeCell ref="C13:D13"/>
    <mergeCell ref="C29:D29"/>
    <mergeCell ref="C30:D30"/>
    <mergeCell ref="C31:D31"/>
    <mergeCell ref="A58:C59"/>
    <mergeCell ref="D58:E58"/>
    <mergeCell ref="C36:D36"/>
    <mergeCell ref="C37:D37"/>
    <mergeCell ref="C39:D39"/>
    <mergeCell ref="C38:D38"/>
    <mergeCell ref="H58:I58"/>
    <mergeCell ref="J58:K58"/>
    <mergeCell ref="L58:M58"/>
    <mergeCell ref="A67:M67"/>
    <mergeCell ref="A68:M68"/>
    <mergeCell ref="F58:G58"/>
  </mergeCells>
  <phoneticPr fontId="3"/>
  <pageMargins left="0.59055118110236227" right="0.39370078740157483" top="0.39370078740157483" bottom="0.39370078740157483" header="0.31496062992125984" footer="0.31496062992125984"/>
  <pageSetup paperSize="9" firstPageNumber="17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4"/>
  <sheetViews>
    <sheetView tabSelected="1" view="pageBreakPreview" zoomScaleNormal="100" zoomScaleSheetLayoutView="100" workbookViewId="0">
      <selection activeCell="X19" sqref="X19"/>
    </sheetView>
  </sheetViews>
  <sheetFormatPr defaultRowHeight="13.5"/>
  <cols>
    <col min="1" max="2" width="3" style="17" customWidth="1"/>
    <col min="3" max="3" width="10.5" style="17" bestFit="1" customWidth="1"/>
    <col min="4" max="4" width="5.625" style="17" customWidth="1"/>
    <col min="5" max="6" width="4.875" style="17" customWidth="1"/>
    <col min="7" max="7" width="5.625" style="17" customWidth="1"/>
    <col min="8" max="9" width="4.875" style="17" customWidth="1"/>
    <col min="10" max="10" width="5.625" style="17" customWidth="1"/>
    <col min="11" max="12" width="4.875" style="17" customWidth="1"/>
    <col min="13" max="13" width="5.625" style="17" customWidth="1"/>
    <col min="14" max="15" width="4.875" style="17" customWidth="1"/>
    <col min="16" max="16" width="5.625" style="17" customWidth="1"/>
    <col min="17" max="17" width="4.875" style="17" customWidth="1"/>
    <col min="18" max="18" width="5.875" style="17" customWidth="1"/>
    <col min="19" max="16384" width="9" style="17"/>
  </cols>
  <sheetData>
    <row r="1" spans="1:21">
      <c r="A1" s="1" t="s">
        <v>0</v>
      </c>
      <c r="B1" s="1"/>
      <c r="C1" s="1"/>
      <c r="D1" s="1"/>
      <c r="E1" s="1"/>
      <c r="F1" s="1"/>
      <c r="G1" s="1"/>
      <c r="H1" s="1"/>
      <c r="I1" s="1"/>
      <c r="J1" s="1"/>
      <c r="K1" s="1"/>
      <c r="L1" s="1"/>
      <c r="M1" s="1"/>
      <c r="N1" s="1"/>
      <c r="O1" s="1"/>
      <c r="P1" s="1"/>
      <c r="Q1" s="1"/>
      <c r="R1" s="1"/>
    </row>
    <row r="2" spans="1:21">
      <c r="A2" s="1"/>
      <c r="B2" s="1"/>
      <c r="C2" s="1"/>
      <c r="D2" s="1"/>
      <c r="E2" s="1"/>
      <c r="F2" s="1"/>
      <c r="G2" s="1"/>
      <c r="H2" s="1"/>
      <c r="I2" s="1"/>
      <c r="J2" s="1"/>
      <c r="K2" s="1"/>
      <c r="L2" s="1"/>
      <c r="M2" s="1"/>
      <c r="N2" s="1"/>
      <c r="O2" s="1"/>
      <c r="P2" s="1"/>
      <c r="Q2" s="1"/>
      <c r="R2" s="1"/>
    </row>
    <row r="3" spans="1:21" ht="14.25">
      <c r="A3" s="5" t="s">
        <v>415</v>
      </c>
      <c r="B3" s="1"/>
      <c r="C3" s="1"/>
      <c r="D3" s="1"/>
      <c r="E3" s="1"/>
      <c r="F3" s="1"/>
      <c r="G3" s="1"/>
      <c r="H3" s="1"/>
      <c r="I3" s="1"/>
      <c r="J3" s="1"/>
      <c r="K3" s="1"/>
      <c r="L3" s="1"/>
      <c r="M3" s="1"/>
      <c r="N3" s="1"/>
      <c r="O3" s="1"/>
      <c r="P3" s="1"/>
      <c r="Q3" s="1"/>
      <c r="R3" s="1"/>
    </row>
    <row r="4" spans="1:21">
      <c r="A4" s="1"/>
      <c r="B4" s="1"/>
      <c r="C4" s="1"/>
      <c r="D4" s="1"/>
      <c r="E4" s="1"/>
      <c r="F4" s="1"/>
      <c r="G4" s="1"/>
      <c r="H4" s="1"/>
      <c r="I4" s="1"/>
      <c r="J4" s="1"/>
      <c r="K4" s="1"/>
      <c r="L4" s="1"/>
      <c r="M4" s="1"/>
      <c r="N4" s="1"/>
      <c r="O4" s="1"/>
      <c r="P4" s="1"/>
      <c r="Q4" s="1"/>
      <c r="R4" s="103" t="s">
        <v>460</v>
      </c>
    </row>
    <row r="5" spans="1:21">
      <c r="A5" s="155" t="s">
        <v>311</v>
      </c>
      <c r="B5" s="156"/>
      <c r="C5" s="156"/>
      <c r="D5" s="161" t="s">
        <v>528</v>
      </c>
      <c r="E5" s="217"/>
      <c r="F5" s="155"/>
      <c r="G5" s="161" t="s">
        <v>523</v>
      </c>
      <c r="H5" s="217"/>
      <c r="I5" s="155"/>
      <c r="J5" s="161" t="s">
        <v>522</v>
      </c>
      <c r="K5" s="217"/>
      <c r="L5" s="155"/>
      <c r="M5" s="156" t="s">
        <v>521</v>
      </c>
      <c r="N5" s="156"/>
      <c r="O5" s="156"/>
      <c r="P5" s="156" t="s">
        <v>520</v>
      </c>
      <c r="Q5" s="156"/>
      <c r="R5" s="161"/>
    </row>
    <row r="6" spans="1:21" ht="27" customHeight="1">
      <c r="A6" s="155"/>
      <c r="B6" s="156"/>
      <c r="C6" s="156"/>
      <c r="D6" s="89" t="s">
        <v>312</v>
      </c>
      <c r="E6" s="89" t="s">
        <v>313</v>
      </c>
      <c r="F6" s="89" t="s">
        <v>314</v>
      </c>
      <c r="G6" s="146" t="s">
        <v>527</v>
      </c>
      <c r="H6" s="146" t="s">
        <v>526</v>
      </c>
      <c r="I6" s="146" t="s">
        <v>525</v>
      </c>
      <c r="J6" s="146" t="s">
        <v>527</v>
      </c>
      <c r="K6" s="146" t="s">
        <v>526</v>
      </c>
      <c r="L6" s="146" t="s">
        <v>525</v>
      </c>
      <c r="M6" s="146" t="s">
        <v>527</v>
      </c>
      <c r="N6" s="146" t="s">
        <v>526</v>
      </c>
      <c r="O6" s="146" t="s">
        <v>525</v>
      </c>
      <c r="P6" s="146" t="s">
        <v>527</v>
      </c>
      <c r="Q6" s="146" t="s">
        <v>526</v>
      </c>
      <c r="R6" s="147" t="s">
        <v>525</v>
      </c>
    </row>
    <row r="7" spans="1:21" ht="18" customHeight="1">
      <c r="A7" s="92" t="s">
        <v>315</v>
      </c>
      <c r="B7" s="92"/>
      <c r="C7" s="93"/>
      <c r="D7" s="56">
        <v>5734</v>
      </c>
      <c r="E7" s="56">
        <v>1968</v>
      </c>
      <c r="F7" s="56">
        <v>1617</v>
      </c>
      <c r="G7" s="56">
        <v>5097</v>
      </c>
      <c r="H7" s="56">
        <v>1697</v>
      </c>
      <c r="I7" s="56">
        <v>1377</v>
      </c>
      <c r="J7" s="56">
        <v>4384</v>
      </c>
      <c r="K7" s="56">
        <v>1779</v>
      </c>
      <c r="L7" s="56">
        <v>1330</v>
      </c>
      <c r="M7" s="56">
        <v>3837</v>
      </c>
      <c r="N7" s="56">
        <v>1547</v>
      </c>
      <c r="O7" s="56">
        <v>1191</v>
      </c>
      <c r="P7" s="56">
        <f>1665+1354+1361</f>
        <v>4380</v>
      </c>
      <c r="Q7" s="56">
        <f>847+725+484</f>
        <v>2056</v>
      </c>
      <c r="R7" s="56">
        <f>512+364+329</f>
        <v>1205</v>
      </c>
      <c r="S7" s="61"/>
      <c r="T7" s="61"/>
      <c r="U7" s="61"/>
    </row>
    <row r="8" spans="1:21" ht="18" customHeight="1">
      <c r="A8" s="92"/>
      <c r="B8" s="92" t="s">
        <v>316</v>
      </c>
      <c r="C8" s="93"/>
      <c r="D8" s="56">
        <v>44</v>
      </c>
      <c r="E8" s="56">
        <v>34</v>
      </c>
      <c r="F8" s="56">
        <v>32</v>
      </c>
      <c r="G8" s="56">
        <v>35</v>
      </c>
      <c r="H8" s="56">
        <v>27</v>
      </c>
      <c r="I8" s="56">
        <v>30</v>
      </c>
      <c r="J8" s="56">
        <v>24</v>
      </c>
      <c r="K8" s="56">
        <v>33</v>
      </c>
      <c r="L8" s="56">
        <v>36</v>
      </c>
      <c r="M8" s="56">
        <v>35</v>
      </c>
      <c r="N8" s="56">
        <v>33</v>
      </c>
      <c r="O8" s="56">
        <v>31</v>
      </c>
      <c r="P8" s="56">
        <v>22</v>
      </c>
      <c r="Q8" s="56">
        <f>13+6+8</f>
        <v>27</v>
      </c>
      <c r="R8" s="56">
        <v>31</v>
      </c>
      <c r="S8" s="61"/>
      <c r="T8" s="61"/>
      <c r="U8" s="61"/>
    </row>
    <row r="9" spans="1:21">
      <c r="A9" s="92"/>
      <c r="B9" s="92"/>
      <c r="C9" s="93" t="s">
        <v>317</v>
      </c>
      <c r="D9" s="56">
        <v>11</v>
      </c>
      <c r="E9" s="56">
        <v>5</v>
      </c>
      <c r="F9" s="56">
        <v>4</v>
      </c>
      <c r="G9" s="56">
        <v>9</v>
      </c>
      <c r="H9" s="56">
        <v>11</v>
      </c>
      <c r="I9" s="56">
        <v>16</v>
      </c>
      <c r="J9" s="56">
        <v>5</v>
      </c>
      <c r="K9" s="56">
        <v>7</v>
      </c>
      <c r="L9" s="56">
        <v>9</v>
      </c>
      <c r="M9" s="56">
        <v>4</v>
      </c>
      <c r="N9" s="56">
        <v>6</v>
      </c>
      <c r="O9" s="56">
        <v>6</v>
      </c>
      <c r="P9" s="56">
        <v>2</v>
      </c>
      <c r="Q9" s="56">
        <v>2</v>
      </c>
      <c r="R9" s="56">
        <v>3</v>
      </c>
    </row>
    <row r="10" spans="1:21">
      <c r="A10" s="92"/>
      <c r="B10" s="92"/>
      <c r="C10" s="93" t="s">
        <v>318</v>
      </c>
      <c r="D10" s="56">
        <v>14</v>
      </c>
      <c r="E10" s="56">
        <v>14</v>
      </c>
      <c r="F10" s="56">
        <v>16</v>
      </c>
      <c r="G10" s="56">
        <v>14</v>
      </c>
      <c r="H10" s="56">
        <v>7</v>
      </c>
      <c r="I10" s="56">
        <v>7</v>
      </c>
      <c r="J10" s="56">
        <v>11</v>
      </c>
      <c r="K10" s="56">
        <v>12</v>
      </c>
      <c r="L10" s="56">
        <v>15</v>
      </c>
      <c r="M10" s="56">
        <v>11</v>
      </c>
      <c r="N10" s="56">
        <v>14</v>
      </c>
      <c r="O10" s="56">
        <v>12</v>
      </c>
      <c r="P10" s="56">
        <v>11</v>
      </c>
      <c r="Q10" s="56">
        <v>11</v>
      </c>
      <c r="R10" s="56">
        <v>14</v>
      </c>
    </row>
    <row r="11" spans="1:21">
      <c r="A11" s="92"/>
      <c r="B11" s="92"/>
      <c r="C11" s="93" t="s">
        <v>319</v>
      </c>
      <c r="D11" s="56">
        <v>7</v>
      </c>
      <c r="E11" s="56">
        <v>6</v>
      </c>
      <c r="F11" s="56">
        <v>4</v>
      </c>
      <c r="G11" s="56">
        <v>4</v>
      </c>
      <c r="H11" s="56">
        <v>3</v>
      </c>
      <c r="I11" s="56">
        <v>2</v>
      </c>
      <c r="J11" s="56">
        <v>3</v>
      </c>
      <c r="K11" s="56">
        <v>6</v>
      </c>
      <c r="L11" s="56">
        <v>5</v>
      </c>
      <c r="M11" s="56">
        <v>3</v>
      </c>
      <c r="N11" s="56">
        <v>2</v>
      </c>
      <c r="O11" s="56">
        <v>2</v>
      </c>
      <c r="P11" s="56">
        <v>1</v>
      </c>
      <c r="Q11" s="56">
        <v>1</v>
      </c>
      <c r="R11" s="56">
        <v>1</v>
      </c>
    </row>
    <row r="12" spans="1:21">
      <c r="A12" s="92"/>
      <c r="B12" s="92"/>
      <c r="C12" s="93" t="s">
        <v>320</v>
      </c>
      <c r="D12" s="56">
        <v>12</v>
      </c>
      <c r="E12" s="56">
        <v>9</v>
      </c>
      <c r="F12" s="56">
        <v>8</v>
      </c>
      <c r="G12" s="56">
        <v>8</v>
      </c>
      <c r="H12" s="56">
        <v>6</v>
      </c>
      <c r="I12" s="56">
        <v>5</v>
      </c>
      <c r="J12" s="56">
        <v>5</v>
      </c>
      <c r="K12" s="56">
        <v>8</v>
      </c>
      <c r="L12" s="56">
        <v>7</v>
      </c>
      <c r="M12" s="56">
        <v>17</v>
      </c>
      <c r="N12" s="56">
        <v>11</v>
      </c>
      <c r="O12" s="56">
        <v>11</v>
      </c>
      <c r="P12" s="56">
        <v>8</v>
      </c>
      <c r="Q12" s="56">
        <v>13</v>
      </c>
      <c r="R12" s="56">
        <v>13</v>
      </c>
    </row>
    <row r="13" spans="1:21" ht="18" customHeight="1">
      <c r="A13" s="92"/>
      <c r="B13" s="92" t="s">
        <v>321</v>
      </c>
      <c r="C13" s="93"/>
      <c r="D13" s="56">
        <v>594</v>
      </c>
      <c r="E13" s="56">
        <v>568</v>
      </c>
      <c r="F13" s="56">
        <v>629</v>
      </c>
      <c r="G13" s="56">
        <v>531</v>
      </c>
      <c r="H13" s="56">
        <v>474</v>
      </c>
      <c r="I13" s="56">
        <v>504</v>
      </c>
      <c r="J13" s="56">
        <v>450</v>
      </c>
      <c r="K13" s="56">
        <v>430</v>
      </c>
      <c r="L13" s="56">
        <v>466</v>
      </c>
      <c r="M13" s="56">
        <v>405</v>
      </c>
      <c r="N13" s="56">
        <v>357</v>
      </c>
      <c r="O13" s="56">
        <v>384</v>
      </c>
      <c r="P13" s="56">
        <f>197+123+132</f>
        <v>452</v>
      </c>
      <c r="Q13" s="56">
        <f>165+106+92</f>
        <v>363</v>
      </c>
      <c r="R13" s="56">
        <f>187+109+95</f>
        <v>391</v>
      </c>
      <c r="S13" s="61"/>
      <c r="T13" s="61"/>
      <c r="U13" s="61"/>
    </row>
    <row r="14" spans="1:21">
      <c r="A14" s="92"/>
      <c r="B14" s="92"/>
      <c r="C14" s="93" t="s">
        <v>391</v>
      </c>
      <c r="D14" s="55">
        <v>0</v>
      </c>
      <c r="E14" s="55">
        <v>0</v>
      </c>
      <c r="F14" s="55">
        <v>0</v>
      </c>
      <c r="G14" s="55">
        <v>0</v>
      </c>
      <c r="H14" s="55">
        <v>0</v>
      </c>
      <c r="I14" s="55">
        <v>0</v>
      </c>
      <c r="J14" s="55">
        <v>0</v>
      </c>
      <c r="K14" s="55">
        <v>1</v>
      </c>
      <c r="L14" s="55">
        <v>9</v>
      </c>
      <c r="M14" s="55">
        <v>0</v>
      </c>
      <c r="N14" s="55">
        <v>0</v>
      </c>
      <c r="O14" s="55">
        <v>0</v>
      </c>
      <c r="P14" s="55">
        <v>0</v>
      </c>
      <c r="Q14" s="55">
        <v>0</v>
      </c>
      <c r="R14" s="55">
        <v>0</v>
      </c>
    </row>
    <row r="15" spans="1:21">
      <c r="A15" s="92"/>
      <c r="B15" s="92"/>
      <c r="C15" s="93" t="s">
        <v>322</v>
      </c>
      <c r="D15" s="56">
        <v>361</v>
      </c>
      <c r="E15" s="56">
        <v>340</v>
      </c>
      <c r="F15" s="56">
        <v>392</v>
      </c>
      <c r="G15" s="56">
        <v>320</v>
      </c>
      <c r="H15" s="56">
        <v>286</v>
      </c>
      <c r="I15" s="56">
        <v>296</v>
      </c>
      <c r="J15" s="56">
        <v>225</v>
      </c>
      <c r="K15" s="56">
        <v>219</v>
      </c>
      <c r="L15" s="56">
        <v>226</v>
      </c>
      <c r="M15" s="56">
        <v>192</v>
      </c>
      <c r="N15" s="56">
        <v>166</v>
      </c>
      <c r="O15" s="56">
        <v>179</v>
      </c>
      <c r="P15" s="56">
        <f>106+59+63</f>
        <v>228</v>
      </c>
      <c r="Q15" s="56">
        <f>90+51+46</f>
        <v>187</v>
      </c>
      <c r="R15" s="56">
        <f>100+50+42</f>
        <v>192</v>
      </c>
    </row>
    <row r="16" spans="1:21">
      <c r="A16" s="92"/>
      <c r="B16" s="92"/>
      <c r="C16" s="93" t="s">
        <v>323</v>
      </c>
      <c r="D16" s="56">
        <v>182</v>
      </c>
      <c r="E16" s="56">
        <v>183</v>
      </c>
      <c r="F16" s="56">
        <v>188</v>
      </c>
      <c r="G16" s="56">
        <v>149</v>
      </c>
      <c r="H16" s="56">
        <v>138</v>
      </c>
      <c r="I16" s="56">
        <v>157</v>
      </c>
      <c r="J16" s="56">
        <v>168</v>
      </c>
      <c r="K16" s="56">
        <v>155</v>
      </c>
      <c r="L16" s="56">
        <v>179</v>
      </c>
      <c r="M16" s="56">
        <v>157</v>
      </c>
      <c r="N16" s="56">
        <v>137</v>
      </c>
      <c r="O16" s="56">
        <v>153</v>
      </c>
      <c r="P16" s="56">
        <f>68+48+51</f>
        <v>167</v>
      </c>
      <c r="Q16" s="56">
        <f>57+42+32</f>
        <v>131</v>
      </c>
      <c r="R16" s="56">
        <f>63+47+42</f>
        <v>152</v>
      </c>
    </row>
    <row r="17" spans="1:18">
      <c r="A17" s="92"/>
      <c r="B17" s="92"/>
      <c r="C17" s="93" t="s">
        <v>324</v>
      </c>
      <c r="D17" s="56">
        <v>42</v>
      </c>
      <c r="E17" s="56">
        <v>41</v>
      </c>
      <c r="F17" s="56">
        <v>42</v>
      </c>
      <c r="G17" s="56">
        <v>48</v>
      </c>
      <c r="H17" s="56">
        <v>39</v>
      </c>
      <c r="I17" s="56">
        <v>36</v>
      </c>
      <c r="J17" s="56">
        <v>48</v>
      </c>
      <c r="K17" s="56">
        <v>48</v>
      </c>
      <c r="L17" s="56">
        <v>43</v>
      </c>
      <c r="M17" s="56">
        <v>44</v>
      </c>
      <c r="N17" s="56">
        <v>42</v>
      </c>
      <c r="O17" s="56">
        <v>37</v>
      </c>
      <c r="P17" s="56">
        <f>16+14+15</f>
        <v>45</v>
      </c>
      <c r="Q17" s="56">
        <f>13+12+12</f>
        <v>37</v>
      </c>
      <c r="R17" s="56">
        <f>14+11+10</f>
        <v>35</v>
      </c>
    </row>
    <row r="18" spans="1:18">
      <c r="A18" s="92"/>
      <c r="B18" s="92"/>
      <c r="C18" s="93" t="s">
        <v>325</v>
      </c>
      <c r="D18" s="56">
        <v>9</v>
      </c>
      <c r="E18" s="56">
        <v>4</v>
      </c>
      <c r="F18" s="56">
        <v>7</v>
      </c>
      <c r="G18" s="56">
        <v>14</v>
      </c>
      <c r="H18" s="56">
        <v>11</v>
      </c>
      <c r="I18" s="56">
        <v>15</v>
      </c>
      <c r="J18" s="56">
        <v>9</v>
      </c>
      <c r="K18" s="56">
        <v>7</v>
      </c>
      <c r="L18" s="56">
        <v>9</v>
      </c>
      <c r="M18" s="56">
        <v>12</v>
      </c>
      <c r="N18" s="56">
        <v>12</v>
      </c>
      <c r="O18" s="56">
        <v>15</v>
      </c>
      <c r="P18" s="56">
        <v>12</v>
      </c>
      <c r="Q18" s="56">
        <v>8</v>
      </c>
      <c r="R18" s="56">
        <v>12</v>
      </c>
    </row>
    <row r="19" spans="1:18" ht="18" customHeight="1">
      <c r="A19" s="92"/>
      <c r="B19" s="92" t="s">
        <v>326</v>
      </c>
      <c r="C19" s="93"/>
      <c r="D19" s="56">
        <v>3990</v>
      </c>
      <c r="E19" s="56">
        <v>933</v>
      </c>
      <c r="F19" s="56">
        <v>606</v>
      </c>
      <c r="G19" s="56">
        <v>3524</v>
      </c>
      <c r="H19" s="56">
        <v>842</v>
      </c>
      <c r="I19" s="56">
        <v>541</v>
      </c>
      <c r="J19" s="56">
        <v>2939</v>
      </c>
      <c r="K19" s="56">
        <v>922</v>
      </c>
      <c r="L19" s="56">
        <v>530</v>
      </c>
      <c r="M19" s="56">
        <v>2566</v>
      </c>
      <c r="N19" s="56">
        <v>805</v>
      </c>
      <c r="O19" s="56">
        <v>503</v>
      </c>
      <c r="P19" s="56">
        <f>1120+931+910</f>
        <v>2961</v>
      </c>
      <c r="Q19" s="56">
        <f>529+488+294</f>
        <v>1311</v>
      </c>
      <c r="R19" s="56">
        <f>197+161+155</f>
        <v>513</v>
      </c>
    </row>
    <row r="20" spans="1:18" ht="18" customHeight="1">
      <c r="A20" s="92"/>
      <c r="B20" s="92" t="s">
        <v>327</v>
      </c>
      <c r="C20" s="93"/>
      <c r="D20" s="56">
        <v>289</v>
      </c>
      <c r="E20" s="56">
        <v>89</v>
      </c>
      <c r="F20" s="56">
        <v>57</v>
      </c>
      <c r="G20" s="56">
        <v>185</v>
      </c>
      <c r="H20" s="56">
        <v>85</v>
      </c>
      <c r="I20" s="56">
        <v>72</v>
      </c>
      <c r="J20" s="56">
        <v>262</v>
      </c>
      <c r="K20" s="56">
        <v>97</v>
      </c>
      <c r="L20" s="56">
        <v>74</v>
      </c>
      <c r="M20" s="56">
        <v>212</v>
      </c>
      <c r="N20" s="56">
        <v>120</v>
      </c>
      <c r="O20" s="56">
        <v>110</v>
      </c>
      <c r="P20" s="56">
        <f>82+86+121</f>
        <v>289</v>
      </c>
      <c r="Q20" s="56">
        <f>34+39+28</f>
        <v>101</v>
      </c>
      <c r="R20" s="56">
        <f>28+24+25</f>
        <v>77</v>
      </c>
    </row>
    <row r="21" spans="1:18">
      <c r="A21" s="92"/>
      <c r="B21" s="92"/>
      <c r="C21" s="93" t="s">
        <v>328</v>
      </c>
      <c r="D21" s="56">
        <v>275</v>
      </c>
      <c r="E21" s="56">
        <v>82</v>
      </c>
      <c r="F21" s="56">
        <v>49</v>
      </c>
      <c r="G21" s="56">
        <v>159</v>
      </c>
      <c r="H21" s="56">
        <v>68</v>
      </c>
      <c r="I21" s="56">
        <v>57</v>
      </c>
      <c r="J21" s="56">
        <v>245</v>
      </c>
      <c r="K21" s="56">
        <v>80</v>
      </c>
      <c r="L21" s="56">
        <v>57</v>
      </c>
      <c r="M21" s="56">
        <v>187</v>
      </c>
      <c r="N21" s="56">
        <v>101</v>
      </c>
      <c r="O21" s="56">
        <v>96</v>
      </c>
      <c r="P21" s="56">
        <f>69+83+117</f>
        <v>269</v>
      </c>
      <c r="Q21" s="56">
        <f>27+50</f>
        <v>77</v>
      </c>
      <c r="R21" s="56">
        <f>45+19</f>
        <v>64</v>
      </c>
    </row>
    <row r="22" spans="1:18">
      <c r="A22" s="92"/>
      <c r="B22" s="92"/>
      <c r="C22" s="93" t="s">
        <v>329</v>
      </c>
      <c r="D22" s="56">
        <v>8</v>
      </c>
      <c r="E22" s="56">
        <v>3</v>
      </c>
      <c r="F22" s="55">
        <v>3</v>
      </c>
      <c r="G22" s="56">
        <v>7</v>
      </c>
      <c r="H22" s="56">
        <v>2</v>
      </c>
      <c r="I22" s="56">
        <v>2</v>
      </c>
      <c r="J22" s="56">
        <v>9</v>
      </c>
      <c r="K22" s="56">
        <v>9</v>
      </c>
      <c r="L22" s="56">
        <v>8</v>
      </c>
      <c r="M22" s="56">
        <v>8</v>
      </c>
      <c r="N22" s="56">
        <v>6</v>
      </c>
      <c r="O22" s="56">
        <v>4</v>
      </c>
      <c r="P22" s="56">
        <v>4</v>
      </c>
      <c r="Q22" s="56">
        <v>8</v>
      </c>
      <c r="R22" s="56">
        <v>5</v>
      </c>
    </row>
    <row r="23" spans="1:18">
      <c r="A23" s="92"/>
      <c r="B23" s="92"/>
      <c r="C23" s="93" t="s">
        <v>330</v>
      </c>
      <c r="D23" s="56">
        <v>6</v>
      </c>
      <c r="E23" s="56">
        <v>4</v>
      </c>
      <c r="F23" s="56">
        <v>5</v>
      </c>
      <c r="G23" s="56">
        <v>19</v>
      </c>
      <c r="H23" s="56">
        <v>15</v>
      </c>
      <c r="I23" s="56">
        <v>13</v>
      </c>
      <c r="J23" s="56">
        <v>8</v>
      </c>
      <c r="K23" s="56">
        <v>8</v>
      </c>
      <c r="L23" s="56">
        <v>9</v>
      </c>
      <c r="M23" s="56">
        <v>14</v>
      </c>
      <c r="N23" s="56">
        <v>11</v>
      </c>
      <c r="O23" s="56">
        <v>6</v>
      </c>
      <c r="P23" s="56">
        <v>14</v>
      </c>
      <c r="Q23" s="56">
        <v>15</v>
      </c>
      <c r="R23" s="56">
        <v>5</v>
      </c>
    </row>
    <row r="24" spans="1:18">
      <c r="A24" s="92"/>
      <c r="B24" s="92"/>
      <c r="C24" s="93" t="s">
        <v>331</v>
      </c>
      <c r="D24" s="55">
        <v>0</v>
      </c>
      <c r="E24" s="55">
        <v>0</v>
      </c>
      <c r="F24" s="55">
        <v>0</v>
      </c>
      <c r="G24" s="55">
        <v>0</v>
      </c>
      <c r="H24" s="55">
        <v>0</v>
      </c>
      <c r="I24" s="55">
        <v>0</v>
      </c>
      <c r="J24" s="55">
        <v>0</v>
      </c>
      <c r="K24" s="55">
        <v>0</v>
      </c>
      <c r="L24" s="55">
        <v>0</v>
      </c>
      <c r="M24" s="55">
        <v>2</v>
      </c>
      <c r="N24" s="55">
        <v>1</v>
      </c>
      <c r="O24" s="55">
        <v>4</v>
      </c>
      <c r="P24" s="55">
        <v>1</v>
      </c>
      <c r="Q24" s="55">
        <v>1</v>
      </c>
      <c r="R24" s="55">
        <v>2</v>
      </c>
    </row>
    <row r="25" spans="1:18">
      <c r="A25" s="92"/>
      <c r="B25" s="92"/>
      <c r="C25" s="93" t="s">
        <v>332</v>
      </c>
      <c r="D25" s="55">
        <v>0</v>
      </c>
      <c r="E25" s="55">
        <v>0</v>
      </c>
      <c r="F25" s="55">
        <v>0</v>
      </c>
      <c r="G25" s="55">
        <v>0</v>
      </c>
      <c r="H25" s="55">
        <v>0</v>
      </c>
      <c r="I25" s="55">
        <v>0</v>
      </c>
      <c r="J25" s="55">
        <v>0</v>
      </c>
      <c r="K25" s="55">
        <v>0</v>
      </c>
      <c r="L25" s="55">
        <v>0</v>
      </c>
      <c r="M25" s="55">
        <v>1</v>
      </c>
      <c r="N25" s="55">
        <v>1</v>
      </c>
      <c r="O25" s="55">
        <v>0</v>
      </c>
      <c r="P25" s="55">
        <v>1</v>
      </c>
      <c r="Q25" s="55">
        <v>0</v>
      </c>
      <c r="R25" s="55">
        <v>1</v>
      </c>
    </row>
    <row r="26" spans="1:18" ht="18" customHeight="1">
      <c r="A26" s="92"/>
      <c r="B26" s="92" t="s">
        <v>333</v>
      </c>
      <c r="C26" s="93"/>
      <c r="D26" s="56">
        <v>43</v>
      </c>
      <c r="E26" s="56">
        <v>32</v>
      </c>
      <c r="F26" s="56">
        <v>35</v>
      </c>
      <c r="G26" s="56">
        <v>60</v>
      </c>
      <c r="H26" s="56">
        <v>43</v>
      </c>
      <c r="I26" s="56">
        <v>36</v>
      </c>
      <c r="J26" s="56">
        <v>55</v>
      </c>
      <c r="K26" s="56">
        <v>53</v>
      </c>
      <c r="L26" s="56">
        <v>35</v>
      </c>
      <c r="M26" s="56">
        <v>60</v>
      </c>
      <c r="N26" s="56">
        <v>48</v>
      </c>
      <c r="O26" s="56">
        <v>44</v>
      </c>
      <c r="P26" s="56">
        <f>24+24+21</f>
        <v>69</v>
      </c>
      <c r="Q26" s="56">
        <f>16+12+15</f>
        <v>43</v>
      </c>
      <c r="R26" s="56">
        <f>11+11+9</f>
        <v>31</v>
      </c>
    </row>
    <row r="27" spans="1:18">
      <c r="A27" s="92"/>
      <c r="B27" s="92"/>
      <c r="C27" s="93" t="s">
        <v>283</v>
      </c>
      <c r="D27" s="56">
        <v>1</v>
      </c>
      <c r="E27" s="55">
        <v>1</v>
      </c>
      <c r="F27" s="56">
        <v>5</v>
      </c>
      <c r="G27" s="56">
        <v>0</v>
      </c>
      <c r="H27" s="55">
        <v>0</v>
      </c>
      <c r="I27" s="56">
        <v>0</v>
      </c>
      <c r="J27" s="65">
        <v>0</v>
      </c>
      <c r="K27" s="15">
        <v>0</v>
      </c>
      <c r="L27" s="65">
        <v>0</v>
      </c>
      <c r="M27" s="65">
        <v>1</v>
      </c>
      <c r="N27" s="15">
        <v>1</v>
      </c>
      <c r="O27" s="65">
        <v>8</v>
      </c>
      <c r="P27" s="65">
        <v>5</v>
      </c>
      <c r="Q27" s="15">
        <v>3</v>
      </c>
      <c r="R27" s="65">
        <v>2</v>
      </c>
    </row>
    <row r="28" spans="1:18">
      <c r="A28" s="92"/>
      <c r="B28" s="92"/>
      <c r="C28" s="93" t="s">
        <v>284</v>
      </c>
      <c r="D28" s="56">
        <v>42</v>
      </c>
      <c r="E28" s="56">
        <v>31</v>
      </c>
      <c r="F28" s="56">
        <v>30</v>
      </c>
      <c r="G28" s="56">
        <v>42</v>
      </c>
      <c r="H28" s="56">
        <v>28</v>
      </c>
      <c r="I28" s="56">
        <v>24</v>
      </c>
      <c r="J28" s="56">
        <v>55</v>
      </c>
      <c r="K28" s="56">
        <v>53</v>
      </c>
      <c r="L28" s="56">
        <v>35</v>
      </c>
      <c r="M28" s="56">
        <v>59</v>
      </c>
      <c r="N28" s="56">
        <v>47</v>
      </c>
      <c r="O28" s="56">
        <v>36</v>
      </c>
      <c r="P28" s="56">
        <f>12+14+17+21</f>
        <v>64</v>
      </c>
      <c r="Q28" s="56">
        <f>27+13</f>
        <v>40</v>
      </c>
      <c r="R28" s="56">
        <f>20+9</f>
        <v>29</v>
      </c>
    </row>
    <row r="29" spans="1:18" ht="18" customHeight="1">
      <c r="A29" s="92"/>
      <c r="B29" s="92" t="s">
        <v>334</v>
      </c>
      <c r="C29" s="93"/>
      <c r="D29" s="56">
        <v>774</v>
      </c>
      <c r="E29" s="56">
        <v>312</v>
      </c>
      <c r="F29" s="56">
        <v>258</v>
      </c>
      <c r="G29" s="56">
        <v>762</v>
      </c>
      <c r="H29" s="56">
        <v>226</v>
      </c>
      <c r="I29" s="56">
        <v>194</v>
      </c>
      <c r="J29" s="56">
        <v>654</v>
      </c>
      <c r="K29" s="56">
        <v>244</v>
      </c>
      <c r="L29" s="56">
        <v>189</v>
      </c>
      <c r="M29" s="56">
        <v>559</v>
      </c>
      <c r="N29" s="56">
        <v>184</v>
      </c>
      <c r="O29" s="56">
        <v>119</v>
      </c>
      <c r="P29" s="56">
        <f>232+184+171</f>
        <v>587</v>
      </c>
      <c r="Q29" s="56">
        <f>90+74+47</f>
        <v>211</v>
      </c>
      <c r="R29" s="56">
        <f>79+53+30</f>
        <v>162</v>
      </c>
    </row>
    <row r="30" spans="1:18" ht="5.0999999999999996" customHeight="1">
      <c r="A30" s="11"/>
      <c r="B30" s="11"/>
      <c r="C30" s="12"/>
      <c r="D30" s="11"/>
      <c r="E30" s="11"/>
      <c r="F30" s="11"/>
      <c r="G30" s="11"/>
      <c r="H30" s="11"/>
      <c r="I30" s="11"/>
      <c r="J30" s="11"/>
      <c r="K30" s="11"/>
      <c r="L30" s="11"/>
      <c r="M30" s="57"/>
      <c r="N30" s="57"/>
      <c r="O30" s="57"/>
      <c r="P30" s="45"/>
      <c r="Q30" s="45"/>
      <c r="R30" s="45"/>
    </row>
    <row r="31" spans="1:18">
      <c r="A31" s="203" t="s">
        <v>413</v>
      </c>
      <c r="B31" s="203"/>
      <c r="C31" s="203"/>
      <c r="D31" s="203"/>
      <c r="E31" s="203"/>
      <c r="F31" s="203"/>
      <c r="G31" s="203"/>
      <c r="H31" s="203"/>
      <c r="I31" s="203"/>
      <c r="J31" s="203"/>
      <c r="K31" s="203"/>
      <c r="L31" s="203"/>
      <c r="M31" s="203"/>
      <c r="N31" s="203"/>
      <c r="O31" s="203"/>
      <c r="P31" s="203"/>
      <c r="Q31" s="203"/>
      <c r="R31" s="203"/>
    </row>
    <row r="32" spans="1:18">
      <c r="A32" s="1" t="s">
        <v>335</v>
      </c>
      <c r="B32" s="1"/>
      <c r="C32" s="1"/>
      <c r="D32" s="1"/>
      <c r="E32" s="1"/>
      <c r="F32" s="1"/>
      <c r="G32" s="1"/>
      <c r="H32" s="1"/>
      <c r="I32" s="1"/>
      <c r="J32" s="1"/>
      <c r="K32" s="1"/>
      <c r="L32" s="1"/>
      <c r="M32" s="1"/>
      <c r="N32" s="1"/>
      <c r="O32" s="1"/>
      <c r="P32" s="1"/>
      <c r="Q32" s="1"/>
      <c r="R32" s="1"/>
    </row>
    <row r="33" spans="1:18">
      <c r="A33" s="1"/>
      <c r="B33" s="1"/>
      <c r="C33" s="1"/>
      <c r="D33" s="1"/>
      <c r="E33" s="1"/>
      <c r="F33" s="1"/>
      <c r="G33" s="1"/>
      <c r="H33" s="1"/>
      <c r="I33" s="1"/>
      <c r="J33" s="1"/>
      <c r="K33" s="1"/>
      <c r="L33" s="1"/>
      <c r="M33" s="1"/>
      <c r="N33" s="1"/>
      <c r="O33" s="1"/>
      <c r="P33" s="1"/>
      <c r="Q33" s="1"/>
      <c r="R33" s="1"/>
    </row>
    <row r="34" spans="1:18">
      <c r="A34" s="1"/>
      <c r="B34" s="1"/>
      <c r="C34" s="1"/>
      <c r="D34" s="1"/>
      <c r="E34" s="1"/>
      <c r="F34" s="1"/>
      <c r="G34" s="1"/>
      <c r="H34" s="1"/>
      <c r="I34" s="1"/>
      <c r="J34" s="1"/>
      <c r="K34" s="1"/>
      <c r="L34" s="1"/>
      <c r="M34" s="1"/>
      <c r="N34" s="1"/>
      <c r="O34" s="1"/>
      <c r="P34" s="1"/>
      <c r="Q34" s="1"/>
      <c r="R34" s="1"/>
    </row>
    <row r="35" spans="1:18">
      <c r="A35" s="1"/>
      <c r="B35" s="1"/>
      <c r="C35" s="1"/>
      <c r="D35" s="1"/>
      <c r="E35" s="1"/>
      <c r="F35" s="1"/>
      <c r="G35" s="1"/>
      <c r="H35" s="1"/>
      <c r="I35" s="1"/>
      <c r="J35" s="1"/>
      <c r="K35" s="1"/>
      <c r="L35" s="1"/>
      <c r="M35" s="1"/>
      <c r="N35" s="1"/>
      <c r="O35" s="1"/>
      <c r="P35" s="1"/>
      <c r="Q35" s="1"/>
      <c r="R35" s="1"/>
    </row>
    <row r="36" spans="1:18" ht="14.25">
      <c r="A36" s="5" t="s">
        <v>416</v>
      </c>
      <c r="B36" s="1"/>
      <c r="C36" s="1"/>
      <c r="D36" s="1"/>
      <c r="E36" s="1"/>
      <c r="F36" s="1"/>
      <c r="G36" s="1"/>
      <c r="H36" s="1"/>
      <c r="I36" s="1"/>
      <c r="J36" s="1"/>
      <c r="K36" s="1"/>
      <c r="L36" s="1"/>
      <c r="M36" s="1"/>
      <c r="N36" s="1"/>
      <c r="O36" s="1"/>
      <c r="P36" s="1"/>
      <c r="Q36" s="1"/>
      <c r="R36" s="1"/>
    </row>
    <row r="37" spans="1:18">
      <c r="A37" s="16" t="s">
        <v>336</v>
      </c>
      <c r="B37" s="1"/>
      <c r="C37" s="1"/>
      <c r="D37" s="1"/>
      <c r="E37" s="1"/>
      <c r="F37" s="1"/>
      <c r="G37" s="1"/>
      <c r="H37" s="1"/>
      <c r="I37" s="1"/>
      <c r="J37" s="1"/>
      <c r="K37" s="1"/>
      <c r="L37" s="1"/>
      <c r="M37" s="1"/>
      <c r="N37" s="1"/>
      <c r="O37" s="1"/>
      <c r="P37" s="1"/>
      <c r="Q37" s="1"/>
      <c r="R37" s="1"/>
    </row>
    <row r="38" spans="1:18">
      <c r="A38" s="1"/>
      <c r="B38" s="1"/>
      <c r="C38" s="1"/>
      <c r="D38" s="1"/>
      <c r="E38" s="1"/>
      <c r="F38" s="1"/>
      <c r="G38" s="1"/>
      <c r="H38" s="1"/>
      <c r="I38" s="1"/>
      <c r="J38" s="1"/>
      <c r="K38" s="1"/>
      <c r="L38" s="1"/>
      <c r="M38" s="1"/>
      <c r="N38" s="1"/>
      <c r="O38" s="1"/>
      <c r="P38" s="1"/>
      <c r="Q38" s="1"/>
      <c r="R38" s="103" t="s">
        <v>459</v>
      </c>
    </row>
    <row r="39" spans="1:18">
      <c r="A39" s="155" t="s">
        <v>337</v>
      </c>
      <c r="B39" s="156"/>
      <c r="C39" s="156"/>
      <c r="D39" s="156" t="s">
        <v>338</v>
      </c>
      <c r="E39" s="156"/>
      <c r="F39" s="156"/>
      <c r="G39" s="156"/>
      <c r="H39" s="156"/>
      <c r="I39" s="156" t="s">
        <v>339</v>
      </c>
      <c r="J39" s="156"/>
      <c r="K39" s="156"/>
      <c r="L39" s="156"/>
      <c r="M39" s="156"/>
      <c r="N39" s="156"/>
      <c r="O39" s="156"/>
      <c r="P39" s="156"/>
      <c r="Q39" s="156"/>
      <c r="R39" s="160" t="s">
        <v>340</v>
      </c>
    </row>
    <row r="40" spans="1:18">
      <c r="A40" s="155"/>
      <c r="B40" s="156"/>
      <c r="C40" s="156"/>
      <c r="D40" s="161" t="s">
        <v>341</v>
      </c>
      <c r="E40" s="155"/>
      <c r="F40" s="88" t="s">
        <v>342</v>
      </c>
      <c r="G40" s="156" t="s">
        <v>343</v>
      </c>
      <c r="H40" s="156"/>
      <c r="I40" s="156" t="s">
        <v>341</v>
      </c>
      <c r="J40" s="156"/>
      <c r="K40" s="156" t="s">
        <v>344</v>
      </c>
      <c r="L40" s="156"/>
      <c r="M40" s="156" t="s">
        <v>345</v>
      </c>
      <c r="N40" s="156"/>
      <c r="O40" s="88" t="s">
        <v>346</v>
      </c>
      <c r="P40" s="156" t="s">
        <v>347</v>
      </c>
      <c r="Q40" s="156"/>
      <c r="R40" s="161"/>
    </row>
    <row r="41" spans="1:18">
      <c r="A41" s="92"/>
      <c r="B41" s="92"/>
      <c r="C41" s="93"/>
      <c r="D41" s="58" t="s">
        <v>348</v>
      </c>
      <c r="E41" s="58"/>
      <c r="F41" s="58"/>
      <c r="G41" s="58"/>
      <c r="H41" s="58"/>
      <c r="I41" s="58"/>
      <c r="J41" s="58"/>
      <c r="K41" s="58"/>
      <c r="L41" s="58"/>
      <c r="M41" s="58"/>
      <c r="N41" s="58"/>
      <c r="O41" s="58"/>
      <c r="P41" s="58"/>
      <c r="Q41" s="58"/>
      <c r="R41" s="58"/>
    </row>
    <row r="42" spans="1:18">
      <c r="A42" s="92"/>
      <c r="B42" s="98" t="s">
        <v>349</v>
      </c>
      <c r="C42" s="19" t="s">
        <v>474</v>
      </c>
      <c r="D42" s="221">
        <v>5752</v>
      </c>
      <c r="E42" s="220"/>
      <c r="F42" s="10">
        <v>145</v>
      </c>
      <c r="G42" s="220">
        <v>5607</v>
      </c>
      <c r="H42" s="220"/>
      <c r="I42" s="220">
        <v>5679</v>
      </c>
      <c r="J42" s="220"/>
      <c r="K42" s="220">
        <v>561</v>
      </c>
      <c r="L42" s="220"/>
      <c r="M42" s="220">
        <v>3797</v>
      </c>
      <c r="N42" s="220"/>
      <c r="O42" s="10">
        <v>1</v>
      </c>
      <c r="P42" s="220">
        <v>1320</v>
      </c>
      <c r="Q42" s="220"/>
      <c r="R42" s="10">
        <v>73</v>
      </c>
    </row>
    <row r="43" spans="1:18">
      <c r="A43" s="116" t="s">
        <v>423</v>
      </c>
      <c r="B43" s="116" t="s">
        <v>424</v>
      </c>
      <c r="C43" s="19" t="s">
        <v>350</v>
      </c>
      <c r="D43" s="221">
        <v>2794</v>
      </c>
      <c r="E43" s="220"/>
      <c r="F43" s="10">
        <v>73</v>
      </c>
      <c r="G43" s="220">
        <v>2721</v>
      </c>
      <c r="H43" s="220"/>
      <c r="I43" s="220">
        <v>2649</v>
      </c>
      <c r="J43" s="220"/>
      <c r="K43" s="220">
        <v>563</v>
      </c>
      <c r="L43" s="220"/>
      <c r="M43" s="220">
        <v>931</v>
      </c>
      <c r="N43" s="220"/>
      <c r="O43" s="10">
        <v>2</v>
      </c>
      <c r="P43" s="220">
        <v>1153</v>
      </c>
      <c r="Q43" s="220"/>
      <c r="R43" s="10">
        <v>145</v>
      </c>
    </row>
    <row r="44" spans="1:18">
      <c r="A44" s="98"/>
      <c r="B44" s="98"/>
      <c r="C44" s="19" t="s">
        <v>401</v>
      </c>
      <c r="D44" s="221">
        <v>2942</v>
      </c>
      <c r="E44" s="220"/>
      <c r="F44" s="117">
        <v>145</v>
      </c>
      <c r="G44" s="220">
        <v>2797</v>
      </c>
      <c r="H44" s="220"/>
      <c r="I44" s="220">
        <v>2907</v>
      </c>
      <c r="J44" s="220"/>
      <c r="K44" s="220">
        <v>619</v>
      </c>
      <c r="L44" s="220"/>
      <c r="M44" s="220">
        <v>994</v>
      </c>
      <c r="N44" s="220"/>
      <c r="O44" s="10">
        <v>0</v>
      </c>
      <c r="P44" s="224">
        <v>1294</v>
      </c>
      <c r="Q44" s="224"/>
      <c r="R44" s="117">
        <v>35</v>
      </c>
    </row>
    <row r="45" spans="1:18" ht="13.5" customHeight="1">
      <c r="A45" s="92"/>
      <c r="B45" s="98"/>
      <c r="C45" s="19" t="s">
        <v>402</v>
      </c>
      <c r="D45" s="219">
        <v>2774</v>
      </c>
      <c r="E45" s="218"/>
      <c r="F45" s="117">
        <v>35</v>
      </c>
      <c r="G45" s="218">
        <v>2739</v>
      </c>
      <c r="H45" s="218"/>
      <c r="I45" s="218">
        <v>2693</v>
      </c>
      <c r="J45" s="218"/>
      <c r="K45" s="218">
        <v>819</v>
      </c>
      <c r="L45" s="218"/>
      <c r="M45" s="218">
        <v>984</v>
      </c>
      <c r="N45" s="218"/>
      <c r="O45" s="10">
        <v>0</v>
      </c>
      <c r="P45" s="218">
        <v>890</v>
      </c>
      <c r="Q45" s="218"/>
      <c r="R45" s="117">
        <v>81</v>
      </c>
    </row>
    <row r="46" spans="1:18" ht="13.5" customHeight="1">
      <c r="A46" s="92"/>
      <c r="B46" s="98"/>
      <c r="C46" s="19" t="s">
        <v>475</v>
      </c>
      <c r="D46" s="219">
        <v>2958</v>
      </c>
      <c r="E46" s="218"/>
      <c r="F46" s="127">
        <v>148</v>
      </c>
      <c r="G46" s="218">
        <v>2810</v>
      </c>
      <c r="H46" s="218"/>
      <c r="I46" s="218">
        <v>2901</v>
      </c>
      <c r="J46" s="218"/>
      <c r="K46" s="218">
        <v>606</v>
      </c>
      <c r="L46" s="218"/>
      <c r="M46" s="218">
        <v>1323</v>
      </c>
      <c r="N46" s="218"/>
      <c r="O46" s="54" t="s">
        <v>493</v>
      </c>
      <c r="P46" s="218">
        <v>972</v>
      </c>
      <c r="Q46" s="218"/>
      <c r="R46" s="127">
        <v>57</v>
      </c>
    </row>
    <row r="47" spans="1:18" ht="18" customHeight="1">
      <c r="A47" s="92"/>
      <c r="B47" s="92"/>
      <c r="C47" s="93"/>
      <c r="D47" s="58" t="s">
        <v>351</v>
      </c>
      <c r="E47" s="58"/>
      <c r="F47" s="58"/>
      <c r="G47" s="58"/>
      <c r="H47" s="58"/>
      <c r="I47" s="58"/>
      <c r="J47" s="58"/>
      <c r="K47" s="58"/>
      <c r="L47" s="58"/>
      <c r="M47" s="58"/>
      <c r="N47" s="58"/>
      <c r="O47" s="58"/>
      <c r="P47" s="58"/>
      <c r="Q47" s="58"/>
      <c r="R47" s="58"/>
    </row>
    <row r="48" spans="1:18">
      <c r="A48" s="108"/>
      <c r="B48" s="116" t="s">
        <v>349</v>
      </c>
      <c r="C48" s="19" t="s">
        <v>474</v>
      </c>
      <c r="D48" s="221">
        <v>8715</v>
      </c>
      <c r="E48" s="220"/>
      <c r="F48" s="10">
        <v>50</v>
      </c>
      <c r="G48" s="220">
        <v>8665</v>
      </c>
      <c r="H48" s="220"/>
      <c r="I48" s="220">
        <v>8677</v>
      </c>
      <c r="J48" s="220"/>
      <c r="K48" s="220">
        <v>3006</v>
      </c>
      <c r="L48" s="220"/>
      <c r="M48" s="220">
        <v>4553</v>
      </c>
      <c r="N48" s="220"/>
      <c r="O48" s="10">
        <v>3</v>
      </c>
      <c r="P48" s="220">
        <v>1115</v>
      </c>
      <c r="Q48" s="220"/>
      <c r="R48" s="10">
        <v>38</v>
      </c>
    </row>
    <row r="49" spans="1:18">
      <c r="A49" s="116" t="s">
        <v>423</v>
      </c>
      <c r="B49" s="116" t="s">
        <v>424</v>
      </c>
      <c r="C49" s="19" t="s">
        <v>350</v>
      </c>
      <c r="D49" s="221">
        <v>10215</v>
      </c>
      <c r="E49" s="220"/>
      <c r="F49" s="10">
        <v>38</v>
      </c>
      <c r="G49" s="220">
        <v>10177</v>
      </c>
      <c r="H49" s="220"/>
      <c r="I49" s="220">
        <v>10144</v>
      </c>
      <c r="J49" s="220"/>
      <c r="K49" s="220">
        <v>2474</v>
      </c>
      <c r="L49" s="220"/>
      <c r="M49" s="220">
        <v>6733</v>
      </c>
      <c r="N49" s="220"/>
      <c r="O49" s="10">
        <v>1</v>
      </c>
      <c r="P49" s="220">
        <v>936</v>
      </c>
      <c r="Q49" s="220"/>
      <c r="R49" s="10">
        <v>71</v>
      </c>
    </row>
    <row r="50" spans="1:18">
      <c r="A50" s="116"/>
      <c r="B50" s="116"/>
      <c r="C50" s="19" t="s">
        <v>401</v>
      </c>
      <c r="D50" s="219">
        <v>10108</v>
      </c>
      <c r="E50" s="222"/>
      <c r="F50" s="117">
        <v>71</v>
      </c>
      <c r="G50" s="218">
        <v>10037</v>
      </c>
      <c r="H50" s="218"/>
      <c r="I50" s="218">
        <v>10075</v>
      </c>
      <c r="J50" s="218"/>
      <c r="K50" s="220">
        <v>2141</v>
      </c>
      <c r="L50" s="220"/>
      <c r="M50" s="220">
        <v>7162</v>
      </c>
      <c r="N50" s="220"/>
      <c r="O50" s="10">
        <v>0</v>
      </c>
      <c r="P50" s="220">
        <v>772</v>
      </c>
      <c r="Q50" s="220"/>
      <c r="R50" s="117">
        <v>33</v>
      </c>
    </row>
    <row r="51" spans="1:18" ht="13.5" customHeight="1">
      <c r="A51" s="108"/>
      <c r="B51" s="116"/>
      <c r="C51" s="19" t="s">
        <v>402</v>
      </c>
      <c r="D51" s="219">
        <v>5754</v>
      </c>
      <c r="E51" s="222"/>
      <c r="F51" s="117">
        <v>33</v>
      </c>
      <c r="G51" s="218">
        <v>5721</v>
      </c>
      <c r="H51" s="223"/>
      <c r="I51" s="218">
        <v>5687</v>
      </c>
      <c r="J51" s="223"/>
      <c r="K51" s="218">
        <v>1836</v>
      </c>
      <c r="L51" s="218"/>
      <c r="M51" s="220">
        <v>3347</v>
      </c>
      <c r="N51" s="220"/>
      <c r="O51" s="10">
        <v>2</v>
      </c>
      <c r="P51" s="218">
        <v>502</v>
      </c>
      <c r="Q51" s="218"/>
      <c r="R51" s="117">
        <v>67</v>
      </c>
    </row>
    <row r="52" spans="1:18" ht="13.5" customHeight="1">
      <c r="A52" s="108"/>
      <c r="B52" s="116"/>
      <c r="C52" s="19" t="s">
        <v>475</v>
      </c>
      <c r="D52" s="219">
        <v>6143</v>
      </c>
      <c r="E52" s="222"/>
      <c r="F52" s="127">
        <v>99</v>
      </c>
      <c r="G52" s="218">
        <v>6044</v>
      </c>
      <c r="H52" s="223"/>
      <c r="I52" s="218">
        <v>6071</v>
      </c>
      <c r="J52" s="223"/>
      <c r="K52" s="127"/>
      <c r="L52" s="127">
        <v>1639</v>
      </c>
      <c r="M52" s="127"/>
      <c r="N52" s="127">
        <v>4019</v>
      </c>
      <c r="O52" s="10">
        <v>3</v>
      </c>
      <c r="P52" s="127"/>
      <c r="Q52" s="21">
        <v>410</v>
      </c>
      <c r="R52" s="127">
        <v>72</v>
      </c>
    </row>
    <row r="53" spans="1:18" ht="5.0999999999999996" customHeight="1">
      <c r="A53" s="11"/>
      <c r="B53" s="11"/>
      <c r="C53" s="12"/>
      <c r="D53" s="11"/>
      <c r="E53" s="11"/>
      <c r="F53" s="11"/>
      <c r="G53" s="11"/>
      <c r="H53" s="11"/>
      <c r="I53" s="11"/>
      <c r="J53" s="11"/>
      <c r="K53" s="11"/>
      <c r="L53" s="11"/>
      <c r="M53" s="11"/>
      <c r="N53" s="11"/>
      <c r="O53" s="11"/>
      <c r="P53" s="11"/>
      <c r="Q53" s="11"/>
      <c r="R53" s="11"/>
    </row>
    <row r="54" spans="1:18">
      <c r="A54" s="1" t="s">
        <v>352</v>
      </c>
      <c r="B54" s="1"/>
      <c r="C54" s="1"/>
      <c r="D54" s="1"/>
      <c r="E54" s="1"/>
      <c r="F54" s="1"/>
      <c r="G54" s="1"/>
      <c r="H54" s="1"/>
      <c r="I54" s="1"/>
      <c r="J54" s="1"/>
      <c r="K54" s="1"/>
      <c r="L54" s="1"/>
      <c r="M54" s="1"/>
      <c r="N54" s="1"/>
      <c r="O54" s="1"/>
      <c r="P54" s="1"/>
      <c r="Q54" s="1"/>
      <c r="R54" s="1"/>
    </row>
  </sheetData>
  <mergeCells count="74">
    <mergeCell ref="A31:R31"/>
    <mergeCell ref="A39:C40"/>
    <mergeCell ref="D39:H39"/>
    <mergeCell ref="I39:Q39"/>
    <mergeCell ref="R39:R40"/>
    <mergeCell ref="D40:E40"/>
    <mergeCell ref="G40:H40"/>
    <mergeCell ref="I40:J40"/>
    <mergeCell ref="K40:L40"/>
    <mergeCell ref="M40:N40"/>
    <mergeCell ref="P40:Q40"/>
    <mergeCell ref="P5:R5"/>
    <mergeCell ref="A5:C6"/>
    <mergeCell ref="D5:F5"/>
    <mergeCell ref="G5:I5"/>
    <mergeCell ref="J5:L5"/>
    <mergeCell ref="M5:O5"/>
    <mergeCell ref="P44:Q44"/>
    <mergeCell ref="P43:Q43"/>
    <mergeCell ref="M42:N42"/>
    <mergeCell ref="P42:Q42"/>
    <mergeCell ref="G42:H42"/>
    <mergeCell ref="I42:J42"/>
    <mergeCell ref="K43:L43"/>
    <mergeCell ref="M43:N43"/>
    <mergeCell ref="K42:L42"/>
    <mergeCell ref="D42:E42"/>
    <mergeCell ref="M48:N48"/>
    <mergeCell ref="D50:E50"/>
    <mergeCell ref="G50:H50"/>
    <mergeCell ref="D45:E45"/>
    <mergeCell ref="G45:H45"/>
    <mergeCell ref="I45:J45"/>
    <mergeCell ref="K45:L45"/>
    <mergeCell ref="D44:E44"/>
    <mergeCell ref="G44:H44"/>
    <mergeCell ref="I44:J44"/>
    <mergeCell ref="K44:L44"/>
    <mergeCell ref="M44:N44"/>
    <mergeCell ref="D43:E43"/>
    <mergeCell ref="G43:H43"/>
    <mergeCell ref="I43:J43"/>
    <mergeCell ref="D52:E52"/>
    <mergeCell ref="G52:H52"/>
    <mergeCell ref="I52:J52"/>
    <mergeCell ref="K50:L50"/>
    <mergeCell ref="M45:N45"/>
    <mergeCell ref="M50:N50"/>
    <mergeCell ref="D51:E51"/>
    <mergeCell ref="G51:H51"/>
    <mergeCell ref="I51:J51"/>
    <mergeCell ref="M51:N51"/>
    <mergeCell ref="I50:J50"/>
    <mergeCell ref="K51:L51"/>
    <mergeCell ref="D49:E49"/>
    <mergeCell ref="G49:H49"/>
    <mergeCell ref="I49:J49"/>
    <mergeCell ref="K49:L49"/>
    <mergeCell ref="P51:Q51"/>
    <mergeCell ref="P45:Q45"/>
    <mergeCell ref="D46:E46"/>
    <mergeCell ref="G46:H46"/>
    <mergeCell ref="K46:L46"/>
    <mergeCell ref="I46:J46"/>
    <mergeCell ref="M46:N46"/>
    <mergeCell ref="P46:Q46"/>
    <mergeCell ref="P50:Q50"/>
    <mergeCell ref="P48:Q48"/>
    <mergeCell ref="M49:N49"/>
    <mergeCell ref="P49:Q49"/>
    <mergeCell ref="D48:E48"/>
    <mergeCell ref="G48:H48"/>
    <mergeCell ref="I48:J48"/>
    <mergeCell ref="K48:L48"/>
  </mergeCells>
  <phoneticPr fontId="3"/>
  <pageMargins left="0.59055118110236227" right="0.39370078740157483" top="0.39370078740157483" bottom="0.39370078740157483" header="0.31496062992125984" footer="0.31496062992125984"/>
  <pageSetup paperSize="9" firstPageNumber="17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view="pageBreakPreview" zoomScaleNormal="100" zoomScaleSheetLayoutView="100" workbookViewId="0">
      <selection activeCell="R34" sqref="R34"/>
    </sheetView>
  </sheetViews>
  <sheetFormatPr defaultRowHeight="13.5"/>
  <cols>
    <col min="1" max="1" width="8.125" style="17" customWidth="1"/>
    <col min="2" max="2" width="9.5" style="17" customWidth="1"/>
    <col min="3" max="13" width="6.75" style="17" customWidth="1"/>
    <col min="14" max="14" width="6.375" style="17" customWidth="1"/>
    <col min="15" max="16384" width="9" style="17"/>
  </cols>
  <sheetData>
    <row r="1" spans="1:14">
      <c r="A1" s="1"/>
      <c r="B1" s="1"/>
      <c r="C1" s="1"/>
      <c r="D1" s="1"/>
      <c r="E1" s="1"/>
      <c r="F1" s="1"/>
      <c r="G1" s="1"/>
      <c r="H1" s="1"/>
      <c r="I1" s="1"/>
      <c r="J1" s="1"/>
      <c r="K1" s="1"/>
      <c r="N1" s="2" t="s">
        <v>0</v>
      </c>
    </row>
    <row r="2" spans="1:14">
      <c r="A2" s="1"/>
      <c r="B2" s="1"/>
      <c r="C2" s="1"/>
      <c r="D2" s="1"/>
      <c r="E2" s="1"/>
      <c r="F2" s="1"/>
      <c r="G2" s="1"/>
      <c r="H2" s="1"/>
      <c r="I2" s="1"/>
      <c r="J2" s="1"/>
      <c r="K2" s="1"/>
      <c r="L2" s="1"/>
    </row>
    <row r="3" spans="1:14">
      <c r="A3" s="1"/>
      <c r="B3" s="1"/>
      <c r="C3" s="1"/>
      <c r="D3" s="1"/>
      <c r="E3" s="1"/>
      <c r="F3" s="1"/>
      <c r="G3" s="1"/>
      <c r="H3" s="1"/>
      <c r="I3" s="1"/>
      <c r="J3" s="1"/>
      <c r="K3" s="1"/>
      <c r="L3" s="1"/>
    </row>
    <row r="4" spans="1:14" ht="14.25">
      <c r="A4" s="5" t="s">
        <v>417</v>
      </c>
      <c r="B4" s="1"/>
      <c r="C4" s="1"/>
      <c r="D4" s="1"/>
      <c r="E4" s="1"/>
      <c r="F4" s="1"/>
      <c r="G4" s="1"/>
      <c r="H4" s="1"/>
      <c r="I4" s="1"/>
      <c r="J4" s="1"/>
      <c r="K4" s="1"/>
      <c r="L4" s="1"/>
    </row>
    <row r="5" spans="1:14">
      <c r="A5" s="16" t="s">
        <v>353</v>
      </c>
      <c r="B5" s="1"/>
      <c r="C5" s="1"/>
      <c r="D5" s="1"/>
      <c r="E5" s="1"/>
      <c r="F5" s="1"/>
      <c r="G5" s="1"/>
      <c r="H5" s="1"/>
      <c r="I5" s="1"/>
      <c r="J5" s="199" t="s">
        <v>456</v>
      </c>
      <c r="K5" s="199"/>
      <c r="L5" s="1"/>
    </row>
    <row r="6" spans="1:14">
      <c r="A6" s="155" t="s">
        <v>354</v>
      </c>
      <c r="B6" s="156"/>
      <c r="C6" s="156" t="s">
        <v>355</v>
      </c>
      <c r="D6" s="156"/>
      <c r="E6" s="156"/>
      <c r="F6" s="156" t="s">
        <v>356</v>
      </c>
      <c r="G6" s="156"/>
      <c r="H6" s="156"/>
      <c r="I6" s="156"/>
      <c r="J6" s="156"/>
      <c r="K6" s="161" t="s">
        <v>357</v>
      </c>
      <c r="L6" s="1"/>
    </row>
    <row r="7" spans="1:14">
      <c r="A7" s="155"/>
      <c r="B7" s="156"/>
      <c r="C7" s="67" t="s">
        <v>358</v>
      </c>
      <c r="D7" s="67" t="s">
        <v>359</v>
      </c>
      <c r="E7" s="67" t="s">
        <v>360</v>
      </c>
      <c r="F7" s="67" t="s">
        <v>358</v>
      </c>
      <c r="G7" s="67" t="s">
        <v>361</v>
      </c>
      <c r="H7" s="67" t="s">
        <v>362</v>
      </c>
      <c r="I7" s="67" t="s">
        <v>363</v>
      </c>
      <c r="J7" s="67" t="s">
        <v>24</v>
      </c>
      <c r="K7" s="161"/>
      <c r="L7" s="1"/>
    </row>
    <row r="8" spans="1:14" ht="5.0999999999999996" customHeight="1">
      <c r="A8" s="1"/>
      <c r="B8" s="18"/>
      <c r="C8" s="1"/>
      <c r="D8" s="1"/>
      <c r="E8" s="1"/>
      <c r="F8" s="1"/>
      <c r="G8" s="1"/>
      <c r="H8" s="1"/>
      <c r="I8" s="1"/>
      <c r="J8" s="1"/>
      <c r="K8" s="1"/>
      <c r="L8" s="1"/>
    </row>
    <row r="9" spans="1:14">
      <c r="A9" s="227" t="s">
        <v>485</v>
      </c>
      <c r="B9" s="228"/>
      <c r="C9" s="10">
        <v>9013</v>
      </c>
      <c r="D9" s="10">
        <v>419</v>
      </c>
      <c r="E9" s="10">
        <v>8594</v>
      </c>
      <c r="F9" s="10">
        <v>8423</v>
      </c>
      <c r="G9" s="10">
        <v>8160</v>
      </c>
      <c r="H9" s="10">
        <v>38</v>
      </c>
      <c r="I9" s="10">
        <v>151</v>
      </c>
      <c r="J9" s="10">
        <v>74</v>
      </c>
      <c r="K9" s="10">
        <v>590</v>
      </c>
      <c r="L9" s="1"/>
    </row>
    <row r="10" spans="1:14">
      <c r="A10" s="118" t="s">
        <v>443</v>
      </c>
      <c r="B10" s="119"/>
      <c r="C10" s="10">
        <v>9653</v>
      </c>
      <c r="D10" s="10">
        <v>590</v>
      </c>
      <c r="E10" s="10">
        <v>9063</v>
      </c>
      <c r="F10" s="10">
        <v>8886</v>
      </c>
      <c r="G10" s="10">
        <v>8641</v>
      </c>
      <c r="H10" s="10">
        <v>30</v>
      </c>
      <c r="I10" s="10">
        <v>123</v>
      </c>
      <c r="J10" s="10">
        <v>92</v>
      </c>
      <c r="K10" s="10">
        <v>767</v>
      </c>
      <c r="L10" s="1"/>
    </row>
    <row r="11" spans="1:14">
      <c r="A11" s="118" t="s">
        <v>444</v>
      </c>
      <c r="B11" s="119"/>
      <c r="C11" s="10">
        <v>10415</v>
      </c>
      <c r="D11" s="10">
        <v>767</v>
      </c>
      <c r="E11" s="10">
        <v>9648</v>
      </c>
      <c r="F11" s="10">
        <v>9431</v>
      </c>
      <c r="G11" s="10">
        <v>9124</v>
      </c>
      <c r="H11" s="10">
        <v>33</v>
      </c>
      <c r="I11" s="10">
        <v>141</v>
      </c>
      <c r="J11" s="10">
        <v>133</v>
      </c>
      <c r="K11" s="10">
        <v>984</v>
      </c>
      <c r="L11" s="1"/>
    </row>
    <row r="12" spans="1:14" ht="14.25" customHeight="1">
      <c r="A12" s="225" t="s">
        <v>445</v>
      </c>
      <c r="B12" s="226"/>
      <c r="C12" s="10">
        <v>11161</v>
      </c>
      <c r="D12" s="10">
        <v>984</v>
      </c>
      <c r="E12" s="10">
        <v>10177</v>
      </c>
      <c r="F12" s="10">
        <v>10022</v>
      </c>
      <c r="G12" s="10">
        <v>9736</v>
      </c>
      <c r="H12" s="10">
        <v>46</v>
      </c>
      <c r="I12" s="10">
        <v>125</v>
      </c>
      <c r="J12" s="10">
        <v>115</v>
      </c>
      <c r="K12" s="10">
        <v>1139</v>
      </c>
      <c r="L12" s="1"/>
    </row>
    <row r="13" spans="1:14" ht="13.5" customHeight="1">
      <c r="A13" s="225" t="s">
        <v>477</v>
      </c>
      <c r="B13" s="226"/>
      <c r="C13" s="10">
        <v>11499</v>
      </c>
      <c r="D13" s="10">
        <v>1139</v>
      </c>
      <c r="E13" s="10">
        <v>10360</v>
      </c>
      <c r="F13" s="10">
        <v>10537</v>
      </c>
      <c r="G13" s="10">
        <v>10253</v>
      </c>
      <c r="H13" s="10">
        <v>55</v>
      </c>
      <c r="I13" s="10">
        <v>114</v>
      </c>
      <c r="J13" s="10">
        <v>115</v>
      </c>
      <c r="K13" s="10">
        <v>962</v>
      </c>
      <c r="L13" s="1"/>
    </row>
    <row r="14" spans="1:14">
      <c r="A14" s="7" t="s">
        <v>364</v>
      </c>
      <c r="B14" s="8"/>
      <c r="C14" s="10">
        <v>11175</v>
      </c>
      <c r="D14" s="10">
        <v>1016</v>
      </c>
      <c r="E14" s="10">
        <v>10159</v>
      </c>
      <c r="F14" s="10">
        <v>10307</v>
      </c>
      <c r="G14" s="10">
        <v>10104</v>
      </c>
      <c r="H14" s="10">
        <v>25</v>
      </c>
      <c r="I14" s="10">
        <v>97</v>
      </c>
      <c r="J14" s="10">
        <v>81</v>
      </c>
      <c r="K14" s="10">
        <v>868</v>
      </c>
      <c r="L14" s="1"/>
    </row>
    <row r="15" spans="1:14">
      <c r="A15" s="7" t="s">
        <v>365</v>
      </c>
      <c r="B15" s="8"/>
      <c r="C15" s="10">
        <v>324</v>
      </c>
      <c r="D15" s="10">
        <v>123</v>
      </c>
      <c r="E15" s="10">
        <v>201</v>
      </c>
      <c r="F15" s="10">
        <v>230</v>
      </c>
      <c r="G15" s="10">
        <v>149</v>
      </c>
      <c r="H15" s="10">
        <v>30</v>
      </c>
      <c r="I15" s="10">
        <v>17</v>
      </c>
      <c r="J15" s="10">
        <v>34</v>
      </c>
      <c r="K15" s="10">
        <v>94</v>
      </c>
      <c r="L15" s="1"/>
    </row>
    <row r="16" spans="1:14" ht="5.0999999999999996" customHeight="1">
      <c r="A16" s="11"/>
      <c r="B16" s="12"/>
      <c r="C16" s="11"/>
      <c r="D16" s="11"/>
      <c r="E16" s="11"/>
      <c r="F16" s="11"/>
      <c r="G16" s="11"/>
      <c r="H16" s="11"/>
      <c r="I16" s="11"/>
      <c r="J16" s="11"/>
      <c r="K16" s="11"/>
      <c r="L16" s="1"/>
    </row>
    <row r="17" spans="1:17">
      <c r="A17" s="1" t="s">
        <v>310</v>
      </c>
      <c r="B17" s="1"/>
      <c r="C17" s="1"/>
      <c r="D17" s="1"/>
      <c r="E17" s="1"/>
      <c r="F17" s="1"/>
      <c r="G17" s="1"/>
      <c r="H17" s="1"/>
      <c r="I17" s="1"/>
      <c r="J17" s="1"/>
      <c r="K17" s="1"/>
      <c r="L17" s="1"/>
    </row>
    <row r="18" spans="1:17">
      <c r="A18" s="1"/>
      <c r="B18" s="1"/>
      <c r="C18" s="1"/>
      <c r="D18" s="1"/>
      <c r="E18" s="1"/>
      <c r="F18" s="1"/>
      <c r="G18" s="1"/>
      <c r="H18" s="1"/>
      <c r="I18" s="1"/>
      <c r="J18" s="1"/>
      <c r="K18" s="1"/>
      <c r="L18" s="1"/>
    </row>
    <row r="19" spans="1:17">
      <c r="A19" s="1"/>
      <c r="B19" s="1"/>
      <c r="C19" s="1"/>
      <c r="D19" s="1"/>
      <c r="E19" s="1"/>
      <c r="F19" s="1"/>
      <c r="G19" s="1"/>
      <c r="H19" s="1"/>
      <c r="I19" s="1"/>
      <c r="J19" s="1"/>
      <c r="K19" s="1"/>
      <c r="L19" s="1"/>
    </row>
    <row r="20" spans="1:17" ht="14.25">
      <c r="A20" s="5" t="s">
        <v>418</v>
      </c>
      <c r="B20" s="1"/>
      <c r="C20" s="1"/>
      <c r="D20" s="1"/>
      <c r="E20" s="1"/>
      <c r="F20" s="1"/>
      <c r="G20" s="1"/>
      <c r="H20" s="1"/>
      <c r="I20" s="1"/>
      <c r="J20" s="1"/>
      <c r="K20" s="1"/>
      <c r="L20" s="1"/>
    </row>
    <row r="21" spans="1:17">
      <c r="A21" s="16" t="s">
        <v>353</v>
      </c>
      <c r="B21" s="1"/>
      <c r="C21" s="1"/>
      <c r="D21" s="1"/>
      <c r="E21" s="1"/>
      <c r="F21" s="1"/>
      <c r="G21" s="1"/>
      <c r="H21" s="1"/>
      <c r="I21" s="1"/>
      <c r="J21" s="1"/>
      <c r="K21" s="63"/>
      <c r="L21" s="63"/>
      <c r="M21" s="199" t="s">
        <v>456</v>
      </c>
      <c r="N21" s="199"/>
    </row>
    <row r="22" spans="1:17">
      <c r="A22" s="155" t="s">
        <v>366</v>
      </c>
      <c r="B22" s="156"/>
      <c r="C22" s="156" t="s">
        <v>367</v>
      </c>
      <c r="D22" s="156"/>
      <c r="E22" s="156"/>
      <c r="F22" s="161" t="s">
        <v>368</v>
      </c>
      <c r="G22" s="217"/>
      <c r="H22" s="217"/>
      <c r="I22" s="217"/>
      <c r="J22" s="217"/>
      <c r="K22" s="217"/>
      <c r="L22" s="217"/>
      <c r="M22" s="155"/>
      <c r="N22" s="161" t="s">
        <v>369</v>
      </c>
    </row>
    <row r="23" spans="1:17" ht="27" customHeight="1">
      <c r="A23" s="155"/>
      <c r="B23" s="156"/>
      <c r="C23" s="67" t="s">
        <v>163</v>
      </c>
      <c r="D23" s="67" t="s">
        <v>370</v>
      </c>
      <c r="E23" s="67" t="s">
        <v>371</v>
      </c>
      <c r="F23" s="67" t="s">
        <v>163</v>
      </c>
      <c r="G23" s="67" t="s">
        <v>372</v>
      </c>
      <c r="H23" s="67" t="s">
        <v>373</v>
      </c>
      <c r="I23" s="67" t="s">
        <v>363</v>
      </c>
      <c r="J23" s="79" t="s">
        <v>374</v>
      </c>
      <c r="K23" s="79" t="s">
        <v>503</v>
      </c>
      <c r="L23" s="131" t="s">
        <v>504</v>
      </c>
      <c r="M23" s="130" t="s">
        <v>24</v>
      </c>
      <c r="N23" s="161"/>
      <c r="Q23" s="140"/>
    </row>
    <row r="24" spans="1:17" ht="5.0999999999999996" customHeight="1">
      <c r="A24" s="1"/>
      <c r="B24" s="18"/>
      <c r="C24" s="1"/>
      <c r="D24" s="1"/>
      <c r="E24" s="1"/>
      <c r="F24" s="1"/>
      <c r="G24" s="1"/>
      <c r="H24" s="1"/>
      <c r="I24" s="1"/>
      <c r="J24" s="1"/>
      <c r="K24" s="1"/>
      <c r="L24" s="1"/>
      <c r="M24" s="1"/>
      <c r="N24" s="1"/>
    </row>
    <row r="25" spans="1:17">
      <c r="A25" s="227" t="s">
        <v>486</v>
      </c>
      <c r="B25" s="228"/>
      <c r="C25" s="10">
        <v>1611</v>
      </c>
      <c r="D25" s="10">
        <v>542</v>
      </c>
      <c r="E25" s="10">
        <v>1069</v>
      </c>
      <c r="F25" s="10">
        <v>987</v>
      </c>
      <c r="G25" s="10">
        <v>466</v>
      </c>
      <c r="H25" s="10">
        <v>243</v>
      </c>
      <c r="I25" s="10">
        <v>167</v>
      </c>
      <c r="J25" s="10">
        <v>12</v>
      </c>
      <c r="K25" s="10">
        <v>43</v>
      </c>
      <c r="L25" s="10">
        <v>6</v>
      </c>
      <c r="M25" s="10">
        <v>50</v>
      </c>
      <c r="N25" s="10">
        <v>624</v>
      </c>
    </row>
    <row r="26" spans="1:17">
      <c r="A26" s="118" t="s">
        <v>443</v>
      </c>
      <c r="B26" s="119"/>
      <c r="C26" s="10">
        <v>1737</v>
      </c>
      <c r="D26" s="10">
        <v>624</v>
      </c>
      <c r="E26" s="10">
        <v>1113</v>
      </c>
      <c r="F26" s="10">
        <v>980</v>
      </c>
      <c r="G26" s="10">
        <v>415</v>
      </c>
      <c r="H26" s="10">
        <v>281</v>
      </c>
      <c r="I26" s="10">
        <v>196</v>
      </c>
      <c r="J26" s="10">
        <v>4</v>
      </c>
      <c r="K26" s="10">
        <v>32</v>
      </c>
      <c r="L26" s="10">
        <v>12</v>
      </c>
      <c r="M26" s="10">
        <v>40</v>
      </c>
      <c r="N26" s="10">
        <v>757</v>
      </c>
    </row>
    <row r="27" spans="1:17">
      <c r="A27" s="118" t="s">
        <v>444</v>
      </c>
      <c r="B27" s="119"/>
      <c r="C27" s="10">
        <v>1909</v>
      </c>
      <c r="D27" s="117">
        <v>757</v>
      </c>
      <c r="E27" s="10">
        <v>1152</v>
      </c>
      <c r="F27" s="117">
        <v>1126</v>
      </c>
      <c r="G27" s="117">
        <v>543</v>
      </c>
      <c r="H27" s="117">
        <v>245</v>
      </c>
      <c r="I27" s="117">
        <v>182</v>
      </c>
      <c r="J27" s="117">
        <v>9</v>
      </c>
      <c r="K27" s="117">
        <v>82</v>
      </c>
      <c r="L27" s="117">
        <v>17</v>
      </c>
      <c r="M27" s="137">
        <v>48</v>
      </c>
      <c r="N27" s="137">
        <v>783</v>
      </c>
    </row>
    <row r="28" spans="1:17" ht="13.5" customHeight="1">
      <c r="A28" s="225" t="s">
        <v>445</v>
      </c>
      <c r="B28" s="226"/>
      <c r="C28" s="10">
        <v>1871</v>
      </c>
      <c r="D28" s="117">
        <v>783</v>
      </c>
      <c r="E28" s="10">
        <v>1088</v>
      </c>
      <c r="F28" s="117">
        <v>1216</v>
      </c>
      <c r="G28" s="117">
        <v>515</v>
      </c>
      <c r="H28" s="117">
        <v>265</v>
      </c>
      <c r="I28" s="117">
        <v>151</v>
      </c>
      <c r="J28" s="117">
        <v>10</v>
      </c>
      <c r="K28" s="117">
        <v>177</v>
      </c>
      <c r="L28" s="117">
        <v>15</v>
      </c>
      <c r="M28" s="137">
        <v>83</v>
      </c>
      <c r="N28" s="137">
        <v>655</v>
      </c>
    </row>
    <row r="29" spans="1:17" ht="13.5" customHeight="1">
      <c r="A29" s="225" t="s">
        <v>477</v>
      </c>
      <c r="B29" s="226"/>
      <c r="C29" s="10">
        <v>1684</v>
      </c>
      <c r="D29" s="137">
        <v>655</v>
      </c>
      <c r="E29" s="10">
        <v>1029</v>
      </c>
      <c r="F29" s="137">
        <v>1050</v>
      </c>
      <c r="G29" s="137">
        <v>460</v>
      </c>
      <c r="H29" s="137">
        <v>226</v>
      </c>
      <c r="I29" s="137">
        <v>136</v>
      </c>
      <c r="J29" s="137">
        <v>7</v>
      </c>
      <c r="K29" s="137">
        <v>139</v>
      </c>
      <c r="L29" s="137">
        <v>11</v>
      </c>
      <c r="M29" s="137">
        <v>71</v>
      </c>
      <c r="N29" s="137">
        <v>634</v>
      </c>
    </row>
    <row r="30" spans="1:17">
      <c r="A30" s="7" t="s">
        <v>375</v>
      </c>
      <c r="B30" s="8"/>
      <c r="C30" s="10">
        <v>1054</v>
      </c>
      <c r="D30" s="136">
        <v>429</v>
      </c>
      <c r="E30" s="136">
        <v>625</v>
      </c>
      <c r="F30" s="136">
        <v>644</v>
      </c>
      <c r="G30" s="136">
        <v>301</v>
      </c>
      <c r="H30" s="136">
        <v>99</v>
      </c>
      <c r="I30" s="136">
        <v>89</v>
      </c>
      <c r="J30" s="15" t="s">
        <v>34</v>
      </c>
      <c r="K30" s="136">
        <v>91</v>
      </c>
      <c r="L30" s="136">
        <v>7</v>
      </c>
      <c r="M30" s="136">
        <v>57</v>
      </c>
      <c r="N30" s="136">
        <v>410</v>
      </c>
    </row>
    <row r="31" spans="1:17">
      <c r="A31" s="139" t="s">
        <v>376</v>
      </c>
      <c r="B31" s="8"/>
      <c r="C31" s="136">
        <v>630</v>
      </c>
      <c r="D31" s="136">
        <v>226</v>
      </c>
      <c r="E31" s="136">
        <v>404</v>
      </c>
      <c r="F31" s="136">
        <v>406</v>
      </c>
      <c r="G31" s="136">
        <v>159</v>
      </c>
      <c r="H31" s="136">
        <v>127</v>
      </c>
      <c r="I31" s="136">
        <v>47</v>
      </c>
      <c r="J31" s="136">
        <v>7</v>
      </c>
      <c r="K31" s="136">
        <v>48</v>
      </c>
      <c r="L31" s="136">
        <v>4</v>
      </c>
      <c r="M31" s="136">
        <v>14</v>
      </c>
      <c r="N31" s="136">
        <v>224</v>
      </c>
    </row>
    <row r="32" spans="1:17" ht="5.0999999999999996" customHeight="1">
      <c r="A32" s="11"/>
      <c r="B32" s="12"/>
      <c r="C32" s="11"/>
      <c r="D32" s="11"/>
      <c r="E32" s="11"/>
      <c r="F32" s="11"/>
      <c r="G32" s="11"/>
      <c r="H32" s="11"/>
      <c r="I32" s="11"/>
      <c r="J32" s="11"/>
      <c r="K32" s="11"/>
      <c r="L32" s="11"/>
      <c r="M32" s="11"/>
      <c r="N32" s="11"/>
    </row>
    <row r="33" spans="1:12">
      <c r="A33" s="1" t="s">
        <v>505</v>
      </c>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ht="14.25">
      <c r="A36" s="5" t="s">
        <v>419</v>
      </c>
      <c r="B36" s="1"/>
      <c r="C36" s="1"/>
      <c r="D36" s="1"/>
      <c r="E36" s="1"/>
      <c r="F36" s="1"/>
      <c r="G36" s="1"/>
      <c r="H36" s="1"/>
      <c r="I36" s="1"/>
      <c r="J36" s="1"/>
      <c r="K36" s="1"/>
      <c r="L36" s="1"/>
    </row>
    <row r="37" spans="1:12">
      <c r="A37" s="16" t="s">
        <v>377</v>
      </c>
      <c r="B37" s="1"/>
      <c r="C37" s="1"/>
      <c r="D37" s="1"/>
      <c r="E37" s="1"/>
      <c r="F37" s="1"/>
      <c r="G37" s="1"/>
      <c r="H37" s="1"/>
      <c r="I37" s="1"/>
      <c r="J37" s="1"/>
      <c r="K37" s="199" t="s">
        <v>456</v>
      </c>
      <c r="L37" s="199"/>
    </row>
    <row r="38" spans="1:12">
      <c r="A38" s="155" t="s">
        <v>378</v>
      </c>
      <c r="B38" s="156"/>
      <c r="C38" s="156" t="s">
        <v>379</v>
      </c>
      <c r="D38" s="156"/>
      <c r="E38" s="156"/>
      <c r="F38" s="156"/>
      <c r="G38" s="156"/>
      <c r="H38" s="156" t="s">
        <v>380</v>
      </c>
      <c r="I38" s="156"/>
      <c r="J38" s="156"/>
      <c r="K38" s="156"/>
      <c r="L38" s="161"/>
    </row>
    <row r="39" spans="1:12">
      <c r="A39" s="155"/>
      <c r="B39" s="156"/>
      <c r="C39" s="156" t="s">
        <v>381</v>
      </c>
      <c r="D39" s="156"/>
      <c r="E39" s="156" t="s">
        <v>382</v>
      </c>
      <c r="F39" s="156"/>
      <c r="G39" s="67" t="s">
        <v>369</v>
      </c>
      <c r="H39" s="156" t="s">
        <v>383</v>
      </c>
      <c r="I39" s="156"/>
      <c r="J39" s="156" t="s">
        <v>382</v>
      </c>
      <c r="K39" s="156"/>
      <c r="L39" s="68" t="s">
        <v>369</v>
      </c>
    </row>
    <row r="40" spans="1:12" ht="5.0999999999999996" customHeight="1">
      <c r="A40" s="1"/>
      <c r="B40" s="59"/>
      <c r="C40" s="1"/>
      <c r="D40" s="1"/>
      <c r="E40" s="1"/>
      <c r="F40" s="1"/>
      <c r="G40" s="1"/>
      <c r="H40" s="1"/>
      <c r="I40" s="1"/>
      <c r="J40" s="1"/>
      <c r="K40" s="1"/>
      <c r="L40" s="1"/>
    </row>
    <row r="41" spans="1:12">
      <c r="A41" s="227" t="s">
        <v>486</v>
      </c>
      <c r="B41" s="228"/>
      <c r="C41" s="20"/>
      <c r="D41" s="60">
        <v>5946</v>
      </c>
      <c r="E41" s="60"/>
      <c r="F41" s="60">
        <v>5943</v>
      </c>
      <c r="G41" s="60">
        <v>28</v>
      </c>
      <c r="H41" s="60"/>
      <c r="I41" s="60">
        <v>902</v>
      </c>
      <c r="J41" s="60"/>
      <c r="K41" s="60">
        <v>863</v>
      </c>
      <c r="L41" s="60">
        <v>165</v>
      </c>
    </row>
    <row r="42" spans="1:12">
      <c r="A42" s="118" t="s">
        <v>443</v>
      </c>
      <c r="B42" s="119"/>
      <c r="C42" s="20"/>
      <c r="D42" s="60">
        <v>5877</v>
      </c>
      <c r="E42" s="60"/>
      <c r="F42" s="60">
        <v>5874</v>
      </c>
      <c r="G42" s="60">
        <v>31</v>
      </c>
      <c r="H42" s="60"/>
      <c r="I42" s="60">
        <v>1058</v>
      </c>
      <c r="J42" s="60"/>
      <c r="K42" s="60">
        <v>1055</v>
      </c>
      <c r="L42" s="60">
        <v>168</v>
      </c>
    </row>
    <row r="43" spans="1:12">
      <c r="A43" s="118" t="s">
        <v>444</v>
      </c>
      <c r="B43" s="119"/>
      <c r="C43" s="77"/>
      <c r="D43" s="78">
        <v>5804</v>
      </c>
      <c r="E43" s="78"/>
      <c r="F43" s="78">
        <v>5829</v>
      </c>
      <c r="G43" s="78">
        <v>6</v>
      </c>
      <c r="H43" s="78"/>
      <c r="I43" s="78">
        <v>1147</v>
      </c>
      <c r="J43" s="78"/>
      <c r="K43" s="78">
        <v>1113</v>
      </c>
      <c r="L43" s="78">
        <v>202</v>
      </c>
    </row>
    <row r="44" spans="1:12">
      <c r="A44" s="225" t="s">
        <v>445</v>
      </c>
      <c r="B44" s="226"/>
      <c r="C44" s="77"/>
      <c r="D44" s="78">
        <v>5552</v>
      </c>
      <c r="E44" s="78"/>
      <c r="F44" s="78">
        <v>5546</v>
      </c>
      <c r="G44" s="78">
        <v>12</v>
      </c>
      <c r="H44" s="78"/>
      <c r="I44" s="78">
        <v>987</v>
      </c>
      <c r="J44" s="78"/>
      <c r="K44" s="78">
        <v>1046</v>
      </c>
      <c r="L44" s="78">
        <v>143</v>
      </c>
    </row>
    <row r="45" spans="1:12">
      <c r="A45" s="225" t="s">
        <v>477</v>
      </c>
      <c r="B45" s="226"/>
      <c r="C45" s="77"/>
      <c r="D45" s="78">
        <v>5418</v>
      </c>
      <c r="E45" s="78"/>
      <c r="F45" s="78">
        <v>5415</v>
      </c>
      <c r="G45" s="78">
        <v>15</v>
      </c>
      <c r="H45" s="78"/>
      <c r="I45" s="78">
        <v>959</v>
      </c>
      <c r="J45" s="78"/>
      <c r="K45" s="78">
        <v>985</v>
      </c>
      <c r="L45" s="78">
        <v>117</v>
      </c>
    </row>
    <row r="46" spans="1:12" ht="5.0999999999999996" customHeight="1">
      <c r="A46" s="11"/>
      <c r="B46" s="12"/>
      <c r="C46" s="63"/>
      <c r="D46" s="63"/>
      <c r="E46" s="63"/>
      <c r="F46" s="63"/>
      <c r="G46" s="63"/>
      <c r="H46" s="63"/>
      <c r="I46" s="63"/>
      <c r="J46" s="63"/>
      <c r="K46" s="63"/>
      <c r="L46" s="63"/>
    </row>
    <row r="47" spans="1:12">
      <c r="A47" s="1" t="s">
        <v>384</v>
      </c>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ht="14.25">
      <c r="A50" s="5" t="s">
        <v>420</v>
      </c>
      <c r="B50" s="1"/>
      <c r="C50" s="1"/>
      <c r="D50" s="1"/>
      <c r="E50" s="1"/>
      <c r="F50" s="1"/>
      <c r="G50" s="1"/>
      <c r="H50" s="1"/>
      <c r="I50" s="1"/>
      <c r="J50" s="1"/>
      <c r="K50" s="1"/>
      <c r="L50" s="1"/>
    </row>
    <row r="51" spans="1:12">
      <c r="A51" s="16" t="s">
        <v>385</v>
      </c>
      <c r="B51" s="1"/>
      <c r="C51" s="1"/>
      <c r="D51" s="1"/>
      <c r="E51" s="1"/>
      <c r="F51" s="1"/>
      <c r="G51" s="1"/>
      <c r="H51" s="1"/>
      <c r="I51" s="1"/>
      <c r="J51" s="1"/>
      <c r="K51" s="199" t="s">
        <v>456</v>
      </c>
      <c r="L51" s="199"/>
    </row>
    <row r="52" spans="1:12">
      <c r="A52" s="155" t="s">
        <v>378</v>
      </c>
      <c r="B52" s="156"/>
      <c r="C52" s="156" t="s">
        <v>379</v>
      </c>
      <c r="D52" s="156"/>
      <c r="E52" s="156"/>
      <c r="F52" s="156"/>
      <c r="G52" s="156"/>
      <c r="H52" s="156" t="s">
        <v>380</v>
      </c>
      <c r="I52" s="156"/>
      <c r="J52" s="156"/>
      <c r="K52" s="156"/>
      <c r="L52" s="161"/>
    </row>
    <row r="53" spans="1:12">
      <c r="A53" s="155"/>
      <c r="B53" s="156"/>
      <c r="C53" s="156" t="s">
        <v>381</v>
      </c>
      <c r="D53" s="156"/>
      <c r="E53" s="156" t="s">
        <v>382</v>
      </c>
      <c r="F53" s="156"/>
      <c r="G53" s="67" t="s">
        <v>369</v>
      </c>
      <c r="H53" s="156" t="s">
        <v>383</v>
      </c>
      <c r="I53" s="156"/>
      <c r="J53" s="156" t="s">
        <v>382</v>
      </c>
      <c r="K53" s="156"/>
      <c r="L53" s="68" t="s">
        <v>369</v>
      </c>
    </row>
    <row r="54" spans="1:12" ht="5.0999999999999996" customHeight="1">
      <c r="A54" s="1"/>
      <c r="B54" s="59"/>
      <c r="C54" s="1"/>
      <c r="D54" s="1"/>
      <c r="E54" s="1"/>
      <c r="F54" s="1"/>
      <c r="G54" s="1"/>
      <c r="H54" s="1"/>
      <c r="I54" s="1"/>
      <c r="J54" s="1"/>
      <c r="K54" s="1"/>
      <c r="L54" s="1"/>
    </row>
    <row r="55" spans="1:12">
      <c r="A55" s="227" t="s">
        <v>476</v>
      </c>
      <c r="B55" s="228"/>
      <c r="C55" s="20"/>
      <c r="D55" s="60">
        <v>3174</v>
      </c>
      <c r="E55" s="60"/>
      <c r="F55" s="60">
        <v>3435</v>
      </c>
      <c r="G55" s="60">
        <v>353</v>
      </c>
      <c r="H55" s="60"/>
      <c r="I55" s="60">
        <v>5039</v>
      </c>
      <c r="J55" s="60"/>
      <c r="K55" s="60">
        <v>4969</v>
      </c>
      <c r="L55" s="60">
        <v>2342</v>
      </c>
    </row>
    <row r="56" spans="1:12">
      <c r="A56" s="118" t="s">
        <v>443</v>
      </c>
      <c r="B56" s="119"/>
      <c r="C56" s="20"/>
      <c r="D56" s="60">
        <v>2054</v>
      </c>
      <c r="E56" s="60"/>
      <c r="F56" s="60">
        <v>2192</v>
      </c>
      <c r="G56" s="60">
        <v>215</v>
      </c>
      <c r="H56" s="60"/>
      <c r="I56" s="60">
        <v>4573</v>
      </c>
      <c r="J56" s="60"/>
      <c r="K56" s="60">
        <v>4457</v>
      </c>
      <c r="L56" s="60">
        <v>2458</v>
      </c>
    </row>
    <row r="57" spans="1:12">
      <c r="A57" s="118" t="s">
        <v>444</v>
      </c>
      <c r="B57" s="119"/>
      <c r="C57" s="77"/>
      <c r="D57" s="78">
        <v>1745</v>
      </c>
      <c r="E57" s="78"/>
      <c r="F57" s="78">
        <v>1776</v>
      </c>
      <c r="G57" s="78">
        <v>184</v>
      </c>
      <c r="H57" s="78"/>
      <c r="I57" s="78">
        <v>4858</v>
      </c>
      <c r="J57" s="78"/>
      <c r="K57" s="78">
        <v>5073</v>
      </c>
      <c r="L57" s="78">
        <v>2243</v>
      </c>
    </row>
    <row r="58" spans="1:12">
      <c r="A58" s="225" t="s">
        <v>445</v>
      </c>
      <c r="B58" s="226"/>
      <c r="C58" s="77"/>
      <c r="D58" s="78">
        <v>1532</v>
      </c>
      <c r="E58" s="78"/>
      <c r="F58" s="78">
        <v>1518</v>
      </c>
      <c r="G58" s="78">
        <v>198</v>
      </c>
      <c r="H58" s="78"/>
      <c r="I58" s="78">
        <v>4641</v>
      </c>
      <c r="J58" s="78"/>
      <c r="K58" s="78">
        <v>4649</v>
      </c>
      <c r="L58" s="78">
        <v>2235</v>
      </c>
    </row>
    <row r="59" spans="1:12">
      <c r="A59" s="225" t="s">
        <v>477</v>
      </c>
      <c r="B59" s="226"/>
      <c r="C59" s="77"/>
      <c r="D59" s="78">
        <v>1980</v>
      </c>
      <c r="E59" s="78"/>
      <c r="F59" s="78">
        <v>1891</v>
      </c>
      <c r="G59" s="78">
        <v>287</v>
      </c>
      <c r="H59" s="78"/>
      <c r="I59" s="78">
        <v>4999</v>
      </c>
      <c r="J59" s="78"/>
      <c r="K59" s="78">
        <v>4832</v>
      </c>
      <c r="L59" s="78">
        <v>2402</v>
      </c>
    </row>
    <row r="60" spans="1:12" ht="5.0999999999999996" customHeight="1">
      <c r="A60" s="11"/>
      <c r="B60" s="12"/>
      <c r="C60" s="11"/>
      <c r="D60" s="45"/>
      <c r="E60" s="45"/>
      <c r="F60" s="45"/>
      <c r="G60" s="45"/>
      <c r="H60" s="45"/>
      <c r="I60" s="45"/>
      <c r="J60" s="45"/>
      <c r="K60" s="45"/>
      <c r="L60" s="45"/>
    </row>
    <row r="61" spans="1:12">
      <c r="A61" s="1" t="s">
        <v>384</v>
      </c>
      <c r="B61" s="1"/>
      <c r="C61" s="1"/>
      <c r="D61" s="1"/>
      <c r="E61" s="1" t="s">
        <v>52</v>
      </c>
      <c r="F61" s="1"/>
      <c r="G61" s="1"/>
      <c r="H61" s="1"/>
      <c r="I61" s="1"/>
      <c r="J61" s="1"/>
      <c r="K61" s="1"/>
      <c r="L61" s="1"/>
    </row>
  </sheetData>
  <mergeCells count="38">
    <mergeCell ref="N22:N23"/>
    <mergeCell ref="M21:N21"/>
    <mergeCell ref="F22:M22"/>
    <mergeCell ref="J5:K5"/>
    <mergeCell ref="K37:L37"/>
    <mergeCell ref="A25:B25"/>
    <mergeCell ref="A28:B28"/>
    <mergeCell ref="A29:B29"/>
    <mergeCell ref="C52:G52"/>
    <mergeCell ref="H52:L52"/>
    <mergeCell ref="A38:B39"/>
    <mergeCell ref="C38:G38"/>
    <mergeCell ref="H38:L38"/>
    <mergeCell ref="C39:D39"/>
    <mergeCell ref="E39:F39"/>
    <mergeCell ref="H39:I39"/>
    <mergeCell ref="J39:K39"/>
    <mergeCell ref="K51:L51"/>
    <mergeCell ref="A6:B7"/>
    <mergeCell ref="C6:E6"/>
    <mergeCell ref="F6:J6"/>
    <mergeCell ref="K6:K7"/>
    <mergeCell ref="A22:B23"/>
    <mergeCell ref="C22:E22"/>
    <mergeCell ref="A9:B9"/>
    <mergeCell ref="A12:B12"/>
    <mergeCell ref="A13:B13"/>
    <mergeCell ref="A59:B59"/>
    <mergeCell ref="A41:B41"/>
    <mergeCell ref="A44:B44"/>
    <mergeCell ref="A45:B45"/>
    <mergeCell ref="A52:B53"/>
    <mergeCell ref="A55:B55"/>
    <mergeCell ref="C53:D53"/>
    <mergeCell ref="E53:F53"/>
    <mergeCell ref="H53:I53"/>
    <mergeCell ref="J53:K53"/>
    <mergeCell ref="A58:B58"/>
  </mergeCells>
  <phoneticPr fontId="3"/>
  <pageMargins left="0.59055118110236227" right="0.39370078740157483" top="0.39370078740157483" bottom="0.39370078740157483" header="0.31496062992125984" footer="0.31496062992125984"/>
  <pageSetup paperSize="9" scale="96" firstPageNumber="17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167ページ</vt:lpstr>
      <vt:lpstr>168ページ</vt:lpstr>
      <vt:lpstr>169ページ</vt:lpstr>
      <vt:lpstr>170ページ</vt:lpstr>
      <vt:lpstr>171ページ</vt:lpstr>
      <vt:lpstr>172ページ</vt:lpstr>
      <vt:lpstr>173ページ</vt:lpstr>
      <vt:lpstr>174ページ</vt:lpstr>
      <vt:lpstr>175ページ</vt:lpstr>
      <vt:lpstr>'172ページ'!Print_Area</vt:lpstr>
      <vt:lpstr>'173ページ'!Print_Area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2025-03-06T02:20:19Z</cp:lastPrinted>
  <dcterms:created xsi:type="dcterms:W3CDTF">2021-03-01T02:22:14Z</dcterms:created>
  <dcterms:modified xsi:type="dcterms:W3CDTF">2025-03-06T02:21:29Z</dcterms:modified>
</cp:coreProperties>
</file>