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06_情報統計担当\202_刊行関係\尼崎市統計書\R6統計書\原稿\"/>
    </mc:Choice>
  </mc:AlternateContent>
  <bookViews>
    <workbookView xWindow="0" yWindow="0" windowWidth="20490" windowHeight="7095" tabRatio="756" activeTab="15"/>
  </bookViews>
  <sheets>
    <sheet name="134" sheetId="17" r:id="rId1"/>
    <sheet name="135" sheetId="18" r:id="rId2"/>
    <sheet name="136" sheetId="19" r:id="rId3"/>
    <sheet name="137" sheetId="4" r:id="rId4"/>
    <sheet name="138" sheetId="5" r:id="rId5"/>
    <sheet name="139" sheetId="6" r:id="rId6"/>
    <sheet name="140" sheetId="7" r:id="rId7"/>
    <sheet name="141" sheetId="8" r:id="rId8"/>
    <sheet name="142" sheetId="9" r:id="rId9"/>
    <sheet name="143" sheetId="10" r:id="rId10"/>
    <sheet name="144" sheetId="11" r:id="rId11"/>
    <sheet name="145" sheetId="12" r:id="rId12"/>
    <sheet name="146" sheetId="13" r:id="rId13"/>
    <sheet name="147" sheetId="14" r:id="rId14"/>
    <sheet name="148" sheetId="15" r:id="rId15"/>
    <sheet name="149" sheetId="16" r:id="rId16"/>
  </sheets>
  <definedNames>
    <definedName name="_xlnm.Print_Area" localSheetId="2">'136'!$A$1:$I$57</definedName>
    <definedName name="_xlnm.Print_Area" localSheetId="10">'144'!$A$1:$N$51</definedName>
    <definedName name="_xlnm.Print_Area" localSheetId="11">'145'!$A$1:$M$60</definedName>
    <definedName name="_xlnm.Print_Area" localSheetId="12">'146'!$A$1:$L$56</definedName>
    <definedName name="_xlnm.Print_Area" localSheetId="13">'147'!$A$1:$M$61</definedName>
    <definedName name="_xlnm.Print_Area" localSheetId="15">'149'!$A$1:$K$69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5" l="1"/>
  <c r="P11" i="5" s="1"/>
  <c r="J10" i="5"/>
  <c r="P10" i="5"/>
  <c r="D9" i="5"/>
  <c r="E9" i="5"/>
  <c r="F9" i="5"/>
  <c r="G9" i="5"/>
  <c r="H9" i="5"/>
  <c r="I9" i="5"/>
  <c r="K9" i="5"/>
  <c r="L9" i="5"/>
  <c r="M9" i="5"/>
  <c r="N9" i="5"/>
  <c r="O9" i="5"/>
  <c r="C9" i="5"/>
  <c r="B9" i="5"/>
  <c r="Q50" i="4"/>
  <c r="Q48" i="4"/>
  <c r="Q46" i="4"/>
  <c r="Q45" i="4"/>
  <c r="P44" i="4"/>
  <c r="H12" i="4"/>
  <c r="I12" i="4"/>
  <c r="J12" i="4"/>
  <c r="K12" i="4"/>
  <c r="L12" i="4"/>
  <c r="M12" i="4"/>
  <c r="O12" i="4"/>
  <c r="P12" i="4"/>
  <c r="F12" i="4"/>
  <c r="I11" i="4"/>
  <c r="J11" i="4"/>
  <c r="K11" i="4"/>
  <c r="L11" i="4"/>
  <c r="M11" i="4"/>
  <c r="N11" i="4"/>
  <c r="O11" i="4"/>
  <c r="P11" i="4"/>
  <c r="H11" i="4"/>
  <c r="F11" i="4"/>
  <c r="C12" i="4"/>
  <c r="C11" i="4"/>
  <c r="D12" i="4"/>
  <c r="D11" i="4"/>
  <c r="I13" i="4"/>
  <c r="J13" i="4"/>
  <c r="K13" i="4"/>
  <c r="H13" i="4"/>
  <c r="F13" i="4"/>
  <c r="D15" i="4"/>
  <c r="D14" i="4"/>
  <c r="L15" i="4"/>
  <c r="N14" i="4"/>
  <c r="L14" i="4"/>
  <c r="Q17" i="4"/>
  <c r="Q18" i="4"/>
  <c r="Q16" i="4"/>
  <c r="Q11" i="4"/>
  <c r="N13" i="4"/>
  <c r="L13" i="4"/>
  <c r="Q10" i="4"/>
  <c r="N10" i="4"/>
  <c r="I54" i="19"/>
  <c r="I52" i="19"/>
  <c r="I51" i="19"/>
  <c r="I49" i="19"/>
  <c r="J9" i="5" l="1"/>
  <c r="P9" i="5"/>
  <c r="Q12" i="4"/>
  <c r="D13" i="4"/>
  <c r="Q13" i="4" s="1"/>
  <c r="Q14" i="4"/>
  <c r="Q15" i="4"/>
  <c r="G34" i="19"/>
  <c r="M9" i="19"/>
  <c r="M10" i="19"/>
  <c r="M11" i="19"/>
  <c r="M12" i="19"/>
  <c r="M13" i="19"/>
  <c r="M14" i="19"/>
  <c r="M15" i="19"/>
  <c r="M16" i="19"/>
  <c r="M17" i="19"/>
  <c r="M18" i="19"/>
  <c r="M19" i="19"/>
  <c r="M20" i="19"/>
  <c r="M21" i="19"/>
  <c r="M22" i="19"/>
  <c r="M8" i="19"/>
  <c r="G37" i="19"/>
  <c r="G31" i="19"/>
  <c r="I10" i="19"/>
  <c r="I9" i="19"/>
  <c r="G9" i="19" s="1"/>
  <c r="G22" i="19"/>
  <c r="G21" i="19"/>
  <c r="I20" i="19"/>
  <c r="G20" i="19" s="1"/>
  <c r="G19" i="19"/>
  <c r="G18" i="19"/>
  <c r="I17" i="19"/>
  <c r="G17" i="19" s="1"/>
  <c r="G16" i="19"/>
  <c r="G15" i="19"/>
  <c r="I14" i="19"/>
  <c r="G14" i="19"/>
  <c r="G13" i="19"/>
  <c r="G12" i="19"/>
  <c r="I11" i="19"/>
  <c r="G11" i="19"/>
  <c r="H10" i="18"/>
  <c r="H8" i="18" s="1"/>
  <c r="H9" i="18"/>
  <c r="G11" i="18"/>
  <c r="H11" i="18"/>
  <c r="G68" i="18"/>
  <c r="G67" i="18"/>
  <c r="I66" i="18"/>
  <c r="H66" i="18"/>
  <c r="G66" i="18" s="1"/>
  <c r="G65" i="18"/>
  <c r="G64" i="18"/>
  <c r="I63" i="18"/>
  <c r="H63" i="18"/>
  <c r="G62" i="18"/>
  <c r="G61" i="18"/>
  <c r="I60" i="18"/>
  <c r="H60" i="18"/>
  <c r="I59" i="18"/>
  <c r="H59" i="18"/>
  <c r="I58" i="18"/>
  <c r="H58" i="18"/>
  <c r="G32" i="18"/>
  <c r="G33" i="18"/>
  <c r="G35" i="18"/>
  <c r="G36" i="18"/>
  <c r="G38" i="18"/>
  <c r="G39" i="18"/>
  <c r="G41" i="18"/>
  <c r="G42" i="18"/>
  <c r="G44" i="18"/>
  <c r="G45" i="18"/>
  <c r="G47" i="18"/>
  <c r="G48" i="18"/>
  <c r="I46" i="18"/>
  <c r="H46" i="18"/>
  <c r="I43" i="18"/>
  <c r="G43" i="18" s="1"/>
  <c r="H43" i="18"/>
  <c r="I40" i="18"/>
  <c r="H40" i="18"/>
  <c r="I37" i="18"/>
  <c r="H37" i="18"/>
  <c r="I34" i="18"/>
  <c r="H34" i="18"/>
  <c r="I31" i="18"/>
  <c r="H31" i="18"/>
  <c r="G31" i="18" s="1"/>
  <c r="I29" i="18"/>
  <c r="I30" i="18"/>
  <c r="H30" i="18"/>
  <c r="H29" i="18"/>
  <c r="H28" i="18" s="1"/>
  <c r="I10" i="18"/>
  <c r="I9" i="18"/>
  <c r="G9" i="18" s="1"/>
  <c r="G12" i="18"/>
  <c r="G13" i="18"/>
  <c r="G14" i="18"/>
  <c r="G15" i="18"/>
  <c r="G16" i="18"/>
  <c r="G17" i="18"/>
  <c r="G18" i="18"/>
  <c r="G19" i="18"/>
  <c r="I11" i="18"/>
  <c r="I14" i="18"/>
  <c r="I17" i="18"/>
  <c r="H17" i="18"/>
  <c r="H14" i="18"/>
  <c r="G10" i="19" l="1"/>
  <c r="I8" i="19"/>
  <c r="G58" i="18"/>
  <c r="I57" i="18"/>
  <c r="G57" i="18" s="1"/>
  <c r="G63" i="18"/>
  <c r="G59" i="18"/>
  <c r="H57" i="18"/>
  <c r="G60" i="18"/>
  <c r="G10" i="18"/>
  <c r="G34" i="18"/>
  <c r="G40" i="18"/>
  <c r="G37" i="18"/>
  <c r="G30" i="18"/>
  <c r="G46" i="18"/>
  <c r="I28" i="18"/>
  <c r="G28" i="18" s="1"/>
  <c r="G29" i="18"/>
  <c r="I8" i="18"/>
  <c r="G8" i="18" s="1"/>
  <c r="T47" i="11"/>
  <c r="G8" i="19" l="1"/>
  <c r="E48" i="17"/>
  <c r="M26" i="17"/>
  <c r="L26" i="17"/>
  <c r="J26" i="17"/>
  <c r="M23" i="17"/>
  <c r="L23" i="17"/>
  <c r="K23" i="17"/>
  <c r="J23" i="17"/>
  <c r="M17" i="17"/>
  <c r="L17" i="17"/>
  <c r="K17" i="17"/>
  <c r="J17" i="17"/>
  <c r="K20" i="17"/>
  <c r="L20" i="17"/>
  <c r="M20" i="17"/>
  <c r="J20" i="17"/>
  <c r="K22" i="16"/>
  <c r="K20" i="16"/>
  <c r="C43" i="13" l="1"/>
  <c r="C42" i="13"/>
  <c r="C30" i="13"/>
  <c r="C29" i="13"/>
  <c r="C29" i="12" l="1"/>
  <c r="K8" i="16" l="1"/>
  <c r="J8" i="16"/>
  <c r="G22" i="16" l="1"/>
  <c r="E22" i="16"/>
  <c r="G20" i="16"/>
  <c r="E20" i="16"/>
  <c r="G26" i="11"/>
  <c r="E26" i="11" s="1"/>
  <c r="F26" i="11"/>
  <c r="I26" i="17"/>
  <c r="H26" i="17"/>
  <c r="F26" i="17"/>
  <c r="I23" i="17"/>
  <c r="H23" i="17"/>
  <c r="G23" i="17"/>
  <c r="F23" i="17"/>
  <c r="I20" i="17"/>
  <c r="H20" i="17"/>
  <c r="G20" i="17"/>
  <c r="F20" i="17"/>
  <c r="I17" i="17"/>
  <c r="H17" i="17"/>
  <c r="G17" i="17"/>
  <c r="F17" i="17"/>
</calcChain>
</file>

<file path=xl/comments1.xml><?xml version="1.0" encoding="utf-8"?>
<comments xmlns="http://schemas.openxmlformats.org/spreadsheetml/2006/main">
  <authors>
    <author>aoki</author>
  </authors>
  <commentList>
    <comment ref="P10" authorId="0" shapeId="0">
      <text>
        <r>
          <rPr>
            <b/>
            <sz val="9"/>
            <color indexed="81"/>
            <rFont val="MS P ゴシック"/>
            <family val="3"/>
            <charset val="128"/>
          </rPr>
          <t>R3の数値が間違っていたため、修正</t>
        </r>
      </text>
    </comment>
    <comment ref="P16" authorId="0" shapeId="0">
      <text>
        <r>
          <rPr>
            <b/>
            <sz val="9"/>
            <color indexed="81"/>
            <rFont val="MS P ゴシック"/>
            <family val="3"/>
            <charset val="128"/>
          </rPr>
          <t>R3の数値が間違っていたため、修正</t>
        </r>
      </text>
    </comment>
    <comment ref="P17" authorId="0" shapeId="0">
      <text>
        <r>
          <rPr>
            <b/>
            <sz val="9"/>
            <color indexed="81"/>
            <rFont val="MS P ゴシック"/>
            <family val="3"/>
            <charset val="128"/>
          </rPr>
          <t>R3とR4の件数、人員ともに「その他」
にバスケットと柔道の実績を含めている。</t>
        </r>
      </text>
    </comment>
  </commentList>
</comments>
</file>

<file path=xl/sharedStrings.xml><?xml version="1.0" encoding="utf-8"?>
<sst xmlns="http://schemas.openxmlformats.org/spreadsheetml/2006/main" count="1936" uniqueCount="697">
  <si>
    <t>15　教育・文化</t>
    <rPh sb="3" eb="5">
      <t>キョウイク</t>
    </rPh>
    <rPh sb="6" eb="8">
      <t>ブンカ</t>
    </rPh>
    <phoneticPr fontId="1"/>
  </si>
  <si>
    <t>教　　　育　　・　　文　　　化</t>
    <rPh sb="0" eb="1">
      <t>キョウ</t>
    </rPh>
    <rPh sb="4" eb="5">
      <t>イク</t>
    </rPh>
    <rPh sb="10" eb="11">
      <t>ブン</t>
    </rPh>
    <rPh sb="14" eb="15">
      <t>カ</t>
    </rPh>
    <phoneticPr fontId="1"/>
  </si>
  <si>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1"/>
  </si>
  <si>
    <t>１５ － １．　　学     校     の     概     況</t>
    <rPh sb="9" eb="16">
      <t>ガッコウ</t>
    </rPh>
    <rPh sb="27" eb="34">
      <t>ガイキョウ</t>
    </rPh>
    <phoneticPr fontId="1"/>
  </si>
  <si>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1"/>
  </si>
  <si>
    <t>学   校   種</t>
    <rPh sb="0" eb="5">
      <t>ガッコウ</t>
    </rPh>
    <rPh sb="8" eb="9">
      <t>シュ</t>
    </rPh>
    <phoneticPr fontId="1"/>
  </si>
  <si>
    <t>学校数</t>
    <rPh sb="0" eb="3">
      <t>ガッコウスウ</t>
    </rPh>
    <phoneticPr fontId="1"/>
  </si>
  <si>
    <t>学級数</t>
    <rPh sb="0" eb="3">
      <t>ガッキュウスウ</t>
    </rPh>
    <phoneticPr fontId="1"/>
  </si>
  <si>
    <t>児　童・
生　徒・
学生数</t>
    <rPh sb="0" eb="1">
      <t>ジ</t>
    </rPh>
    <rPh sb="2" eb="3">
      <t>ワラベ</t>
    </rPh>
    <rPh sb="5" eb="6">
      <t>ショウ</t>
    </rPh>
    <rPh sb="7" eb="8">
      <t>タダ</t>
    </rPh>
    <rPh sb="10" eb="13">
      <t>ガクセイスウ</t>
    </rPh>
    <phoneticPr fontId="1"/>
  </si>
  <si>
    <r>
      <t xml:space="preserve">教員数
</t>
    </r>
    <r>
      <rPr>
        <sz val="8"/>
        <rFont val="ＭＳ Ｐ明朝"/>
        <family val="1"/>
        <charset val="128"/>
      </rPr>
      <t>（本務者）</t>
    </r>
    <rPh sb="0" eb="2">
      <t>キョウイン</t>
    </rPh>
    <rPh sb="2" eb="3">
      <t>スウ</t>
    </rPh>
    <rPh sb="5" eb="6">
      <t>ホン</t>
    </rPh>
    <rPh sb="6" eb="7">
      <t>ム</t>
    </rPh>
    <rPh sb="7" eb="8">
      <t>シャ</t>
    </rPh>
    <phoneticPr fontId="1"/>
  </si>
  <si>
    <t>幼保連携型認定こども園</t>
    <rPh sb="0" eb="1">
      <t>ヨウ</t>
    </rPh>
    <rPh sb="1" eb="2">
      <t>ホ</t>
    </rPh>
    <rPh sb="2" eb="5">
      <t>レンケイガタ</t>
    </rPh>
    <rPh sb="5" eb="7">
      <t>ニンテイ</t>
    </rPh>
    <rPh sb="10" eb="11">
      <t>エン</t>
    </rPh>
    <phoneticPr fontId="1"/>
  </si>
  <si>
    <t>公立</t>
    <rPh sb="0" eb="2">
      <t>コウリツ</t>
    </rPh>
    <phoneticPr fontId="1"/>
  </si>
  <si>
    <t>私立</t>
    <rPh sb="0" eb="2">
      <t>シリツ</t>
    </rPh>
    <phoneticPr fontId="1"/>
  </si>
  <si>
    <t>幼稚園</t>
    <rPh sb="0" eb="3">
      <t>ヨウチエン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</si>
  <si>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</si>
  <si>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</si>
  <si>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</si>
  <si>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t>
  </si>
  <si>
    <t>短期大学（私立）</t>
    <rPh sb="0" eb="2">
      <t>タンキ</t>
    </rPh>
    <rPh sb="2" eb="4">
      <t>ダイガク</t>
    </rPh>
    <rPh sb="5" eb="7">
      <t>シリツ</t>
    </rPh>
    <phoneticPr fontId="1"/>
  </si>
  <si>
    <t>大学（私立）</t>
    <rPh sb="0" eb="2">
      <t>ダイガク</t>
    </rPh>
    <rPh sb="3" eb="5">
      <t>シリツ</t>
    </rPh>
    <phoneticPr fontId="1"/>
  </si>
  <si>
    <t xml:space="preserve">特別支援学校（公立） </t>
    <rPh sb="0" eb="2">
      <t>トクベツ</t>
    </rPh>
    <rPh sb="2" eb="4">
      <t>シエン</t>
    </rPh>
    <rPh sb="4" eb="6">
      <t>ガッコウ</t>
    </rPh>
    <rPh sb="7" eb="9">
      <t>コウリツ</t>
    </rPh>
    <phoneticPr fontId="2"/>
  </si>
  <si>
    <t>専修学校（私立）</t>
    <rPh sb="0" eb="2">
      <t>センシュウ</t>
    </rPh>
    <rPh sb="2" eb="4">
      <t>ガッコウ</t>
    </rPh>
    <rPh sb="5" eb="7">
      <t>シリツ</t>
    </rPh>
    <phoneticPr fontId="1"/>
  </si>
  <si>
    <t>各種学校（私立）</t>
    <rPh sb="0" eb="2">
      <t>カクシュ</t>
    </rPh>
    <rPh sb="2" eb="4">
      <t>ガッコウ</t>
    </rPh>
    <rPh sb="5" eb="7">
      <t>シリツ</t>
    </rPh>
    <phoneticPr fontId="1"/>
  </si>
  <si>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1"/>
  </si>
  <si>
    <t xml:space="preserve"> </t>
  </si>
  <si>
    <t>１５ － ２．　　設　　置　　者　　別　　学　　校　　数</t>
    <rPh sb="9" eb="16">
      <t>セッチシャ</t>
    </rPh>
    <rPh sb="18" eb="19">
      <t>ベツ</t>
    </rPh>
    <rPh sb="21" eb="28">
      <t>ガッコウスウ</t>
    </rPh>
    <phoneticPr fontId="1"/>
  </si>
  <si>
    <t>　　第15-1表の頭注を参照のこと</t>
    <rPh sb="12" eb="14">
      <t>サンショウ</t>
    </rPh>
    <phoneticPr fontId="1"/>
  </si>
  <si>
    <t>学　　校　　種</t>
    <rPh sb="0" eb="4">
      <t>ガッコウ</t>
    </rPh>
    <rPh sb="6" eb="7">
      <t>シュ</t>
    </rPh>
    <phoneticPr fontId="1"/>
  </si>
  <si>
    <t>総　　　　数</t>
    <rPh sb="0" eb="6">
      <t>ソウスウ</t>
    </rPh>
    <phoneticPr fontId="1"/>
  </si>
  <si>
    <t>公　　　　　　　立</t>
    <rPh sb="0" eb="9">
      <t>コウリツ</t>
    </rPh>
    <phoneticPr fontId="1"/>
  </si>
  <si>
    <t>私　　　　　　　　　　　　　　　　　　　立</t>
    <rPh sb="0" eb="21">
      <t>シリツ</t>
    </rPh>
    <phoneticPr fontId="1"/>
  </si>
  <si>
    <t>総　数</t>
    <rPh sb="0" eb="3">
      <t>ソウスウ</t>
    </rPh>
    <phoneticPr fontId="1"/>
  </si>
  <si>
    <t>県　立</t>
    <rPh sb="0" eb="3">
      <t>ケンリツ</t>
    </rPh>
    <phoneticPr fontId="1"/>
  </si>
  <si>
    <t>市　立</t>
    <rPh sb="0" eb="3">
      <t>シリツ</t>
    </rPh>
    <phoneticPr fontId="1"/>
  </si>
  <si>
    <t>学　校
法　人</t>
    <rPh sb="0" eb="3">
      <t>ガッコウ</t>
    </rPh>
    <rPh sb="4" eb="7">
      <t>ホウジン</t>
    </rPh>
    <phoneticPr fontId="1"/>
  </si>
  <si>
    <t>準学校
法　人</t>
    <rPh sb="0" eb="1">
      <t>ジュン</t>
    </rPh>
    <rPh sb="1" eb="3">
      <t>ガッコウ</t>
    </rPh>
    <rPh sb="4" eb="7">
      <t>ホウジン</t>
    </rPh>
    <phoneticPr fontId="1"/>
  </si>
  <si>
    <t>宗　教
法　人</t>
    <rPh sb="0" eb="3">
      <t>シュウキョウ</t>
    </rPh>
    <rPh sb="4" eb="7">
      <t>ホウジン</t>
    </rPh>
    <phoneticPr fontId="1"/>
  </si>
  <si>
    <t>財　団
法　人</t>
    <rPh sb="0" eb="3">
      <t>ザイダン</t>
    </rPh>
    <rPh sb="4" eb="7">
      <t>ホウジン</t>
    </rPh>
    <phoneticPr fontId="1"/>
  </si>
  <si>
    <t>その他
の法人</t>
    <rPh sb="0" eb="3">
      <t>ソノタ</t>
    </rPh>
    <rPh sb="5" eb="7">
      <t>ホウジン</t>
    </rPh>
    <phoneticPr fontId="1"/>
  </si>
  <si>
    <t>個　人</t>
    <rPh sb="0" eb="3">
      <t>コジン</t>
    </rPh>
    <phoneticPr fontId="1"/>
  </si>
  <si>
    <t>全日制</t>
    <rPh sb="0" eb="3">
      <t>ゼンジツセイ</t>
    </rPh>
    <phoneticPr fontId="1"/>
  </si>
  <si>
    <t>定時制</t>
    <rPh sb="0" eb="3">
      <t>テイジセイ</t>
    </rPh>
    <phoneticPr fontId="1"/>
  </si>
  <si>
    <t>短期大学</t>
    <rPh sb="0" eb="2">
      <t>タンキ</t>
    </rPh>
    <rPh sb="2" eb="4">
      <t>ダイガク</t>
    </rPh>
    <phoneticPr fontId="1"/>
  </si>
  <si>
    <t>大学</t>
    <rPh sb="0" eb="2">
      <t>ダイガク</t>
    </rPh>
    <phoneticPr fontId="1"/>
  </si>
  <si>
    <t>特別支援学校</t>
    <rPh sb="0" eb="2">
      <t>トクベツ</t>
    </rPh>
    <rPh sb="2" eb="4">
      <t>シエン</t>
    </rPh>
    <rPh sb="4" eb="6">
      <t>ガッコウ</t>
    </rPh>
    <phoneticPr fontId="1"/>
  </si>
  <si>
    <t>専修学校</t>
    <rPh sb="0" eb="2">
      <t>センシュウ</t>
    </rPh>
    <rPh sb="2" eb="4">
      <t>ガッコウ</t>
    </rPh>
    <phoneticPr fontId="1"/>
  </si>
  <si>
    <t>各種学校</t>
    <rPh sb="0" eb="2">
      <t>カクシュ</t>
    </rPh>
    <rPh sb="2" eb="4">
      <t>ガッコウ</t>
    </rPh>
    <phoneticPr fontId="1"/>
  </si>
  <si>
    <t>１５ － ３．　　年　齢　別　幼　稚　園　在　園　者　数</t>
    <rPh sb="9" eb="14">
      <t>ネンレイベツ</t>
    </rPh>
    <rPh sb="15" eb="20">
      <t>ヨウチエン</t>
    </rPh>
    <rPh sb="21" eb="22">
      <t>ザイ</t>
    </rPh>
    <rPh sb="23" eb="24">
      <t>エン</t>
    </rPh>
    <rPh sb="25" eb="26">
      <t>シャ</t>
    </rPh>
    <rPh sb="27" eb="28">
      <t>スウ</t>
    </rPh>
    <phoneticPr fontId="1"/>
  </si>
  <si>
    <t>年 齢 ・ 男 女</t>
    <rPh sb="0" eb="1">
      <t>トシ</t>
    </rPh>
    <rPh sb="2" eb="3">
      <t>ヨワイ</t>
    </rPh>
    <rPh sb="6" eb="9">
      <t>ダンジョ</t>
    </rPh>
    <phoneticPr fontId="1"/>
  </si>
  <si>
    <t>公  立</t>
    <rPh sb="0" eb="4">
      <t>コウリツ</t>
    </rPh>
    <phoneticPr fontId="1"/>
  </si>
  <si>
    <t>私  立</t>
    <rPh sb="0" eb="4">
      <t>シリツ</t>
    </rPh>
    <phoneticPr fontId="1"/>
  </si>
  <si>
    <t>総         数</t>
    <rPh sb="0" eb="11">
      <t>ソウスウ</t>
    </rPh>
    <phoneticPr fontId="1"/>
  </si>
  <si>
    <t>男</t>
    <rPh sb="0" eb="1">
      <t>オトコ</t>
    </rPh>
    <phoneticPr fontId="1"/>
  </si>
  <si>
    <t>女</t>
    <rPh sb="0" eb="1">
      <t>オンナ</t>
    </rPh>
    <phoneticPr fontId="1"/>
  </si>
  <si>
    <t>３歳児</t>
    <rPh sb="1" eb="3">
      <t>サイジ</t>
    </rPh>
    <phoneticPr fontId="1"/>
  </si>
  <si>
    <t>総数</t>
    <rPh sb="0" eb="2">
      <t>ソウスウ</t>
    </rPh>
    <phoneticPr fontId="1"/>
  </si>
  <si>
    <t>４歳児</t>
    <rPh sb="1" eb="3">
      <t>サイジ</t>
    </rPh>
    <phoneticPr fontId="1"/>
  </si>
  <si>
    <t>５歳児</t>
    <rPh sb="1" eb="3">
      <t>サイジ</t>
    </rPh>
    <phoneticPr fontId="1"/>
  </si>
  <si>
    <t>１５ － ４．　　学　年　別　小　学　校　児　童　数</t>
    <rPh sb="9" eb="12">
      <t>ガクネン</t>
    </rPh>
    <rPh sb="13" eb="14">
      <t>ネンレイベツ</t>
    </rPh>
    <rPh sb="15" eb="20">
      <t>ショウガッコウ</t>
    </rPh>
    <rPh sb="21" eb="24">
      <t>ジドウ</t>
    </rPh>
    <rPh sb="25" eb="26">
      <t>スウ</t>
    </rPh>
    <phoneticPr fontId="1"/>
  </si>
  <si>
    <t>1学年</t>
    <rPh sb="1" eb="3">
      <t>ガクネン</t>
    </rPh>
    <phoneticPr fontId="1"/>
  </si>
  <si>
    <t>２学年</t>
    <rPh sb="1" eb="3">
      <t>ガクネン</t>
    </rPh>
    <phoneticPr fontId="1"/>
  </si>
  <si>
    <t>３学年</t>
    <rPh sb="1" eb="3">
      <t>ガクネン</t>
    </rPh>
    <phoneticPr fontId="1"/>
  </si>
  <si>
    <t>４学年</t>
    <rPh sb="1" eb="3">
      <t>ガクネン</t>
    </rPh>
    <phoneticPr fontId="1"/>
  </si>
  <si>
    <t>５学年</t>
    <rPh sb="1" eb="3">
      <t>ガクネン</t>
    </rPh>
    <phoneticPr fontId="1"/>
  </si>
  <si>
    <t>６学年</t>
    <rPh sb="1" eb="3">
      <t>ガクネン</t>
    </rPh>
    <phoneticPr fontId="1"/>
  </si>
  <si>
    <t>１５ － ５．　　学　年　別　中　学　校　生　徒　数</t>
    <rPh sb="9" eb="12">
      <t>ガクネン</t>
    </rPh>
    <rPh sb="12" eb="14">
      <t>ネンレイベツ</t>
    </rPh>
    <rPh sb="15" eb="20">
      <t>チュウガッコウ</t>
    </rPh>
    <rPh sb="21" eb="24">
      <t>セイト</t>
    </rPh>
    <rPh sb="25" eb="26">
      <t>スウ</t>
    </rPh>
    <phoneticPr fontId="1"/>
  </si>
  <si>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1"/>
  </si>
  <si>
    <t>総        数</t>
    <rPh sb="0" eb="10">
      <t>ソウスウ</t>
    </rPh>
    <phoneticPr fontId="1"/>
  </si>
  <si>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1"/>
  </si>
  <si>
    <t>区　　　　　　　分</t>
    <rPh sb="0" eb="9">
      <t>クブン</t>
    </rPh>
    <phoneticPr fontId="1"/>
  </si>
  <si>
    <t>小学部</t>
    <rPh sb="0" eb="2">
      <t>ショウガク</t>
    </rPh>
    <rPh sb="2" eb="3">
      <t>ブ</t>
    </rPh>
    <phoneticPr fontId="1"/>
  </si>
  <si>
    <t>中学部</t>
    <rPh sb="0" eb="2">
      <t>チュウガク</t>
    </rPh>
    <rPh sb="2" eb="3">
      <t>ブ</t>
    </rPh>
    <phoneticPr fontId="1"/>
  </si>
  <si>
    <t>高等部</t>
    <rPh sb="0" eb="2">
      <t>コウトウ</t>
    </rPh>
    <rPh sb="2" eb="3">
      <t>ブ</t>
    </rPh>
    <phoneticPr fontId="1"/>
  </si>
  <si>
    <t>１５ － ８．　　進  路  別  中  学  校  卒  業  者  数</t>
    <rPh sb="9" eb="13">
      <t>シンロ</t>
    </rPh>
    <rPh sb="15" eb="16">
      <t>ベツ</t>
    </rPh>
    <rPh sb="18" eb="25">
      <t>チュウガッコウ</t>
    </rPh>
    <rPh sb="27" eb="34">
      <t>ソツギョウシャ</t>
    </rPh>
    <rPh sb="36" eb="37">
      <t>スウ</t>
    </rPh>
    <phoneticPr fontId="1"/>
  </si>
  <si>
    <t>進　　　                　　　　　　路</t>
    <rPh sb="0" eb="27">
      <t>シンロ</t>
    </rPh>
    <phoneticPr fontId="1"/>
  </si>
  <si>
    <t>総                            数</t>
    <rPh sb="0" eb="30">
      <t>ソウスウ</t>
    </rPh>
    <phoneticPr fontId="1"/>
  </si>
  <si>
    <t>高等学校等進学者　①</t>
    <rPh sb="0" eb="2">
      <t>コウトウ</t>
    </rPh>
    <rPh sb="2" eb="4">
      <t>ガッコウ</t>
    </rPh>
    <rPh sb="4" eb="5">
      <t>トウ</t>
    </rPh>
    <rPh sb="5" eb="8">
      <t>シンガクシャ</t>
    </rPh>
    <phoneticPr fontId="1"/>
  </si>
  <si>
    <t>就職者</t>
    <rPh sb="0" eb="3">
      <t>シュウショクシャ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</si>
  <si>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1"/>
  </si>
  <si>
    <t>上記以外の者</t>
    <rPh sb="0" eb="2">
      <t>ジョウキ</t>
    </rPh>
    <rPh sb="2" eb="4">
      <t>イガイ</t>
    </rPh>
    <rPh sb="5" eb="6">
      <t>モノ</t>
    </rPh>
    <phoneticPr fontId="1"/>
  </si>
  <si>
    <t>死亡・不詳</t>
    <rPh sb="0" eb="2">
      <t>シボウ</t>
    </rPh>
    <rPh sb="3" eb="5">
      <t>フショウ</t>
    </rPh>
    <phoneticPr fontId="1"/>
  </si>
  <si>
    <t>就職進学者（１）</t>
    <rPh sb="0" eb="2">
      <t>シュウショク</t>
    </rPh>
    <rPh sb="2" eb="5">
      <t>シンガクシャ</t>
    </rPh>
    <phoneticPr fontId="1"/>
  </si>
  <si>
    <t>（１）　①及び②の再掲である。</t>
    <rPh sb="5" eb="6">
      <t>オヨ</t>
    </rPh>
    <rPh sb="9" eb="11">
      <t>サイケイ</t>
    </rPh>
    <phoneticPr fontId="1"/>
  </si>
  <si>
    <t>設  置  者　
男　　 　女</t>
    <rPh sb="0" eb="4">
      <t>セッチシャ</t>
    </rPh>
    <rPh sb="6" eb="7">
      <t>シャ</t>
    </rPh>
    <rPh sb="10" eb="16">
      <t>ダンジョ</t>
    </rPh>
    <phoneticPr fontId="1"/>
  </si>
  <si>
    <t>卒  業  者
総       数</t>
    <rPh sb="0" eb="7">
      <t>ソツギョウシャ</t>
    </rPh>
    <rPh sb="9" eb="18">
      <t>ソウスウ</t>
    </rPh>
    <phoneticPr fontId="1"/>
  </si>
  <si>
    <t>高　等　学　校　等　進　学　者　①</t>
    <rPh sb="0" eb="1">
      <t>タカ</t>
    </rPh>
    <rPh sb="2" eb="3">
      <t>トウ</t>
    </rPh>
    <rPh sb="4" eb="5">
      <t>ガク</t>
    </rPh>
    <rPh sb="6" eb="7">
      <t>コウ</t>
    </rPh>
    <rPh sb="8" eb="9">
      <t>トウ</t>
    </rPh>
    <rPh sb="10" eb="11">
      <t>ススム</t>
    </rPh>
    <rPh sb="12" eb="13">
      <t>ガク</t>
    </rPh>
    <rPh sb="14" eb="15">
      <t>モノ</t>
    </rPh>
    <phoneticPr fontId="1"/>
  </si>
  <si>
    <t>専修学校等入学者②</t>
    <rPh sb="0" eb="2">
      <t>センシュウ</t>
    </rPh>
    <rPh sb="2" eb="4">
      <t>ガッコウ</t>
    </rPh>
    <rPh sb="4" eb="5">
      <t>トウ</t>
    </rPh>
    <rPh sb="5" eb="8">
      <t>ニュウガクシャ</t>
    </rPh>
    <phoneticPr fontId="1"/>
  </si>
  <si>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1"/>
  </si>
  <si>
    <t>就　職　者</t>
    <rPh sb="0" eb="1">
      <t>ジュ</t>
    </rPh>
    <rPh sb="2" eb="3">
      <t>ショク</t>
    </rPh>
    <rPh sb="4" eb="5">
      <t>モノ</t>
    </rPh>
    <phoneticPr fontId="1"/>
  </si>
  <si>
    <t>左記以外の者</t>
    <rPh sb="0" eb="2">
      <t>サキ</t>
    </rPh>
    <rPh sb="2" eb="4">
      <t>イガイ</t>
    </rPh>
    <rPh sb="5" eb="6">
      <t>モノ</t>
    </rPh>
    <phoneticPr fontId="1"/>
  </si>
  <si>
    <t>就職進学者</t>
    <rPh sb="0" eb="1">
      <t>ジュ</t>
    </rPh>
    <rPh sb="1" eb="2">
      <t>ショク</t>
    </rPh>
    <rPh sb="2" eb="3">
      <t>ススム</t>
    </rPh>
    <rPh sb="3" eb="4">
      <t>ガク</t>
    </rPh>
    <rPh sb="4" eb="5">
      <t>モノ</t>
    </rPh>
    <phoneticPr fontId="1"/>
  </si>
  <si>
    <t>総      数</t>
    <rPh sb="0" eb="8">
      <t>ソウスウ</t>
    </rPh>
    <phoneticPr fontId="1"/>
  </si>
  <si>
    <t>高等学校の本科</t>
    <rPh sb="0" eb="2">
      <t>コウトウ</t>
    </rPh>
    <rPh sb="2" eb="4">
      <t>ガッコウ</t>
    </rPh>
    <rPh sb="5" eb="7">
      <t>ホンカ</t>
    </rPh>
    <phoneticPr fontId="1"/>
  </si>
  <si>
    <t>特別支援学校高等部</t>
    <rPh sb="0" eb="2">
      <t>トクベツ</t>
    </rPh>
    <rPh sb="2" eb="4">
      <t>シエン</t>
    </rPh>
    <rPh sb="4" eb="5">
      <t>ガク</t>
    </rPh>
    <rPh sb="5" eb="6">
      <t>コウ</t>
    </rPh>
    <rPh sb="6" eb="8">
      <t>コウトウ</t>
    </rPh>
    <rPh sb="8" eb="9">
      <t>ブ</t>
    </rPh>
    <phoneticPr fontId="1"/>
  </si>
  <si>
    <t>高等専門学校</t>
    <rPh sb="0" eb="2">
      <t>コウトウ</t>
    </rPh>
    <rPh sb="2" eb="4">
      <t>センモン</t>
    </rPh>
    <rPh sb="4" eb="6">
      <t>ガッコウ</t>
    </rPh>
    <phoneticPr fontId="1"/>
  </si>
  <si>
    <t>通　信　制</t>
    <rPh sb="0" eb="1">
      <t>ツウ</t>
    </rPh>
    <rPh sb="2" eb="3">
      <t>シン</t>
    </rPh>
    <rPh sb="4" eb="5">
      <t>セイ</t>
    </rPh>
    <phoneticPr fontId="2"/>
  </si>
  <si>
    <t>全  日  制</t>
    <rPh sb="0" eb="7">
      <t>ゼンジツセイ</t>
    </rPh>
    <phoneticPr fontId="1"/>
  </si>
  <si>
    <t>（１）</t>
    <phoneticPr fontId="2"/>
  </si>
  <si>
    <t>総     数</t>
    <rPh sb="0" eb="7">
      <t>ソウスウ</t>
    </rPh>
    <phoneticPr fontId="1"/>
  </si>
  <si>
    <t>公    立</t>
    <rPh sb="0" eb="6">
      <t>コウリツ</t>
    </rPh>
    <phoneticPr fontId="1"/>
  </si>
  <si>
    <t>私    立</t>
    <rPh sb="0" eb="6">
      <t>シリツ</t>
    </rPh>
    <phoneticPr fontId="1"/>
  </si>
  <si>
    <t>（１）　①～③の再掲である。</t>
    <rPh sb="8" eb="10">
      <t>サイケイ</t>
    </rPh>
    <phoneticPr fontId="1"/>
  </si>
  <si>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1"/>
  </si>
  <si>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1"/>
  </si>
  <si>
    <t>産　　　　　業</t>
    <rPh sb="0" eb="7">
      <t>サンギョウ</t>
    </rPh>
    <phoneticPr fontId="1"/>
  </si>
  <si>
    <t>総 数</t>
    <rPh sb="0" eb="3">
      <t>ソウスウ</t>
    </rPh>
    <phoneticPr fontId="1"/>
  </si>
  <si>
    <t>総           数</t>
    <rPh sb="0" eb="13">
      <t>ソウスウ</t>
    </rPh>
    <phoneticPr fontId="1"/>
  </si>
  <si>
    <t>第１次産業</t>
    <rPh sb="0" eb="1">
      <t>ダイ</t>
    </rPh>
    <rPh sb="2" eb="3">
      <t>ジ</t>
    </rPh>
    <rPh sb="3" eb="5">
      <t>サンギョウ</t>
    </rPh>
    <phoneticPr fontId="1"/>
  </si>
  <si>
    <t>第２次産業</t>
    <rPh sb="0" eb="1">
      <t>ダイ</t>
    </rPh>
    <rPh sb="2" eb="3">
      <t>ジ</t>
    </rPh>
    <rPh sb="3" eb="5">
      <t>サンギョウ</t>
    </rPh>
    <phoneticPr fontId="1"/>
  </si>
  <si>
    <t>第３次産業</t>
    <rPh sb="0" eb="1">
      <t>ダイ</t>
    </rPh>
    <rPh sb="2" eb="3">
      <t>ジ</t>
    </rPh>
    <rPh sb="3" eb="5">
      <t>サンギョウ</t>
    </rPh>
    <phoneticPr fontId="1"/>
  </si>
  <si>
    <t>上記以外のもの　（１）</t>
    <rPh sb="0" eb="2">
      <t>ジョウキ</t>
    </rPh>
    <rPh sb="2" eb="4">
      <t>イガイ</t>
    </rPh>
    <phoneticPr fontId="1"/>
  </si>
  <si>
    <t>（１）　不詳を含む。</t>
    <rPh sb="4" eb="5">
      <t>フ</t>
    </rPh>
    <rPh sb="5" eb="6">
      <t>ツマビ</t>
    </rPh>
    <rPh sb="7" eb="8">
      <t>フク</t>
    </rPh>
    <phoneticPr fontId="1"/>
  </si>
  <si>
    <t>１５ － １１．　　進　路　別　高　等　学　校　卒　業　者　数</t>
    <rPh sb="10" eb="13">
      <t>シンロ</t>
    </rPh>
    <rPh sb="14" eb="15">
      <t>ベツ</t>
    </rPh>
    <rPh sb="16" eb="19">
      <t>コウトウ</t>
    </rPh>
    <rPh sb="20" eb="23">
      <t>ガッコウ</t>
    </rPh>
    <rPh sb="24" eb="29">
      <t>ソツギョウシャ</t>
    </rPh>
    <rPh sb="30" eb="31">
      <t>スウ</t>
    </rPh>
    <phoneticPr fontId="1"/>
  </si>
  <si>
    <t>進         　　　　　　　　　 路</t>
    <rPh sb="0" eb="21">
      <t>シンロ</t>
    </rPh>
    <phoneticPr fontId="1"/>
  </si>
  <si>
    <t>総        　　　　　　　　  数</t>
    <rPh sb="0" eb="20">
      <t>ソウスウ</t>
    </rPh>
    <phoneticPr fontId="1"/>
  </si>
  <si>
    <t>大学等進学者　①</t>
    <rPh sb="0" eb="2">
      <t>ダイガク</t>
    </rPh>
    <rPh sb="2" eb="3">
      <t>トウ</t>
    </rPh>
    <rPh sb="3" eb="6">
      <t>シンガクシャ</t>
    </rPh>
    <phoneticPr fontId="1"/>
  </si>
  <si>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1"/>
  </si>
  <si>
    <t>一時的な仕事についた者</t>
    <rPh sb="0" eb="3">
      <t>イチジテキ</t>
    </rPh>
    <rPh sb="4" eb="6">
      <t>シゴト</t>
    </rPh>
    <rPh sb="10" eb="11">
      <t>モノ</t>
    </rPh>
    <phoneticPr fontId="1"/>
  </si>
  <si>
    <t>（１）　①及び②の再掲である。　</t>
    <rPh sb="5" eb="6">
      <t>オヨ</t>
    </rPh>
    <rPh sb="9" eb="11">
      <t>サイケイ</t>
    </rPh>
    <phoneticPr fontId="1"/>
  </si>
  <si>
    <t>設　 置　 者
男　　 　  女</t>
    <rPh sb="0" eb="7">
      <t>セッチシャ</t>
    </rPh>
    <rPh sb="9" eb="17">
      <t>ダンジョ</t>
    </rPh>
    <phoneticPr fontId="1"/>
  </si>
  <si>
    <t>卒　業　者
　　総　　数</t>
    <rPh sb="0" eb="1">
      <t>ソツ</t>
    </rPh>
    <rPh sb="2" eb="3">
      <t>ギョウ</t>
    </rPh>
    <rPh sb="4" eb="5">
      <t>シャ</t>
    </rPh>
    <rPh sb="8" eb="9">
      <t>フサ</t>
    </rPh>
    <rPh sb="11" eb="12">
      <t>カズ</t>
    </rPh>
    <phoneticPr fontId="1"/>
  </si>
  <si>
    <t xml:space="preserve">     大　　学　　等　　進　　学　　者　　①</t>
    <rPh sb="5" eb="6">
      <t>ダイ</t>
    </rPh>
    <rPh sb="8" eb="9">
      <t>ガク</t>
    </rPh>
    <rPh sb="11" eb="12">
      <t>トウ</t>
    </rPh>
    <rPh sb="14" eb="15">
      <t>ススム</t>
    </rPh>
    <rPh sb="17" eb="18">
      <t>ガク</t>
    </rPh>
    <rPh sb="20" eb="21">
      <t>モノ</t>
    </rPh>
    <phoneticPr fontId="1"/>
  </si>
  <si>
    <t>一時的な仕事に　　ついた者</t>
    <rPh sb="0" eb="3">
      <t>イチジテキ</t>
    </rPh>
    <rPh sb="4" eb="6">
      <t>シゴト</t>
    </rPh>
    <rPh sb="12" eb="13">
      <t>モノ</t>
    </rPh>
    <phoneticPr fontId="1"/>
  </si>
  <si>
    <t>就職進学者</t>
    <rPh sb="0" eb="2">
      <t>シュウショク</t>
    </rPh>
    <rPh sb="2" eb="5">
      <t>シンガクシャ</t>
    </rPh>
    <phoneticPr fontId="1"/>
  </si>
  <si>
    <t>総  数</t>
    <rPh sb="0" eb="4">
      <t>ソウスウ</t>
    </rPh>
    <phoneticPr fontId="1"/>
  </si>
  <si>
    <t>大　学
（学部）</t>
    <rPh sb="0" eb="1">
      <t>ダイ</t>
    </rPh>
    <rPh sb="2" eb="3">
      <t>ガク</t>
    </rPh>
    <rPh sb="5" eb="7">
      <t>ガクブ</t>
    </rPh>
    <phoneticPr fontId="1"/>
  </si>
  <si>
    <t>短期大学
（本科）</t>
    <rPh sb="0" eb="2">
      <t>タンキ</t>
    </rPh>
    <rPh sb="2" eb="4">
      <t>ダイガク</t>
    </rPh>
    <rPh sb="6" eb="8">
      <t>ホンカ</t>
    </rPh>
    <phoneticPr fontId="1"/>
  </si>
  <si>
    <t>大学・短大
の別科</t>
    <rPh sb="0" eb="1">
      <t>ダイ</t>
    </rPh>
    <rPh sb="1" eb="2">
      <t>ガク</t>
    </rPh>
    <rPh sb="3" eb="5">
      <t>タンダイ</t>
    </rPh>
    <rPh sb="7" eb="8">
      <t>ベツ</t>
    </rPh>
    <rPh sb="8" eb="9">
      <t>カ</t>
    </rPh>
    <phoneticPr fontId="1"/>
  </si>
  <si>
    <t>大学・短大
の通信制</t>
    <rPh sb="0" eb="2">
      <t>ダイガク</t>
    </rPh>
    <rPh sb="3" eb="5">
      <t>タンダイ</t>
    </rPh>
    <rPh sb="7" eb="10">
      <t>ツウシンセイ</t>
    </rPh>
    <phoneticPr fontId="1"/>
  </si>
  <si>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1"/>
  </si>
  <si>
    <t>高等学校の
専攻科</t>
    <rPh sb="0" eb="2">
      <t>コウトウ</t>
    </rPh>
    <rPh sb="2" eb="4">
      <t>ガッコウ</t>
    </rPh>
    <rPh sb="6" eb="7">
      <t>セン</t>
    </rPh>
    <rPh sb="7" eb="8">
      <t>コウ</t>
    </rPh>
    <rPh sb="8" eb="9">
      <t>カ</t>
    </rPh>
    <phoneticPr fontId="1"/>
  </si>
  <si>
    <t>（１）</t>
  </si>
  <si>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1"/>
  </si>
  <si>
    <t>　第15-10表の頭注を参照のこと。</t>
    <rPh sb="1" eb="2">
      <t>ダイ</t>
    </rPh>
    <rPh sb="7" eb="8">
      <t>ヒョウ</t>
    </rPh>
    <rPh sb="9" eb="11">
      <t>トウチュウ</t>
    </rPh>
    <rPh sb="12" eb="14">
      <t>サンショウ</t>
    </rPh>
    <phoneticPr fontId="1"/>
  </si>
  <si>
    <t>産　　 業 　（ 大 分 類 ）</t>
    <rPh sb="0" eb="5">
      <t>サンギョウ</t>
    </rPh>
    <rPh sb="9" eb="14">
      <t>ダイブンルイ</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</si>
  <si>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</si>
  <si>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</si>
  <si>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</si>
  <si>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</si>
  <si>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</si>
  <si>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10" eb="12">
      <t>スイドウ</t>
    </rPh>
    <rPh sb="12" eb="13">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</si>
  <si>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</si>
  <si>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</si>
  <si>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</si>
  <si>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金融・保険業</t>
    <rPh sb="0" eb="2">
      <t>キンユウ</t>
    </rPh>
    <rPh sb="3" eb="6">
      <t>ホケンギョウ</t>
    </rPh>
    <phoneticPr fontId="1"/>
  </si>
  <si>
    <t>不動産業、物品賃貸業</t>
    <rPh sb="0" eb="4">
      <t>フドウサンギョウ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</si>
  <si>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</si>
  <si>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1"/>
  </si>
  <si>
    <t>生活関連サービス業、娯楽業</t>
    <phoneticPr fontId="2"/>
  </si>
  <si>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</si>
  <si>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</si>
  <si>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8">
      <t>ジギョウ</t>
    </rPh>
    <phoneticPr fontId="1"/>
  </si>
  <si>
    <t>サービス業　（１）</t>
    <rPh sb="4" eb="5">
      <t>ギョウ</t>
    </rPh>
    <phoneticPr fontId="1"/>
  </si>
  <si>
    <t>公務　（１）</t>
    <rPh sb="0" eb="2">
      <t>コウム</t>
    </rPh>
    <phoneticPr fontId="1"/>
  </si>
  <si>
    <t>（１）　他に分類されないもの。</t>
    <rPh sb="4" eb="5">
      <t>ホカ</t>
    </rPh>
    <rPh sb="6" eb="8">
      <t>ブンルイ</t>
    </rPh>
    <phoneticPr fontId="1"/>
  </si>
  <si>
    <t>１５ － １４．　　児　童　・　生　徒　の　発　育　状　況</t>
    <rPh sb="10" eb="13">
      <t>ジドウ</t>
    </rPh>
    <rPh sb="16" eb="19">
      <t>セイト</t>
    </rPh>
    <rPh sb="22" eb="25">
      <t>ハツイク</t>
    </rPh>
    <rPh sb="26" eb="29">
      <t>ジョウキョウ</t>
    </rPh>
    <phoneticPr fontId="1"/>
  </si>
  <si>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1"/>
  </si>
  <si>
    <t>測　定　項　目
年　　　　　　度</t>
    <rPh sb="0" eb="3">
      <t>ソクテイ</t>
    </rPh>
    <rPh sb="4" eb="7">
      <t>コウモク</t>
    </rPh>
    <rPh sb="8" eb="16">
      <t>ネンド</t>
    </rPh>
    <phoneticPr fontId="1"/>
  </si>
  <si>
    <t>小　　　　　　　　学　　　　　　　　校</t>
    <rPh sb="0" eb="19">
      <t>ショウガッコウ</t>
    </rPh>
    <phoneticPr fontId="1"/>
  </si>
  <si>
    <t>中　　　学　　　校</t>
    <rPh sb="0" eb="1">
      <t>チュウ</t>
    </rPh>
    <rPh sb="4" eb="9">
      <t>ガッコウ</t>
    </rPh>
    <phoneticPr fontId="1"/>
  </si>
  <si>
    <t>高　　等　　学　　校</t>
    <rPh sb="0" eb="4">
      <t>コウトウ</t>
    </rPh>
    <rPh sb="6" eb="10">
      <t>ガッコウ</t>
    </rPh>
    <phoneticPr fontId="1"/>
  </si>
  <si>
    <t>６　歳</t>
    <rPh sb="2" eb="3">
      <t>サイ</t>
    </rPh>
    <phoneticPr fontId="1"/>
  </si>
  <si>
    <t>７　歳</t>
  </si>
  <si>
    <t>８　歳</t>
  </si>
  <si>
    <t>９　歳</t>
  </si>
  <si>
    <t>１０　歳</t>
    <rPh sb="3" eb="4">
      <t>サイ</t>
    </rPh>
    <phoneticPr fontId="1"/>
  </si>
  <si>
    <t>１１　歳</t>
    <rPh sb="3" eb="4">
      <t>サイ</t>
    </rPh>
    <phoneticPr fontId="1"/>
  </si>
  <si>
    <t>１２　歳</t>
  </si>
  <si>
    <t>１３　歳</t>
  </si>
  <si>
    <t>１４　歳</t>
  </si>
  <si>
    <t>１５　歳</t>
  </si>
  <si>
    <t>１６　歳</t>
  </si>
  <si>
    <t>１７　歳</t>
  </si>
  <si>
    <t>身　　長　（ｃｍ）</t>
    <rPh sb="0" eb="4">
      <t>シンチョウ</t>
    </rPh>
    <phoneticPr fontId="1"/>
  </si>
  <si>
    <t>２７</t>
  </si>
  <si>
    <t>２８</t>
  </si>
  <si>
    <t>２９</t>
  </si>
  <si>
    <t>３０</t>
  </si>
  <si>
    <t>体　　重　（ｋｇ）</t>
    <rPh sb="0" eb="4">
      <t>タイジュウ</t>
    </rPh>
    <phoneticPr fontId="1"/>
  </si>
  <si>
    <t>１５ － １４．　  児　童　・　生　徒　の　発　育　状　況　（ 続 き ）</t>
    <rPh sb="11" eb="14">
      <t>ジドウ</t>
    </rPh>
    <rPh sb="17" eb="20">
      <t>セイト</t>
    </rPh>
    <rPh sb="23" eb="26">
      <t>ハツイク</t>
    </rPh>
    <rPh sb="27" eb="30">
      <t>ジョウキョウ</t>
    </rPh>
    <rPh sb="33" eb="34">
      <t>ツヅ</t>
    </rPh>
    <phoneticPr fontId="1"/>
  </si>
  <si>
    <t>座　　高　（ｃｍ）</t>
    <rPh sb="0" eb="4">
      <t>ザコウ</t>
    </rPh>
    <phoneticPr fontId="1"/>
  </si>
  <si>
    <t>-</t>
  </si>
  <si>
    <t>１５ － １５．　　児　童　・　生　徒　の　疾　病　・　異　常　有　病　率</t>
    <rPh sb="10" eb="13">
      <t>ジドウ</t>
    </rPh>
    <rPh sb="16" eb="19">
      <t>セイト</t>
    </rPh>
    <rPh sb="22" eb="25">
      <t>シッペイ</t>
    </rPh>
    <rPh sb="28" eb="31">
      <t>イジョウ</t>
    </rPh>
    <rPh sb="32" eb="37">
      <t>ユウビョウリツ</t>
    </rPh>
    <phoneticPr fontId="1"/>
  </si>
  <si>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1"/>
  </si>
  <si>
    <t>種　　　　　　　　　　類</t>
    <rPh sb="0" eb="12">
      <t>シュルイ</t>
    </rPh>
    <phoneticPr fontId="1"/>
  </si>
  <si>
    <t>令和元年度</t>
    <rPh sb="0" eb="2">
      <t>レイワ</t>
    </rPh>
    <rPh sb="2" eb="3">
      <t>モト</t>
    </rPh>
    <rPh sb="3" eb="5">
      <t>ネンド</t>
    </rPh>
    <phoneticPr fontId="1"/>
  </si>
  <si>
    <t>小　　　　　　　　　　　　　学　　　　　　　　　　　　　校</t>
    <rPh sb="0" eb="15">
      <t>ショウガクセイ</t>
    </rPh>
    <rPh sb="28" eb="29">
      <t>コウ</t>
    </rPh>
    <phoneticPr fontId="1"/>
  </si>
  <si>
    <t>難聴　（１）</t>
    <rPh sb="0" eb="2">
      <t>ナンチョウ</t>
    </rPh>
    <phoneticPr fontId="1"/>
  </si>
  <si>
    <t>眼疾患</t>
    <rPh sb="0" eb="1">
      <t>ガン</t>
    </rPh>
    <rPh sb="1" eb="3">
      <t>シッカン</t>
    </rPh>
    <phoneticPr fontId="1"/>
  </si>
  <si>
    <t>　伝染性眼疾患</t>
    <rPh sb="1" eb="4">
      <t>デンセンセイ</t>
    </rPh>
    <rPh sb="4" eb="5">
      <t>メ</t>
    </rPh>
    <rPh sb="5" eb="7">
      <t>シッカン</t>
    </rPh>
    <phoneticPr fontId="1"/>
  </si>
  <si>
    <t>-</t>
    <phoneticPr fontId="2"/>
  </si>
  <si>
    <t>　その他の疾患異常</t>
    <rPh sb="3" eb="4">
      <t>タ</t>
    </rPh>
    <rPh sb="5" eb="7">
      <t>シッカン</t>
    </rPh>
    <rPh sb="7" eb="9">
      <t>イジョウ</t>
    </rPh>
    <phoneticPr fontId="1"/>
  </si>
  <si>
    <t>耳鼻咽頭疾患</t>
    <rPh sb="0" eb="2">
      <t>ジビ</t>
    </rPh>
    <rPh sb="2" eb="4">
      <t>イントウ</t>
    </rPh>
    <rPh sb="4" eb="6">
      <t>シッカン</t>
    </rPh>
    <phoneticPr fontId="1"/>
  </si>
  <si>
    <t>　耳疾患</t>
    <rPh sb="1" eb="2">
      <t>ミミ</t>
    </rPh>
    <rPh sb="2" eb="4">
      <t>シッカン</t>
    </rPh>
    <phoneticPr fontId="1"/>
  </si>
  <si>
    <t>　鼻・副鼻腔疾患</t>
    <rPh sb="1" eb="2">
      <t>ハナ</t>
    </rPh>
    <rPh sb="3" eb="4">
      <t>フク</t>
    </rPh>
    <rPh sb="4" eb="5">
      <t>ハナ</t>
    </rPh>
    <rPh sb="5" eb="6">
      <t>コウ</t>
    </rPh>
    <rPh sb="6" eb="8">
      <t>シッカン</t>
    </rPh>
    <phoneticPr fontId="1"/>
  </si>
  <si>
    <t>　口腔咽喉頭疾患及び異常</t>
    <rPh sb="1" eb="3">
      <t>コウコウ</t>
    </rPh>
    <rPh sb="3" eb="5">
      <t>インコウ</t>
    </rPh>
    <rPh sb="5" eb="6">
      <t>トウ</t>
    </rPh>
    <rPh sb="6" eb="8">
      <t>シッカン</t>
    </rPh>
    <rPh sb="8" eb="9">
      <t>オヨ</t>
    </rPh>
    <rPh sb="10" eb="12">
      <t>イジョウ</t>
    </rPh>
    <phoneticPr fontId="1"/>
  </si>
  <si>
    <t>歯牙検診</t>
    <rPh sb="0" eb="2">
      <t>シガ</t>
    </rPh>
    <rPh sb="2" eb="4">
      <t>ケンシン</t>
    </rPh>
    <phoneticPr fontId="1"/>
  </si>
  <si>
    <t>　処置完了　（２）</t>
    <rPh sb="1" eb="3">
      <t>ショチ</t>
    </rPh>
    <rPh sb="3" eb="5">
      <t>カンリョウ</t>
    </rPh>
    <phoneticPr fontId="1"/>
  </si>
  <si>
    <t>　未処置　（３）</t>
    <rPh sb="1" eb="2">
      <t>ミ</t>
    </rPh>
    <rPh sb="2" eb="4">
      <t>ショチ</t>
    </rPh>
    <phoneticPr fontId="1"/>
  </si>
  <si>
    <t>　歯周疾患</t>
    <rPh sb="1" eb="3">
      <t>シシュウ</t>
    </rPh>
    <rPh sb="3" eb="5">
      <t>シッカン</t>
    </rPh>
    <phoneticPr fontId="1"/>
  </si>
  <si>
    <t>　咬合歯列</t>
    <rPh sb="1" eb="2">
      <t>カ</t>
    </rPh>
    <rPh sb="2" eb="3">
      <t>アイ</t>
    </rPh>
    <rPh sb="3" eb="5">
      <t>シレツ</t>
    </rPh>
    <phoneticPr fontId="1"/>
  </si>
  <si>
    <t>　その他の歯疾</t>
    <rPh sb="3" eb="4">
      <t>タ</t>
    </rPh>
    <rPh sb="5" eb="6">
      <t>ハ</t>
    </rPh>
    <rPh sb="6" eb="7">
      <t>ヤマイ</t>
    </rPh>
    <phoneticPr fontId="1"/>
  </si>
  <si>
    <t>栄養不良</t>
    <rPh sb="0" eb="2">
      <t>エイヨウ</t>
    </rPh>
    <rPh sb="2" eb="4">
      <t>フリョウ</t>
    </rPh>
    <phoneticPr fontId="1"/>
  </si>
  <si>
    <t>肥満傾向</t>
    <rPh sb="0" eb="2">
      <t>ヒマン</t>
    </rPh>
    <rPh sb="2" eb="4">
      <t>ケイコウ</t>
    </rPh>
    <phoneticPr fontId="1"/>
  </si>
  <si>
    <t>脊柱・胸郭四肢の異常</t>
    <rPh sb="0" eb="2">
      <t>セキチュウ</t>
    </rPh>
    <rPh sb="3" eb="5">
      <t>キョウカク</t>
    </rPh>
    <rPh sb="5" eb="7">
      <t>シシ</t>
    </rPh>
    <rPh sb="8" eb="10">
      <t>イジョウ</t>
    </rPh>
    <phoneticPr fontId="1"/>
  </si>
  <si>
    <t>　脊柱側わん</t>
    <rPh sb="1" eb="3">
      <t>セキチュウ</t>
    </rPh>
    <rPh sb="3" eb="4">
      <t>ソク</t>
    </rPh>
    <phoneticPr fontId="1"/>
  </si>
  <si>
    <t>　その他の脊柱・胸郭異常</t>
    <rPh sb="3" eb="4">
      <t>タ</t>
    </rPh>
    <rPh sb="5" eb="7">
      <t>セキチュウ</t>
    </rPh>
    <rPh sb="8" eb="10">
      <t>キョウカク</t>
    </rPh>
    <rPh sb="10" eb="12">
      <t>イジョウ</t>
    </rPh>
    <phoneticPr fontId="1"/>
  </si>
  <si>
    <t>皮膚疾患</t>
    <rPh sb="0" eb="2">
      <t>ヒフ</t>
    </rPh>
    <rPh sb="2" eb="4">
      <t>シッカン</t>
    </rPh>
    <phoneticPr fontId="1"/>
  </si>
  <si>
    <t>　伝染性皮膚疾患（H30よりアトピー性皮膚疾患）</t>
    <rPh sb="1" eb="4">
      <t>デンセンセイ</t>
    </rPh>
    <rPh sb="4" eb="6">
      <t>ヒフ</t>
    </rPh>
    <rPh sb="6" eb="8">
      <t>シッカン</t>
    </rPh>
    <rPh sb="18" eb="19">
      <t>セイ</t>
    </rPh>
    <rPh sb="19" eb="21">
      <t>ヒフ</t>
    </rPh>
    <rPh sb="21" eb="23">
      <t>シッカン</t>
    </rPh>
    <phoneticPr fontId="1"/>
  </si>
  <si>
    <t>　その他の皮膚疾患</t>
    <rPh sb="3" eb="4">
      <t>タ</t>
    </rPh>
    <rPh sb="5" eb="7">
      <t>ヒフ</t>
    </rPh>
    <rPh sb="7" eb="9">
      <t>シッカン</t>
    </rPh>
    <phoneticPr fontId="1"/>
  </si>
  <si>
    <t>喘息</t>
    <rPh sb="0" eb="2">
      <t>ゼンソク</t>
    </rPh>
    <phoneticPr fontId="1"/>
  </si>
  <si>
    <t>心臓の疾患</t>
    <rPh sb="0" eb="2">
      <t>シンゾウ</t>
    </rPh>
    <rPh sb="3" eb="5">
      <t>シッカン</t>
    </rPh>
    <phoneticPr fontId="1"/>
  </si>
  <si>
    <t>腎臓の疾患</t>
    <rPh sb="0" eb="2">
      <t>ジンゾウ</t>
    </rPh>
    <rPh sb="3" eb="5">
      <t>シッカン</t>
    </rPh>
    <phoneticPr fontId="1"/>
  </si>
  <si>
    <t>言語障害</t>
    <rPh sb="0" eb="2">
      <t>ゲンゴ</t>
    </rPh>
    <rPh sb="2" eb="4">
      <t>ショウガイ</t>
    </rPh>
    <phoneticPr fontId="1"/>
  </si>
  <si>
    <t>その他の疾病・異常</t>
    <rPh sb="2" eb="3">
      <t>タ</t>
    </rPh>
    <rPh sb="4" eb="6">
      <t>シッペイ</t>
    </rPh>
    <rPh sb="7" eb="9">
      <t>イジョウ</t>
    </rPh>
    <phoneticPr fontId="1"/>
  </si>
  <si>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1"/>
  </si>
  <si>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1"/>
  </si>
  <si>
    <t>中　　　　　　　　　　　　　学　　　　　　　　　　　　　校</t>
    <rPh sb="0" eb="1">
      <t>チュウ</t>
    </rPh>
    <rPh sb="14" eb="15">
      <t>ショウガクセイ</t>
    </rPh>
    <rPh sb="28" eb="29">
      <t>コウ</t>
    </rPh>
    <phoneticPr fontId="1"/>
  </si>
  <si>
    <t>脊柱・胸郭・四肢の異常</t>
    <rPh sb="0" eb="2">
      <t>セキチュウ</t>
    </rPh>
    <rPh sb="3" eb="5">
      <t>キョウカク</t>
    </rPh>
    <rPh sb="6" eb="8">
      <t>シシ</t>
    </rPh>
    <rPh sb="9" eb="11">
      <t>イジョウ</t>
    </rPh>
    <phoneticPr fontId="1"/>
  </si>
  <si>
    <t>高          　　　等　　　          学　　　          校</t>
    <rPh sb="0" eb="1">
      <t>タカ</t>
    </rPh>
    <rPh sb="14" eb="15">
      <t>トウ</t>
    </rPh>
    <rPh sb="28" eb="29">
      <t>ガク</t>
    </rPh>
    <rPh sb="42" eb="43">
      <t>コウ</t>
    </rPh>
    <phoneticPr fontId="1"/>
  </si>
  <si>
    <t>１５ － １６．　    図    　　   書　　       館　　       事　　       業</t>
    <rPh sb="13" eb="14">
      <t>ズ</t>
    </rPh>
    <rPh sb="23" eb="24">
      <t>ショ</t>
    </rPh>
    <rPh sb="33" eb="34">
      <t>カン</t>
    </rPh>
    <rPh sb="43" eb="44">
      <t>コト</t>
    </rPh>
    <rPh sb="53" eb="54">
      <t>ギョウ</t>
    </rPh>
    <phoneticPr fontId="1"/>
  </si>
  <si>
    <t>（１）   　利          用          概          況</t>
    <rPh sb="7" eb="19">
      <t>リヨウ</t>
    </rPh>
    <rPh sb="29" eb="41">
      <t>ガイキョウ</t>
    </rPh>
    <phoneticPr fontId="1"/>
  </si>
  <si>
    <t>年度・奉仕の種類</t>
    <rPh sb="0" eb="2">
      <t>ネンド</t>
    </rPh>
    <rPh sb="3" eb="5">
      <t>ホウシ</t>
    </rPh>
    <rPh sb="6" eb="8">
      <t>シュルイ</t>
    </rPh>
    <phoneticPr fontId="1"/>
  </si>
  <si>
    <t>利          用          者          数</t>
    <rPh sb="0" eb="23">
      <t>リヨウシャ</t>
    </rPh>
    <rPh sb="33" eb="34">
      <t>スウ</t>
    </rPh>
    <phoneticPr fontId="1"/>
  </si>
  <si>
    <t>利用図書数</t>
    <rPh sb="0" eb="1">
      <t>リ</t>
    </rPh>
    <rPh sb="1" eb="2">
      <t>ヨウ</t>
    </rPh>
    <rPh sb="2" eb="3">
      <t>ズ</t>
    </rPh>
    <rPh sb="3" eb="4">
      <t>ショ</t>
    </rPh>
    <rPh sb="4" eb="5">
      <t>スウ</t>
    </rPh>
    <phoneticPr fontId="1"/>
  </si>
  <si>
    <t>登録者数 （１）</t>
    <rPh sb="0" eb="1">
      <t>ノボル</t>
    </rPh>
    <rPh sb="1" eb="2">
      <t>リョク</t>
    </rPh>
    <rPh sb="2" eb="3">
      <t>モノ</t>
    </rPh>
    <rPh sb="3" eb="4">
      <t>スウ</t>
    </rPh>
    <phoneticPr fontId="1"/>
  </si>
  <si>
    <t>総　　　数</t>
    <rPh sb="0" eb="1">
      <t>フサ</t>
    </rPh>
    <rPh sb="4" eb="5">
      <t>カズ</t>
    </rPh>
    <phoneticPr fontId="1"/>
  </si>
  <si>
    <t>一      般</t>
    <rPh sb="0" eb="8">
      <t>イッパン</t>
    </rPh>
    <phoneticPr fontId="1"/>
  </si>
  <si>
    <t>児      童</t>
    <rPh sb="0" eb="8">
      <t>ジドウ</t>
    </rPh>
    <phoneticPr fontId="1"/>
  </si>
  <si>
    <t>中　　　　　　　央　　　　　　　図　　　　　　　書　　　　　　　館</t>
    <rPh sb="0" eb="1">
      <t>ナカ</t>
    </rPh>
    <rPh sb="8" eb="9">
      <t>ヒサシ</t>
    </rPh>
    <rPh sb="16" eb="17">
      <t>ズ</t>
    </rPh>
    <rPh sb="24" eb="25">
      <t>ショ</t>
    </rPh>
    <rPh sb="32" eb="33">
      <t>カン</t>
    </rPh>
    <phoneticPr fontId="1"/>
  </si>
  <si>
    <t>本   館</t>
    <rPh sb="0" eb="5">
      <t>ホンカン</t>
    </rPh>
    <phoneticPr fontId="1"/>
  </si>
  <si>
    <t>　　一般室貸出</t>
    <rPh sb="2" eb="4">
      <t>イッパン</t>
    </rPh>
    <rPh sb="4" eb="5">
      <t>シツ</t>
    </rPh>
    <rPh sb="5" eb="7">
      <t>カシダシ</t>
    </rPh>
    <phoneticPr fontId="1"/>
  </si>
  <si>
    <t>　　児童室貸出</t>
    <rPh sb="2" eb="5">
      <t>ジドウシツ</t>
    </rPh>
    <rPh sb="5" eb="7">
      <t>カシダシ</t>
    </rPh>
    <phoneticPr fontId="1"/>
  </si>
  <si>
    <t>郵送貸出</t>
    <rPh sb="0" eb="2">
      <t>ユウソウ</t>
    </rPh>
    <rPh sb="2" eb="4">
      <t>カシダシ</t>
    </rPh>
    <phoneticPr fontId="1"/>
  </si>
  <si>
    <t>北　　　　　　　　　　図　　　　　　　　　　書　　　　　　　　　　館</t>
    <rPh sb="0" eb="1">
      <t>キタ</t>
    </rPh>
    <rPh sb="11" eb="12">
      <t>ズ</t>
    </rPh>
    <rPh sb="22" eb="23">
      <t>ショ</t>
    </rPh>
    <rPh sb="33" eb="34">
      <t>カン</t>
    </rPh>
    <phoneticPr fontId="1"/>
  </si>
  <si>
    <t>（１）　全市分である。</t>
    <rPh sb="4" eb="6">
      <t>ゼンシ</t>
    </rPh>
    <rPh sb="6" eb="7">
      <t>ブン</t>
    </rPh>
    <phoneticPr fontId="1"/>
  </si>
  <si>
    <t>（２）   　個　　　人　　　貸　　　出　　　図　　　書　　　数</t>
    <rPh sb="7" eb="12">
      <t>コジン</t>
    </rPh>
    <rPh sb="15" eb="20">
      <t>カシダシ</t>
    </rPh>
    <rPh sb="23" eb="28">
      <t>トショ</t>
    </rPh>
    <rPh sb="31" eb="32">
      <t>スウ</t>
    </rPh>
    <phoneticPr fontId="1"/>
  </si>
  <si>
    <t>分　　　　　　類</t>
    <rPh sb="0" eb="1">
      <t>ブン</t>
    </rPh>
    <rPh sb="7" eb="8">
      <t>シュルイ</t>
    </rPh>
    <phoneticPr fontId="1"/>
  </si>
  <si>
    <t>総　　数</t>
    <rPh sb="0" eb="4">
      <t>ソウスウ</t>
    </rPh>
    <phoneticPr fontId="1"/>
  </si>
  <si>
    <t>一般書</t>
    <rPh sb="0" eb="2">
      <t>イッパン</t>
    </rPh>
    <rPh sb="2" eb="3">
      <t>ショ</t>
    </rPh>
    <phoneticPr fontId="1"/>
  </si>
  <si>
    <t>児童書</t>
    <rPh sb="0" eb="2">
      <t>ジドウシツ</t>
    </rPh>
    <rPh sb="2" eb="3">
      <t>ショ</t>
    </rPh>
    <phoneticPr fontId="1"/>
  </si>
  <si>
    <t>総　　　　　数　（１）　</t>
    <rPh sb="0" eb="1">
      <t>フサ</t>
    </rPh>
    <rPh sb="6" eb="7">
      <t>カズ</t>
    </rPh>
    <phoneticPr fontId="1"/>
  </si>
  <si>
    <t>本館総数</t>
    <rPh sb="0" eb="2">
      <t>ホンカン</t>
    </rPh>
    <rPh sb="2" eb="4">
      <t>ソウスウ</t>
    </rPh>
    <phoneticPr fontId="1"/>
  </si>
  <si>
    <t>　　総記</t>
    <rPh sb="2" eb="4">
      <t>ソウキ</t>
    </rPh>
    <phoneticPr fontId="1"/>
  </si>
  <si>
    <t>　　哲学・宗教</t>
    <rPh sb="2" eb="4">
      <t>テツガク</t>
    </rPh>
    <rPh sb="5" eb="7">
      <t>シュウキョウ</t>
    </rPh>
    <phoneticPr fontId="1"/>
  </si>
  <si>
    <t>　　地理・歴史</t>
    <rPh sb="2" eb="4">
      <t>チリ</t>
    </rPh>
    <rPh sb="5" eb="7">
      <t>レキシ</t>
    </rPh>
    <phoneticPr fontId="1"/>
  </si>
  <si>
    <t>　　社会科学</t>
    <rPh sb="2" eb="4">
      <t>シャカイ</t>
    </rPh>
    <rPh sb="4" eb="6">
      <t>カガク</t>
    </rPh>
    <phoneticPr fontId="1"/>
  </si>
  <si>
    <t>　　自然科学</t>
    <rPh sb="2" eb="4">
      <t>シゼン</t>
    </rPh>
    <rPh sb="4" eb="6">
      <t>カガク</t>
    </rPh>
    <phoneticPr fontId="1"/>
  </si>
  <si>
    <t>　　工業・工学</t>
    <rPh sb="2" eb="4">
      <t>コウギョウ</t>
    </rPh>
    <rPh sb="5" eb="7">
      <t>コウガク</t>
    </rPh>
    <phoneticPr fontId="1"/>
  </si>
  <si>
    <t>　　産業</t>
    <rPh sb="2" eb="4">
      <t>サンギョウ</t>
    </rPh>
    <phoneticPr fontId="1"/>
  </si>
  <si>
    <t>　　芸術・スポーツ</t>
    <rPh sb="2" eb="4">
      <t>ゲイジュツ</t>
    </rPh>
    <phoneticPr fontId="1"/>
  </si>
  <si>
    <t>　　語学</t>
    <rPh sb="2" eb="4">
      <t>ゴガク</t>
    </rPh>
    <phoneticPr fontId="1"/>
  </si>
  <si>
    <t>　　文学</t>
    <rPh sb="2" eb="4">
      <t>ブンガク</t>
    </rPh>
    <phoneticPr fontId="1"/>
  </si>
  <si>
    <t>出張所（２）</t>
    <rPh sb="0" eb="3">
      <t>シュッチョウショ</t>
    </rPh>
    <phoneticPr fontId="1"/>
  </si>
  <si>
    <t>配本所（２）</t>
    <rPh sb="0" eb="2">
      <t>ハイホン</t>
    </rPh>
    <rPh sb="2" eb="3">
      <t>ショ</t>
    </rPh>
    <phoneticPr fontId="1"/>
  </si>
  <si>
    <t>北　　　　　　　　　　図　　　　　　　　　　書　　　　　　　　　　館</t>
  </si>
  <si>
    <t>（１）　総数には郵送貸出を含む。　　（２）　北図書館は実施していない。</t>
    <rPh sb="22" eb="23">
      <t>キタ</t>
    </rPh>
    <rPh sb="23" eb="26">
      <t>トショカン</t>
    </rPh>
    <rPh sb="27" eb="29">
      <t>ジッシ</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</si>
  <si>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</si>
  <si>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（３）   　調     査     相     談     件     数</t>
    <rPh sb="7" eb="14">
      <t>チョウサ</t>
    </rPh>
    <rPh sb="19" eb="26">
      <t>ソウダン</t>
    </rPh>
    <rPh sb="31" eb="38">
      <t>ケンスウ</t>
    </rPh>
    <phoneticPr fontId="1"/>
  </si>
  <si>
    <t>年 度 ・ 種 類</t>
    <rPh sb="0" eb="1">
      <t>トシ</t>
    </rPh>
    <rPh sb="2" eb="3">
      <t>タビ</t>
    </rPh>
    <rPh sb="6" eb="9">
      <t>シュルイ</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</si>
  <si>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</si>
  <si>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</si>
  <si>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</si>
  <si>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</si>
  <si>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２</t>
    <phoneticPr fontId="2"/>
  </si>
  <si>
    <t>３</t>
    <phoneticPr fontId="2"/>
  </si>
  <si>
    <t>北　　　　　　　　　　　図　　　　　　　　　　　書　　　　　　　　　　　館</t>
    <rPh sb="0" eb="1">
      <t>キタ</t>
    </rPh>
    <rPh sb="12" eb="37">
      <t>トショカン</t>
    </rPh>
    <phoneticPr fontId="1"/>
  </si>
  <si>
    <t>（４）   　蔵          書          冊          数</t>
    <rPh sb="7" eb="19">
      <t>ゾウショ</t>
    </rPh>
    <rPh sb="29" eb="41">
      <t>サッスウ</t>
    </rPh>
    <phoneticPr fontId="1"/>
  </si>
  <si>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1"/>
  </si>
  <si>
    <t>年 度 ・ 用 途</t>
    <rPh sb="0" eb="1">
      <t>トシ</t>
    </rPh>
    <rPh sb="2" eb="3">
      <t>タビ</t>
    </rPh>
    <rPh sb="6" eb="7">
      <t>ヨウ</t>
    </rPh>
    <rPh sb="8" eb="9">
      <t>ト</t>
    </rPh>
    <phoneticPr fontId="1"/>
  </si>
  <si>
    <t>総  記</t>
    <rPh sb="0" eb="4">
      <t>ソウキ</t>
    </rPh>
    <phoneticPr fontId="1"/>
  </si>
  <si>
    <t>哲  学
宗  教</t>
    <rPh sb="0" eb="1">
      <t>テツ</t>
    </rPh>
    <rPh sb="3" eb="4">
      <t>ガク</t>
    </rPh>
    <rPh sb="5" eb="9">
      <t>シュウキョウ</t>
    </rPh>
    <phoneticPr fontId="1"/>
  </si>
  <si>
    <t xml:space="preserve">歴  史
地  理   </t>
    <rPh sb="5" eb="9">
      <t>チリ</t>
    </rPh>
    <phoneticPr fontId="1"/>
  </si>
  <si>
    <t>社  会
科  学</t>
    <rPh sb="0" eb="4">
      <t>シャカイ</t>
    </rPh>
    <rPh sb="5" eb="9">
      <t>カガク</t>
    </rPh>
    <phoneticPr fontId="1"/>
  </si>
  <si>
    <t>自  然
科  学</t>
    <rPh sb="0" eb="4">
      <t>シゼン</t>
    </rPh>
    <rPh sb="5" eb="9">
      <t>カガク</t>
    </rPh>
    <phoneticPr fontId="1"/>
  </si>
  <si>
    <t xml:space="preserve">工  学
工  業  </t>
    <rPh sb="5" eb="9">
      <t>コウギョウ</t>
    </rPh>
    <phoneticPr fontId="1"/>
  </si>
  <si>
    <t>産  業</t>
    <rPh sb="0" eb="4">
      <t>サンギョウ</t>
    </rPh>
    <phoneticPr fontId="1"/>
  </si>
  <si>
    <t>芸　  術
スポーツ</t>
    <rPh sb="0" eb="1">
      <t>ゲイ</t>
    </rPh>
    <rPh sb="4" eb="5">
      <t>ジュツ</t>
    </rPh>
    <phoneticPr fontId="1"/>
  </si>
  <si>
    <t>語  学</t>
    <rPh sb="0" eb="1">
      <t>ゴ</t>
    </rPh>
    <rPh sb="3" eb="4">
      <t>ガク</t>
    </rPh>
    <phoneticPr fontId="1"/>
  </si>
  <si>
    <t>文  学</t>
    <rPh sb="0" eb="4">
      <t>ブンガク</t>
    </rPh>
    <phoneticPr fontId="1"/>
  </si>
  <si>
    <t>児　童
図　書</t>
    <rPh sb="0" eb="1">
      <t>ジ</t>
    </rPh>
    <rPh sb="2" eb="3">
      <t>ワラベ</t>
    </rPh>
    <rPh sb="4" eb="5">
      <t>ズ</t>
    </rPh>
    <rPh sb="6" eb="7">
      <t>ショ</t>
    </rPh>
    <phoneticPr fontId="1"/>
  </si>
  <si>
    <t>本館用</t>
    <rPh sb="0" eb="2">
      <t>ホンカン</t>
    </rPh>
    <rPh sb="2" eb="3">
      <t>ヨウ</t>
    </rPh>
    <phoneticPr fontId="1"/>
  </si>
  <si>
    <t>配本所用</t>
    <rPh sb="0" eb="2">
      <t>ハイホン</t>
    </rPh>
    <rPh sb="2" eb="4">
      <t>ショヨウ</t>
    </rPh>
    <phoneticPr fontId="1"/>
  </si>
  <si>
    <t>２</t>
  </si>
  <si>
    <t>３</t>
  </si>
  <si>
    <t>資料　　教育委員会事務局社会教育部中央図書館「尼崎の教育」</t>
    <rPh sb="12" eb="14">
      <t>シャカイ</t>
    </rPh>
    <rPh sb="14" eb="16">
      <t>キョウイク</t>
    </rPh>
    <rPh sb="16" eb="17">
      <t>ブ</t>
    </rPh>
    <rPh sb="23" eb="25">
      <t>アマガサキ</t>
    </rPh>
    <rPh sb="26" eb="28">
      <t>キョウイク</t>
    </rPh>
    <phoneticPr fontId="1"/>
  </si>
  <si>
    <t>１５ － １７．　　総 合 文 化 セ ン タ ー利 用 状 況</t>
    <rPh sb="10" eb="13">
      <t>ソウゴウ</t>
    </rPh>
    <rPh sb="14" eb="17">
      <t>ブンカ</t>
    </rPh>
    <rPh sb="25" eb="28">
      <t>リヨウ</t>
    </rPh>
    <rPh sb="29" eb="32">
      <t>ジョウキョウ</t>
    </rPh>
    <phoneticPr fontId="1"/>
  </si>
  <si>
    <t>総     合     文     化     セ     ン     タ     ー</t>
    <rPh sb="0" eb="7">
      <t>ソウゴウ</t>
    </rPh>
    <rPh sb="12" eb="19">
      <t>ブンカ</t>
    </rPh>
    <phoneticPr fontId="1"/>
  </si>
  <si>
    <t>美術ホール</t>
    <rPh sb="0" eb="2">
      <t>ビジュツ</t>
    </rPh>
    <phoneticPr fontId="1"/>
  </si>
  <si>
    <t>会議室</t>
    <rPh sb="0" eb="3">
      <t>カイギシツ</t>
    </rPh>
    <phoneticPr fontId="1"/>
  </si>
  <si>
    <t>文  化
教  室</t>
    <rPh sb="0" eb="4">
      <t>ブンカ</t>
    </rPh>
    <rPh sb="5" eb="9">
      <t>キョウシツ</t>
    </rPh>
    <phoneticPr fontId="1"/>
  </si>
  <si>
    <t>大ホール</t>
    <rPh sb="0" eb="1">
      <t>ダイ</t>
    </rPh>
    <phoneticPr fontId="1"/>
  </si>
  <si>
    <t>４  階</t>
    <rPh sb="3" eb="4">
      <t>カイ</t>
    </rPh>
    <phoneticPr fontId="1"/>
  </si>
  <si>
    <t>５  階</t>
    <rPh sb="3" eb="4">
      <t>カイ</t>
    </rPh>
    <phoneticPr fontId="1"/>
  </si>
  <si>
    <t>件</t>
    <rPh sb="0" eb="1">
      <t>ケン</t>
    </rPh>
    <phoneticPr fontId="1"/>
  </si>
  <si>
    <t>日</t>
    <rPh sb="0" eb="1">
      <t>ヒ</t>
    </rPh>
    <phoneticPr fontId="1"/>
  </si>
  <si>
    <t>年　　　　次</t>
    <rPh sb="0" eb="1">
      <t>トシ</t>
    </rPh>
    <rPh sb="5" eb="6">
      <t>ジ</t>
    </rPh>
    <phoneticPr fontId="1"/>
  </si>
  <si>
    <t>中　　　央</t>
    <rPh sb="0" eb="1">
      <t>ナカ</t>
    </rPh>
    <rPh sb="4" eb="5">
      <t>ヒサシ</t>
    </rPh>
    <phoneticPr fontId="1"/>
  </si>
  <si>
    <t>小　　　田</t>
    <rPh sb="0" eb="5">
      <t>オダ</t>
    </rPh>
    <phoneticPr fontId="1"/>
  </si>
  <si>
    <t>大　　　庄</t>
    <rPh sb="0" eb="5">
      <t>オオショウ</t>
    </rPh>
    <phoneticPr fontId="1"/>
  </si>
  <si>
    <t>立　　　花</t>
    <rPh sb="0" eb="5">
      <t>タチバナ</t>
    </rPh>
    <phoneticPr fontId="1"/>
  </si>
  <si>
    <t>武　　　庫</t>
    <rPh sb="0" eb="5">
      <t>ムコ</t>
    </rPh>
    <phoneticPr fontId="1"/>
  </si>
  <si>
    <t>園　　　田</t>
    <rPh sb="0" eb="5">
      <t>ソノダ</t>
    </rPh>
    <phoneticPr fontId="1"/>
  </si>
  <si>
    <t>件　数</t>
    <rPh sb="0" eb="3">
      <t>ケンスウ</t>
    </rPh>
    <phoneticPr fontId="1"/>
  </si>
  <si>
    <t>人　数</t>
    <rPh sb="0" eb="3">
      <t>ニンズウ</t>
    </rPh>
    <phoneticPr fontId="1"/>
  </si>
  <si>
    <t>（利用者数は年間の延べ数である。）</t>
    <rPh sb="1" eb="4">
      <t>リヨウシャ</t>
    </rPh>
    <rPh sb="4" eb="5">
      <t>スウ</t>
    </rPh>
    <rPh sb="6" eb="8">
      <t>ネンカン</t>
    </rPh>
    <rPh sb="9" eb="10">
      <t>ノ</t>
    </rPh>
    <rPh sb="11" eb="12">
      <t>スウ</t>
    </rPh>
    <phoneticPr fontId="1"/>
  </si>
  <si>
    <t>年　　　度</t>
    <rPh sb="0" eb="1">
      <t>ネン</t>
    </rPh>
    <rPh sb="4" eb="5">
      <t>ド</t>
    </rPh>
    <phoneticPr fontId="1"/>
  </si>
  <si>
    <t>施 設 数</t>
    <rPh sb="0" eb="1">
      <t>ホドコ</t>
    </rPh>
    <rPh sb="2" eb="3">
      <t>セツ</t>
    </rPh>
    <rPh sb="4" eb="5">
      <t>カズ</t>
    </rPh>
    <phoneticPr fontId="1"/>
  </si>
  <si>
    <t>主　催　事　業</t>
    <rPh sb="0" eb="3">
      <t>シュサイ</t>
    </rPh>
    <rPh sb="4" eb="7">
      <t>ジギョウ</t>
    </rPh>
    <phoneticPr fontId="1"/>
  </si>
  <si>
    <t>公民館グループ</t>
    <rPh sb="0" eb="3">
      <t>コウミンカン</t>
    </rPh>
    <phoneticPr fontId="1"/>
  </si>
  <si>
    <t>社会教育関係団体</t>
    <rPh sb="0" eb="2">
      <t>シャカイ</t>
    </rPh>
    <rPh sb="2" eb="4">
      <t>キョウイク</t>
    </rPh>
    <rPh sb="4" eb="6">
      <t>カンケイ</t>
    </rPh>
    <rPh sb="6" eb="8">
      <t>ダンタイ</t>
    </rPh>
    <phoneticPr fontId="1"/>
  </si>
  <si>
    <t>各種団体等</t>
    <rPh sb="0" eb="2">
      <t>カクシュ</t>
    </rPh>
    <rPh sb="2" eb="4">
      <t>ダンタイ</t>
    </rPh>
    <rPh sb="4" eb="5">
      <t>トウ</t>
    </rPh>
    <phoneticPr fontId="1"/>
  </si>
  <si>
    <t>中　　　央　　　北</t>
    <rPh sb="0" eb="1">
      <t>ナカ</t>
    </rPh>
    <rPh sb="4" eb="5">
      <t>ヒサシ</t>
    </rPh>
    <rPh sb="8" eb="9">
      <t>キタ</t>
    </rPh>
    <phoneticPr fontId="1"/>
  </si>
  <si>
    <t>小　　　田　　　北</t>
    <rPh sb="0" eb="1">
      <t>ショウ</t>
    </rPh>
    <rPh sb="4" eb="5">
      <t>タ</t>
    </rPh>
    <rPh sb="8" eb="9">
      <t>キタ</t>
    </rPh>
    <phoneticPr fontId="1"/>
  </si>
  <si>
    <t>大　　　庄　　　北</t>
    <rPh sb="0" eb="1">
      <t>オオ</t>
    </rPh>
    <rPh sb="4" eb="5">
      <t>ショウ</t>
    </rPh>
    <rPh sb="8" eb="9">
      <t>キタ</t>
    </rPh>
    <phoneticPr fontId="1"/>
  </si>
  <si>
    <t>立　　　花　　　北</t>
    <rPh sb="0" eb="1">
      <t>タ</t>
    </rPh>
    <rPh sb="4" eb="5">
      <t>ハナ</t>
    </rPh>
    <rPh sb="8" eb="9">
      <t>キタ</t>
    </rPh>
    <phoneticPr fontId="1"/>
  </si>
  <si>
    <t>武　　　庫　　　東</t>
    <rPh sb="0" eb="1">
      <t>ム</t>
    </rPh>
    <rPh sb="4" eb="5">
      <t>コ</t>
    </rPh>
    <rPh sb="8" eb="9">
      <t>ヒガシ</t>
    </rPh>
    <phoneticPr fontId="1"/>
  </si>
  <si>
    <t>園　　　田　　　東</t>
    <rPh sb="0" eb="1">
      <t>ソノ</t>
    </rPh>
    <rPh sb="4" eb="5">
      <t>タ</t>
    </rPh>
    <rPh sb="8" eb="9">
      <t>ヒガシ</t>
    </rPh>
    <phoneticPr fontId="1"/>
  </si>
  <si>
    <t>令　和　</t>
    <phoneticPr fontId="2"/>
  </si>
  <si>
    <t>中　　　央　　　南</t>
    <rPh sb="0" eb="1">
      <t>ナカ</t>
    </rPh>
    <rPh sb="4" eb="5">
      <t>ヒサシ</t>
    </rPh>
    <rPh sb="8" eb="9">
      <t>ミナミ</t>
    </rPh>
    <phoneticPr fontId="1"/>
  </si>
  <si>
    <t>小　　　田　　　南</t>
    <rPh sb="0" eb="1">
      <t>オ</t>
    </rPh>
    <rPh sb="4" eb="5">
      <t>タ</t>
    </rPh>
    <rPh sb="8" eb="9">
      <t>ミナミ</t>
    </rPh>
    <phoneticPr fontId="1"/>
  </si>
  <si>
    <t>大　　　庄　　　南</t>
    <rPh sb="0" eb="1">
      <t>オオ</t>
    </rPh>
    <rPh sb="4" eb="5">
      <t>ショウ</t>
    </rPh>
    <rPh sb="8" eb="9">
      <t>ミナミ</t>
    </rPh>
    <phoneticPr fontId="1"/>
  </si>
  <si>
    <t>立　　　花　　　南</t>
    <rPh sb="0" eb="1">
      <t>タ</t>
    </rPh>
    <rPh sb="4" eb="5">
      <t>ハナ</t>
    </rPh>
    <rPh sb="8" eb="9">
      <t>ミナミ</t>
    </rPh>
    <phoneticPr fontId="1"/>
  </si>
  <si>
    <t>武　　　庫　　　西</t>
    <rPh sb="0" eb="1">
      <t>ム</t>
    </rPh>
    <rPh sb="4" eb="5">
      <t>コ</t>
    </rPh>
    <rPh sb="8" eb="9">
      <t>ニシ</t>
    </rPh>
    <phoneticPr fontId="1"/>
  </si>
  <si>
    <t>園　　　田　　　西</t>
    <rPh sb="0" eb="1">
      <t>ソノ</t>
    </rPh>
    <rPh sb="4" eb="5">
      <t>タ</t>
    </rPh>
    <rPh sb="8" eb="9">
      <t>ニシ</t>
    </rPh>
    <phoneticPr fontId="1"/>
  </si>
  <si>
    <t>児　　　　　　　　童　　　　　　　　ホ　　　　　　　　ー　　　　　　　　ム</t>
    <rPh sb="0" eb="10">
      <t>ジドウ</t>
    </rPh>
    <phoneticPr fontId="1"/>
  </si>
  <si>
    <t>ホーム数　</t>
    <rPh sb="3" eb="4">
      <t>スウ</t>
    </rPh>
    <phoneticPr fontId="1"/>
  </si>
  <si>
    <t>延べ利用人員</t>
    <rPh sb="0" eb="1">
      <t>ノ</t>
    </rPh>
    <rPh sb="2" eb="4">
      <t>リヨウ</t>
    </rPh>
    <rPh sb="4" eb="6">
      <t>ジンイン</t>
    </rPh>
    <phoneticPr fontId="1"/>
  </si>
  <si>
    <t>こ　　　　　　ど　　　　　　も　　　　　　ク　　　　　　ラ　　　　　　ブ</t>
  </si>
  <si>
    <t>クラブ数　</t>
    <rPh sb="3" eb="4">
      <t>スウ</t>
    </rPh>
    <phoneticPr fontId="1"/>
  </si>
  <si>
    <t>（1）わかば西こどもクラブ　平成27年4月1日運営開始（若葉小、西小統合）</t>
    <phoneticPr fontId="1"/>
  </si>
  <si>
    <t>資料　　こども青少年局保育児童部児童課</t>
    <rPh sb="10" eb="11">
      <t>ホンキョク</t>
    </rPh>
    <rPh sb="11" eb="13">
      <t>ホイク</t>
    </rPh>
    <rPh sb="13" eb="15">
      <t>ジドウ</t>
    </rPh>
    <rPh sb="15" eb="16">
      <t>ブ</t>
    </rPh>
    <rPh sb="16" eb="18">
      <t>ジドウ</t>
    </rPh>
    <phoneticPr fontId="1"/>
  </si>
  <si>
    <t>総　数</t>
    <phoneticPr fontId="2"/>
  </si>
  <si>
    <t>利     用     目     的     別</t>
    <rPh sb="0" eb="7">
      <t>リヨウ</t>
    </rPh>
    <rPh sb="12" eb="25">
      <t>モクテキベツ</t>
    </rPh>
    <phoneticPr fontId="1"/>
  </si>
  <si>
    <t>その他</t>
    <rPh sb="0" eb="3">
      <t>ソノタ</t>
    </rPh>
    <phoneticPr fontId="1"/>
  </si>
  <si>
    <t>研  修</t>
    <rPh sb="0" eb="4">
      <t>ケンシュウ</t>
    </rPh>
    <phoneticPr fontId="1"/>
  </si>
  <si>
    <t>（２）　　室  別  延  べ  利  用  者  数</t>
    <rPh sb="5" eb="6">
      <t>シツ</t>
    </rPh>
    <rPh sb="8" eb="9">
      <t>ベツ</t>
    </rPh>
    <rPh sb="11" eb="12">
      <t>ノ</t>
    </rPh>
    <rPh sb="17" eb="24">
      <t>リヨウシャ</t>
    </rPh>
    <rPh sb="26" eb="27">
      <t>スウ</t>
    </rPh>
    <phoneticPr fontId="1"/>
  </si>
  <si>
    <t>総　数</t>
    <rPh sb="0" eb="1">
      <t>フサ</t>
    </rPh>
    <rPh sb="2" eb="3">
      <t>カズ</t>
    </rPh>
    <phoneticPr fontId="1"/>
  </si>
  <si>
    <t>研修室</t>
    <rPh sb="0" eb="3">
      <t>ケンシュウシツ</t>
    </rPh>
    <phoneticPr fontId="1"/>
  </si>
  <si>
    <t>（１）  　利 用 目 的 別 利 用 件 数</t>
    <rPh sb="6" eb="9">
      <t>リヨウ</t>
    </rPh>
    <rPh sb="10" eb="13">
      <t>モクテキ</t>
    </rPh>
    <rPh sb="14" eb="15">
      <t>ベツ</t>
    </rPh>
    <rPh sb="16" eb="17">
      <t>リ</t>
    </rPh>
    <rPh sb="18" eb="19">
      <t>ヨウ</t>
    </rPh>
    <rPh sb="20" eb="21">
      <t>ケン</t>
    </rPh>
    <rPh sb="22" eb="23">
      <t>スウ</t>
    </rPh>
    <phoneticPr fontId="1"/>
  </si>
  <si>
    <t>会議</t>
    <rPh sb="0" eb="2">
      <t>カイギ</t>
    </rPh>
    <phoneticPr fontId="1"/>
  </si>
  <si>
    <t>音楽</t>
    <rPh sb="0" eb="2">
      <t>オンガク</t>
    </rPh>
    <phoneticPr fontId="1"/>
  </si>
  <si>
    <t>演劇</t>
    <rPh sb="0" eb="2">
      <t>エンゲキ</t>
    </rPh>
    <phoneticPr fontId="1"/>
  </si>
  <si>
    <t>文化・教養</t>
    <rPh sb="0" eb="2">
      <t>ブンカ</t>
    </rPh>
    <rPh sb="3" eb="5">
      <t>キョウヨウ</t>
    </rPh>
    <phoneticPr fontId="9"/>
  </si>
  <si>
    <t>ダンス</t>
    <phoneticPr fontId="9"/>
  </si>
  <si>
    <t>スポーツ</t>
    <phoneticPr fontId="9"/>
  </si>
  <si>
    <t>その他</t>
    <rPh sb="2" eb="3">
      <t>ホカ</t>
    </rPh>
    <phoneticPr fontId="9"/>
  </si>
  <si>
    <t>総数</t>
    <rPh sb="0" eb="2">
      <t>ソウスウ</t>
    </rPh>
    <phoneticPr fontId="9"/>
  </si>
  <si>
    <t>多目的室
(西)</t>
    <rPh sb="0" eb="3">
      <t>タモクテキ</t>
    </rPh>
    <rPh sb="3" eb="4">
      <t>シツ</t>
    </rPh>
    <rPh sb="6" eb="7">
      <t>ニシ</t>
    </rPh>
    <phoneticPr fontId="1"/>
  </si>
  <si>
    <t>多目的室
(東)</t>
    <rPh sb="0" eb="3">
      <t>タモクテキ</t>
    </rPh>
    <rPh sb="3" eb="4">
      <t>シツ</t>
    </rPh>
    <rPh sb="6" eb="7">
      <t>ヒガシ</t>
    </rPh>
    <phoneticPr fontId="1"/>
  </si>
  <si>
    <t>活動
支援室１</t>
    <rPh sb="0" eb="2">
      <t>カツドウ</t>
    </rPh>
    <rPh sb="3" eb="5">
      <t>シエン</t>
    </rPh>
    <rPh sb="5" eb="6">
      <t>シツ</t>
    </rPh>
    <phoneticPr fontId="1"/>
  </si>
  <si>
    <t>活動
支援室２</t>
    <rPh sb="0" eb="2">
      <t>カツドウ</t>
    </rPh>
    <rPh sb="3" eb="5">
      <t>シエン</t>
    </rPh>
    <rPh sb="5" eb="6">
      <t>シツ</t>
    </rPh>
    <phoneticPr fontId="1"/>
  </si>
  <si>
    <t>ホール</t>
    <phoneticPr fontId="1"/>
  </si>
  <si>
    <t>音楽
スタジオ１</t>
    <rPh sb="0" eb="2">
      <t>オンガク</t>
    </rPh>
    <phoneticPr fontId="1"/>
  </si>
  <si>
    <t>音楽
スタジオ２</t>
    <rPh sb="0" eb="2">
      <t>オンガク</t>
    </rPh>
    <phoneticPr fontId="1"/>
  </si>
  <si>
    <t>青少年</t>
    <rPh sb="0" eb="3">
      <t>セイショウネン</t>
    </rPh>
    <phoneticPr fontId="9"/>
  </si>
  <si>
    <t>資料　　こども青少年局こども青少年部こども青少年課</t>
    <rPh sb="7" eb="10">
      <t>セイショウネン</t>
    </rPh>
    <rPh sb="10" eb="11">
      <t>キョク</t>
    </rPh>
    <rPh sb="14" eb="17">
      <t>セイショウネン</t>
    </rPh>
    <rPh sb="17" eb="18">
      <t>ブ</t>
    </rPh>
    <rPh sb="21" eb="24">
      <t>セイショウネン</t>
    </rPh>
    <rPh sb="24" eb="25">
      <t>カ</t>
    </rPh>
    <phoneticPr fontId="1"/>
  </si>
  <si>
    <t>15　教育・文化</t>
  </si>
  <si>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</si>
  <si>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</si>
  <si>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</si>
  <si>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</si>
  <si>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</si>
  <si>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館　内</t>
    <rPh sb="0" eb="1">
      <t>カン</t>
    </rPh>
    <rPh sb="2" eb="3">
      <t>ナイ</t>
    </rPh>
    <phoneticPr fontId="1"/>
  </si>
  <si>
    <t>テント</t>
  </si>
  <si>
    <t>青少年
団体</t>
    <rPh sb="0" eb="3">
      <t>セイショウネン</t>
    </rPh>
    <rPh sb="4" eb="6">
      <t>ダンタイ</t>
    </rPh>
    <phoneticPr fontId="1"/>
  </si>
  <si>
    <t>学　校</t>
    <rPh sb="0" eb="3">
      <t>ガッコウ</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</si>
  <si>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</si>
  <si>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</si>
  <si>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</si>
  <si>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総　　数</t>
    <rPh sb="0" eb="1">
      <t>フサ</t>
    </rPh>
    <rPh sb="3" eb="4">
      <t>カズ</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</si>
  <si>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</si>
  <si>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</si>
  <si>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  　校   種   別   受   付   件   数</t>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</si>
  <si>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</si>
  <si>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</si>
  <si>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</si>
  <si>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就学前</t>
    <rPh sb="0" eb="3">
      <t>シュウガクマエ</t>
    </rPh>
    <phoneticPr fontId="1"/>
  </si>
  <si>
    <t>高   等
学   校</t>
    <rPh sb="0" eb="5">
      <t>コウトウ</t>
    </rPh>
    <rPh sb="6" eb="11">
      <t>ガッコウ</t>
    </rPh>
    <phoneticPr fontId="1"/>
  </si>
  <si>
    <t>一   般</t>
    <rPh sb="0" eb="5">
      <t>イッパン</t>
    </rPh>
    <phoneticPr fontId="1"/>
  </si>
  <si>
    <t>　</t>
  </si>
  <si>
    <t>面接</t>
    <rPh sb="0" eb="2">
      <t>メンセツ</t>
    </rPh>
    <phoneticPr fontId="1"/>
  </si>
  <si>
    <t>電話</t>
    <rPh sb="0" eb="2">
      <t>デンワ</t>
    </rPh>
    <phoneticPr fontId="1"/>
  </si>
  <si>
    <t>令 和 　</t>
    <rPh sb="0" eb="1">
      <t>レイ</t>
    </rPh>
    <rPh sb="2" eb="3">
      <t>ワ</t>
    </rPh>
    <phoneticPr fontId="1"/>
  </si>
  <si>
    <t>（2）  　相　談　内　容　受　付　件　数</t>
    <phoneticPr fontId="1"/>
  </si>
  <si>
    <t>相　談　内　容　受　付　件　数</t>
    <rPh sb="0" eb="1">
      <t>ソウ</t>
    </rPh>
    <rPh sb="2" eb="3">
      <t>ダン</t>
    </rPh>
    <rPh sb="4" eb="5">
      <t>ナイ</t>
    </rPh>
    <rPh sb="6" eb="7">
      <t>カタチ</t>
    </rPh>
    <rPh sb="8" eb="9">
      <t>ウケ</t>
    </rPh>
    <rPh sb="10" eb="11">
      <t>ツキ</t>
    </rPh>
    <rPh sb="12" eb="13">
      <t>ケン</t>
    </rPh>
    <rPh sb="14" eb="15">
      <t>カズ</t>
    </rPh>
    <phoneticPr fontId="9"/>
  </si>
  <si>
    <t>いじめ</t>
    <phoneticPr fontId="9"/>
  </si>
  <si>
    <t>不登校</t>
    <rPh sb="0" eb="3">
      <t>フトウコウ</t>
    </rPh>
    <phoneticPr fontId="9"/>
  </si>
  <si>
    <t>学業・進路</t>
    <rPh sb="0" eb="2">
      <t>ガクギョウ</t>
    </rPh>
    <rPh sb="3" eb="5">
      <t>シンロ</t>
    </rPh>
    <phoneticPr fontId="9"/>
  </si>
  <si>
    <t>友人関係</t>
    <rPh sb="0" eb="2">
      <t>ユウジン</t>
    </rPh>
    <rPh sb="2" eb="4">
      <t>カンケイ</t>
    </rPh>
    <phoneticPr fontId="9"/>
  </si>
  <si>
    <t>家庭・子育て</t>
    <rPh sb="0" eb="2">
      <t>カテイ</t>
    </rPh>
    <rPh sb="3" eb="5">
      <t>コソダ</t>
    </rPh>
    <phoneticPr fontId="9"/>
  </si>
  <si>
    <t>心身の健康・保健</t>
    <rPh sb="0" eb="2">
      <t>シンシン</t>
    </rPh>
    <rPh sb="3" eb="5">
      <t>ケンコウ</t>
    </rPh>
    <rPh sb="6" eb="8">
      <t>ホケン</t>
    </rPh>
    <phoneticPr fontId="9"/>
  </si>
  <si>
    <t>発達障害等</t>
    <rPh sb="0" eb="2">
      <t>ハッタツ</t>
    </rPh>
    <rPh sb="2" eb="4">
      <t>ショウガイ</t>
    </rPh>
    <rPh sb="4" eb="5">
      <t>トウ</t>
    </rPh>
    <phoneticPr fontId="9"/>
  </si>
  <si>
    <t>非行・不良行為</t>
    <rPh sb="0" eb="2">
      <t>ヒコウ</t>
    </rPh>
    <rPh sb="3" eb="5">
      <t>フリョウ</t>
    </rPh>
    <rPh sb="5" eb="7">
      <t>コウイ</t>
    </rPh>
    <phoneticPr fontId="9"/>
  </si>
  <si>
    <t>暴力行為</t>
    <rPh sb="0" eb="2">
      <t>ボウリョク</t>
    </rPh>
    <rPh sb="2" eb="4">
      <t>コウイ</t>
    </rPh>
    <phoneticPr fontId="9"/>
  </si>
  <si>
    <t>虐待</t>
    <rPh sb="0" eb="2">
      <t>ギャクタイ</t>
    </rPh>
    <phoneticPr fontId="9"/>
  </si>
  <si>
    <t>体罰</t>
    <rPh sb="0" eb="2">
      <t>タイバツ</t>
    </rPh>
    <phoneticPr fontId="9"/>
  </si>
  <si>
    <t>学校・教職員との関係</t>
    <rPh sb="0" eb="2">
      <t>ガッコウ</t>
    </rPh>
    <rPh sb="3" eb="6">
      <t>キョウショクイン</t>
    </rPh>
    <rPh sb="8" eb="10">
      <t>カンケイ</t>
    </rPh>
    <phoneticPr fontId="9"/>
  </si>
  <si>
    <t>個　人
利　用</t>
    <rPh sb="0" eb="1">
      <t>コ</t>
    </rPh>
    <rPh sb="2" eb="3">
      <t>ヒト</t>
    </rPh>
    <rPh sb="4" eb="5">
      <t>リ</t>
    </rPh>
    <rPh sb="6" eb="7">
      <t>ヨウ</t>
    </rPh>
    <phoneticPr fontId="1"/>
  </si>
  <si>
    <t>団　　　　　　　体　　　　　　　利　　　　　　　用</t>
    <rPh sb="0" eb="1">
      <t>ダン</t>
    </rPh>
    <rPh sb="8" eb="9">
      <t>カラダ</t>
    </rPh>
    <rPh sb="16" eb="17">
      <t>リ</t>
    </rPh>
    <rPh sb="24" eb="25">
      <t>ヨウ</t>
    </rPh>
    <phoneticPr fontId="1"/>
  </si>
  <si>
    <t>年　　　度</t>
    <rPh sb="0" eb="1">
      <t>トシ</t>
    </rPh>
    <rPh sb="4" eb="5">
      <t>タビ</t>
    </rPh>
    <phoneticPr fontId="1"/>
  </si>
  <si>
    <t>入 館 者 総 数</t>
    <rPh sb="0" eb="1">
      <t>イ</t>
    </rPh>
    <rPh sb="2" eb="3">
      <t>カン</t>
    </rPh>
    <rPh sb="4" eb="5">
      <t>モノ</t>
    </rPh>
    <rPh sb="6" eb="7">
      <t>フサ</t>
    </rPh>
    <rPh sb="8" eb="9">
      <t>カズ</t>
    </rPh>
    <phoneticPr fontId="1"/>
  </si>
  <si>
    <t>団体
総数</t>
    <rPh sb="0" eb="2">
      <t>ダンタイ</t>
    </rPh>
    <rPh sb="3" eb="5">
      <t>ソウスウ</t>
    </rPh>
    <phoneticPr fontId="1"/>
  </si>
  <si>
    <t>総 人 数</t>
    <rPh sb="0" eb="1">
      <t>ソウ</t>
    </rPh>
    <rPh sb="2" eb="3">
      <t>ヒト</t>
    </rPh>
    <rPh sb="4" eb="5">
      <t>カズ</t>
    </rPh>
    <phoneticPr fontId="1"/>
  </si>
  <si>
    <t>市　　　内</t>
    <rPh sb="0" eb="1">
      <t>シ</t>
    </rPh>
    <rPh sb="4" eb="5">
      <t>ウチ</t>
    </rPh>
    <phoneticPr fontId="1"/>
  </si>
  <si>
    <t>市　　　外</t>
    <rPh sb="0" eb="1">
      <t>シ</t>
    </rPh>
    <rPh sb="4" eb="5">
      <t>ソト</t>
    </rPh>
    <phoneticPr fontId="1"/>
  </si>
  <si>
    <t>団体数</t>
  </si>
  <si>
    <t>人　員</t>
    <rPh sb="0" eb="1">
      <t>ヒト</t>
    </rPh>
    <rPh sb="2" eb="3">
      <t>イン</t>
    </rPh>
    <phoneticPr fontId="1"/>
  </si>
  <si>
    <t>人</t>
    <rPh sb="0" eb="1">
      <t>ニン</t>
    </rPh>
    <phoneticPr fontId="1"/>
  </si>
  <si>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1"/>
  </si>
  <si>
    <t>公　園　名　・　施　設　名</t>
    <rPh sb="0" eb="3">
      <t>コウエン</t>
    </rPh>
    <rPh sb="4" eb="5">
      <t>ナ</t>
    </rPh>
    <rPh sb="8" eb="11">
      <t>シセツ</t>
    </rPh>
    <rPh sb="12" eb="13">
      <t>ナ</t>
    </rPh>
    <phoneticPr fontId="1"/>
  </si>
  <si>
    <t>令　和　元　年</t>
    <rPh sb="0" eb="1">
      <t>レイ</t>
    </rPh>
    <rPh sb="2" eb="3">
      <t>ワ</t>
    </rPh>
    <rPh sb="4" eb="5">
      <t>モト</t>
    </rPh>
    <phoneticPr fontId="2"/>
  </si>
  <si>
    <t>利用人員</t>
  </si>
  <si>
    <t>収入額</t>
  </si>
  <si>
    <t>利用人員</t>
    <rPh sb="0" eb="2">
      <t>リヨウ</t>
    </rPh>
    <rPh sb="2" eb="4">
      <t>ジンイン</t>
    </rPh>
    <phoneticPr fontId="1"/>
  </si>
  <si>
    <t>収入額</t>
    <rPh sb="0" eb="3">
      <t>シュウニュウガク</t>
    </rPh>
    <phoneticPr fontId="1"/>
  </si>
  <si>
    <t>記念公園</t>
    <rPh sb="0" eb="2">
      <t>キネン</t>
    </rPh>
    <rPh sb="2" eb="4">
      <t>コウエン</t>
    </rPh>
    <phoneticPr fontId="1"/>
  </si>
  <si>
    <t>総合体育館</t>
    <rPh sb="0" eb="2">
      <t>ソウゴウ</t>
    </rPh>
    <rPh sb="2" eb="5">
      <t>タイイクカン</t>
    </rPh>
    <phoneticPr fontId="1"/>
  </si>
  <si>
    <t>陸上競技場</t>
    <rPh sb="0" eb="2">
      <t>リクジョウ</t>
    </rPh>
    <rPh sb="2" eb="5">
      <t>キョウギジョウ</t>
    </rPh>
    <phoneticPr fontId="1"/>
  </si>
  <si>
    <t>補助陸上競技場</t>
    <rPh sb="0" eb="2">
      <t>ホジョ</t>
    </rPh>
    <rPh sb="2" eb="4">
      <t>リクジョウ</t>
    </rPh>
    <rPh sb="4" eb="7">
      <t>キョウギジョウ</t>
    </rPh>
    <phoneticPr fontId="1"/>
  </si>
  <si>
    <t>野球場</t>
    <rPh sb="0" eb="3">
      <t>ヤキュウジョウ</t>
    </rPh>
    <phoneticPr fontId="1"/>
  </si>
  <si>
    <t>庭球場</t>
    <rPh sb="0" eb="2">
      <t>テイキュウ</t>
    </rPh>
    <rPh sb="2" eb="3">
      <t>バ</t>
    </rPh>
    <phoneticPr fontId="1"/>
  </si>
  <si>
    <t>橘公園軟式野球場</t>
    <rPh sb="0" eb="1">
      <t>タチバナ</t>
    </rPh>
    <rPh sb="1" eb="3">
      <t>コウエン</t>
    </rPh>
    <rPh sb="3" eb="5">
      <t>ナンシキ</t>
    </rPh>
    <rPh sb="5" eb="8">
      <t>ヤキュウジョウ</t>
    </rPh>
    <phoneticPr fontId="1"/>
  </si>
  <si>
    <t>小田南公園軟式野球場</t>
    <rPh sb="0" eb="2">
      <t>オダ</t>
    </rPh>
    <rPh sb="2" eb="3">
      <t>ミナミ</t>
    </rPh>
    <rPh sb="3" eb="5">
      <t>コウエン</t>
    </rPh>
    <rPh sb="5" eb="7">
      <t>ナンシキ</t>
    </rPh>
    <rPh sb="7" eb="10">
      <t>ヤキュウジョウ</t>
    </rPh>
    <phoneticPr fontId="1"/>
  </si>
  <si>
    <t>魚つり公園</t>
    <rPh sb="0" eb="1">
      <t>ウオ</t>
    </rPh>
    <rPh sb="3" eb="5">
      <t>コウエン</t>
    </rPh>
    <phoneticPr fontId="1"/>
  </si>
  <si>
    <t>軟式野球場</t>
    <phoneticPr fontId="2"/>
  </si>
  <si>
    <t>多目的運動広場</t>
    <rPh sb="0" eb="3">
      <t>タモクテキ</t>
    </rPh>
    <rPh sb="3" eb="5">
      <t>ウンドウ</t>
    </rPh>
    <rPh sb="5" eb="7">
      <t>ヒロバ</t>
    </rPh>
    <phoneticPr fontId="2"/>
  </si>
  <si>
    <t>西向島軟式野球場</t>
    <rPh sb="0" eb="1">
      <t>ニシ</t>
    </rPh>
    <rPh sb="1" eb="3">
      <t>ムコウジマ</t>
    </rPh>
    <rPh sb="3" eb="5">
      <t>ナンシキ</t>
    </rPh>
    <rPh sb="5" eb="8">
      <t>ヤキュウジョウ</t>
    </rPh>
    <phoneticPr fontId="2"/>
  </si>
  <si>
    <t>猪名川公園</t>
    <rPh sb="0" eb="3">
      <t>イナガワ</t>
    </rPh>
    <rPh sb="3" eb="5">
      <t>コウエン</t>
    </rPh>
    <phoneticPr fontId="2"/>
  </si>
  <si>
    <t>軟式野球場</t>
    <rPh sb="0" eb="2">
      <t>ナンシキ</t>
    </rPh>
    <rPh sb="2" eb="5">
      <t>ヤキュウジョウ</t>
    </rPh>
    <phoneticPr fontId="2"/>
  </si>
  <si>
    <t>テニスコート</t>
  </si>
  <si>
    <t>芦原公園市民プール</t>
    <rPh sb="0" eb="2">
      <t>アシハラ</t>
    </rPh>
    <rPh sb="2" eb="4">
      <t>コウエン</t>
    </rPh>
    <rPh sb="4" eb="6">
      <t>シミン</t>
    </rPh>
    <phoneticPr fontId="1"/>
  </si>
  <si>
    <t>北雁替公園市民プール</t>
    <rPh sb="0" eb="1">
      <t>キタ</t>
    </rPh>
    <rPh sb="1" eb="2">
      <t>ガン</t>
    </rPh>
    <rPh sb="2" eb="3">
      <t>カ</t>
    </rPh>
    <rPh sb="3" eb="5">
      <t>コウエン</t>
    </rPh>
    <rPh sb="5" eb="7">
      <t>シミン</t>
    </rPh>
    <phoneticPr fontId="1"/>
  </si>
  <si>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2"/>
  </si>
  <si>
    <t>施   設   名</t>
    <rPh sb="0" eb="5">
      <t>シセツ</t>
    </rPh>
    <rPh sb="8" eb="9">
      <t>メイ</t>
    </rPh>
    <phoneticPr fontId="1"/>
  </si>
  <si>
    <t>件  数</t>
  </si>
  <si>
    <t>人  員</t>
  </si>
  <si>
    <t>件  数</t>
    <rPh sb="0" eb="4">
      <t>ケンスウ</t>
    </rPh>
    <phoneticPr fontId="1"/>
  </si>
  <si>
    <t>人  員</t>
    <rPh sb="0" eb="4">
      <t>ジンイン</t>
    </rPh>
    <phoneticPr fontId="1"/>
  </si>
  <si>
    <t>メインアリーナ</t>
  </si>
  <si>
    <t>サブアリーナ</t>
  </si>
  <si>
    <t>格技室</t>
    <rPh sb="0" eb="2">
      <t>カクギ</t>
    </rPh>
    <rPh sb="2" eb="3">
      <t>シツ</t>
    </rPh>
    <phoneticPr fontId="1"/>
  </si>
  <si>
    <t>ＥＸスタジオ</t>
  </si>
  <si>
    <t>弓道場</t>
    <rPh sb="0" eb="2">
      <t>キュウドウ</t>
    </rPh>
    <rPh sb="2" eb="3">
      <t>ジョウ</t>
    </rPh>
    <phoneticPr fontId="1"/>
  </si>
  <si>
    <t>トレーニング室</t>
    <rPh sb="6" eb="7">
      <t>シツ</t>
    </rPh>
    <phoneticPr fontId="1"/>
  </si>
  <si>
    <t>第１会議室</t>
    <rPh sb="0" eb="1">
      <t>ダイ</t>
    </rPh>
    <rPh sb="2" eb="5">
      <t>カイギシツ</t>
    </rPh>
    <phoneticPr fontId="1"/>
  </si>
  <si>
    <t>第２会議室</t>
    <rPh sb="0" eb="1">
      <t>ダイ</t>
    </rPh>
    <rPh sb="2" eb="5">
      <t>カイギシツ</t>
    </rPh>
    <phoneticPr fontId="1"/>
  </si>
  <si>
    <t>　スポーツ振興事業団の自主事業を計上している。</t>
    <phoneticPr fontId="1"/>
  </si>
  <si>
    <t>年   度 ・  種   目</t>
    <rPh sb="0" eb="1">
      <t>トシ</t>
    </rPh>
    <rPh sb="4" eb="5">
      <t>ド</t>
    </rPh>
    <rPh sb="9" eb="14">
      <t>シュモク</t>
    </rPh>
    <phoneticPr fontId="1"/>
  </si>
  <si>
    <t>中　 央
体育館</t>
    <rPh sb="0" eb="1">
      <t>ナカ</t>
    </rPh>
    <rPh sb="3" eb="4">
      <t>ヒサシ</t>
    </rPh>
    <rPh sb="5" eb="8">
      <t>タイイクカン</t>
    </rPh>
    <phoneticPr fontId="1"/>
  </si>
  <si>
    <t>小   田
体育館</t>
    <rPh sb="0" eb="5">
      <t>オダ</t>
    </rPh>
    <rPh sb="6" eb="9">
      <t>タイイクカン</t>
    </rPh>
    <phoneticPr fontId="1"/>
  </si>
  <si>
    <t>大   庄
体育館</t>
    <rPh sb="0" eb="5">
      <t>オオショウ</t>
    </rPh>
    <rPh sb="6" eb="9">
      <t>タイイクカン</t>
    </rPh>
    <phoneticPr fontId="1"/>
  </si>
  <si>
    <t>立   花
体育館</t>
    <rPh sb="0" eb="5">
      <t>タチバナ</t>
    </rPh>
    <rPh sb="6" eb="9">
      <t>タイイクカン</t>
    </rPh>
    <phoneticPr fontId="1"/>
  </si>
  <si>
    <t>武   庫
体育館</t>
    <rPh sb="0" eb="5">
      <t>ムコ</t>
    </rPh>
    <rPh sb="6" eb="9">
      <t>タイイクカン</t>
    </rPh>
    <phoneticPr fontId="1"/>
  </si>
  <si>
    <t>園   田
体育館</t>
    <rPh sb="0" eb="5">
      <t>ソノダ</t>
    </rPh>
    <rPh sb="6" eb="9">
      <t>タイイクカン</t>
    </rPh>
    <phoneticPr fontId="1"/>
  </si>
  <si>
    <t>サルーススポーツ教室</t>
    <rPh sb="8" eb="10">
      <t>キョウシツ</t>
    </rPh>
    <phoneticPr fontId="2"/>
  </si>
  <si>
    <t>健康づくり教室</t>
    <rPh sb="0" eb="2">
      <t>ケンコウ</t>
    </rPh>
    <rPh sb="5" eb="7">
      <t>キョウシツ</t>
    </rPh>
    <phoneticPr fontId="1"/>
  </si>
  <si>
    <t>スポーツプラザ</t>
  </si>
  <si>
    <t>各室利用</t>
    <rPh sb="0" eb="1">
      <t>カク</t>
    </rPh>
    <rPh sb="1" eb="2">
      <t>シツ</t>
    </rPh>
    <rPh sb="2" eb="4">
      <t>リヨウ</t>
    </rPh>
    <phoneticPr fontId="1"/>
  </si>
  <si>
    <t>資料　　教育委員会事務局社会教育部スポーツ推進課</t>
    <phoneticPr fontId="1"/>
  </si>
  <si>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1"/>
  </si>
  <si>
    <t>年     度</t>
    <rPh sb="0" eb="1">
      <t>トシ</t>
    </rPh>
    <rPh sb="6" eb="7">
      <t>ド</t>
    </rPh>
    <phoneticPr fontId="1"/>
  </si>
  <si>
    <t>バレーボール</t>
  </si>
  <si>
    <t>卓     球</t>
    <rPh sb="0" eb="7">
      <t>タッキュウ</t>
    </rPh>
    <phoneticPr fontId="1"/>
  </si>
  <si>
    <t>空手道</t>
    <rPh sb="0" eb="3">
      <t>カラテドウ</t>
    </rPh>
    <phoneticPr fontId="1"/>
  </si>
  <si>
    <t>バドミントン</t>
  </si>
  <si>
    <t>体     操</t>
    <rPh sb="0" eb="7">
      <t>タイソウ</t>
    </rPh>
    <phoneticPr fontId="1"/>
  </si>
  <si>
    <t>剣     道</t>
    <rPh sb="0" eb="7">
      <t>ケンドウ</t>
    </rPh>
    <phoneticPr fontId="1"/>
  </si>
  <si>
    <t xml:space="preserve"> その他</t>
    <rPh sb="1" eb="4">
      <t>ソノタ</t>
    </rPh>
    <phoneticPr fontId="1"/>
  </si>
  <si>
    <t>件　　　　　　　　　　　　　　　　　　　　　　　　数</t>
    <rPh sb="0" eb="26">
      <t>ケンスウ</t>
    </rPh>
    <phoneticPr fontId="1"/>
  </si>
  <si>
    <t>人　　　　　　　　　　　　　　　　　　　　　 　　員</t>
    <rPh sb="0" eb="26">
      <t>ジンイン</t>
    </rPh>
    <phoneticPr fontId="1"/>
  </si>
  <si>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1"/>
  </si>
  <si>
    <t>総      数</t>
    <rPh sb="0" eb="8">
      <t>ソウスウ</t>
    </rPh>
    <phoneticPr fontId="2"/>
  </si>
  <si>
    <t>種                                                      目</t>
    <rPh sb="0" eb="56">
      <t>シュモク</t>
    </rPh>
    <phoneticPr fontId="2"/>
  </si>
  <si>
    <t>個人使用</t>
    <rPh sb="0" eb="2">
      <t>コジン</t>
    </rPh>
    <rPh sb="2" eb="4">
      <t>シヨウ</t>
    </rPh>
    <phoneticPr fontId="2"/>
  </si>
  <si>
    <t>軟式野球</t>
    <rPh sb="0" eb="2">
      <t>ナンシキ</t>
    </rPh>
    <rPh sb="2" eb="4">
      <t>ヤキュウ</t>
    </rPh>
    <phoneticPr fontId="2"/>
  </si>
  <si>
    <t>ソフトボール</t>
  </si>
  <si>
    <t>サッカー</t>
  </si>
  <si>
    <t>テ  ニ  ス</t>
  </si>
  <si>
    <t>陸 上
競 技</t>
    <rPh sb="0" eb="1">
      <t>オカ</t>
    </rPh>
    <rPh sb="2" eb="3">
      <t>ウエ</t>
    </rPh>
    <rPh sb="4" eb="5">
      <t>セリ</t>
    </rPh>
    <rPh sb="6" eb="7">
      <t>ワザ</t>
    </rPh>
    <phoneticPr fontId="2"/>
  </si>
  <si>
    <t>その他</t>
    <rPh sb="0" eb="3">
      <t>ソノタ</t>
    </rPh>
    <phoneticPr fontId="2"/>
  </si>
  <si>
    <t>件                                               数</t>
    <rPh sb="0" eb="49">
      <t>ケンスウ</t>
    </rPh>
    <phoneticPr fontId="1"/>
  </si>
  <si>
    <t>人                                               員</t>
    <rPh sb="0" eb="49">
      <t>ジンイン</t>
    </rPh>
    <phoneticPr fontId="1"/>
  </si>
  <si>
    <t>年     度</t>
    <rPh sb="0" eb="7">
      <t>ネンド</t>
    </rPh>
    <phoneticPr fontId="2"/>
  </si>
  <si>
    <t>国　　　指　　　定</t>
    <rPh sb="0" eb="9">
      <t>クニシテイ</t>
    </rPh>
    <phoneticPr fontId="2"/>
  </si>
  <si>
    <t>国登録</t>
    <rPh sb="0" eb="1">
      <t>クニ</t>
    </rPh>
    <rPh sb="1" eb="3">
      <t>トウロク</t>
    </rPh>
    <phoneticPr fontId="2"/>
  </si>
  <si>
    <t>兵  庫  県  指  定</t>
    <rPh sb="0" eb="7">
      <t>ヒョウゴケン</t>
    </rPh>
    <rPh sb="9" eb="13">
      <t>シテイ</t>
    </rPh>
    <phoneticPr fontId="2"/>
  </si>
  <si>
    <t>尼      崎      市      指      定</t>
    <rPh sb="0" eb="15">
      <t>アマガサキシ</t>
    </rPh>
    <rPh sb="21" eb="29">
      <t>シテイ</t>
    </rPh>
    <phoneticPr fontId="2"/>
  </si>
  <si>
    <t>建造物</t>
    <rPh sb="0" eb="3">
      <t>ケンゾウブツ</t>
    </rPh>
    <phoneticPr fontId="2"/>
  </si>
  <si>
    <t>彫 刻</t>
    <rPh sb="0" eb="1">
      <t>ホリ</t>
    </rPh>
    <rPh sb="2" eb="3">
      <t>コク</t>
    </rPh>
    <phoneticPr fontId="2"/>
  </si>
  <si>
    <t>工芸品</t>
    <rPh sb="0" eb="2">
      <t>コウゲイ</t>
    </rPh>
    <rPh sb="2" eb="3">
      <t>シナ</t>
    </rPh>
    <phoneticPr fontId="2"/>
  </si>
  <si>
    <t>史 跡</t>
    <rPh sb="0" eb="3">
      <t>シセキ</t>
    </rPh>
    <phoneticPr fontId="2"/>
  </si>
  <si>
    <t>建築物</t>
    <rPh sb="0" eb="3">
      <t>ケンチクブツ</t>
    </rPh>
    <phoneticPr fontId="2"/>
  </si>
  <si>
    <t>書 跡</t>
    <rPh sb="0" eb="1">
      <t>ショ</t>
    </rPh>
    <rPh sb="2" eb="3">
      <t>アト</t>
    </rPh>
    <phoneticPr fontId="2"/>
  </si>
  <si>
    <t>考 古資 料</t>
    <rPh sb="0" eb="1">
      <t>コウ</t>
    </rPh>
    <rPh sb="2" eb="3">
      <t>フル</t>
    </rPh>
    <rPh sb="3" eb="4">
      <t>シ</t>
    </rPh>
    <rPh sb="5" eb="6">
      <t>リョウ</t>
    </rPh>
    <phoneticPr fontId="2"/>
  </si>
  <si>
    <t>歴 史
資 料</t>
    <rPh sb="0" eb="1">
      <t>レキ</t>
    </rPh>
    <rPh sb="2" eb="3">
      <t>シ</t>
    </rPh>
    <rPh sb="4" eb="5">
      <t>シ</t>
    </rPh>
    <rPh sb="6" eb="7">
      <t>リョウ</t>
    </rPh>
    <phoneticPr fontId="2"/>
  </si>
  <si>
    <t>絵 画</t>
    <rPh sb="0" eb="3">
      <t>カイガ</t>
    </rPh>
    <phoneticPr fontId="2"/>
  </si>
  <si>
    <t>工芸品</t>
    <rPh sb="0" eb="3">
      <t>コウゲイヒン</t>
    </rPh>
    <phoneticPr fontId="2"/>
  </si>
  <si>
    <t>彫 刻</t>
    <rPh sb="0" eb="3">
      <t>チョウコク</t>
    </rPh>
    <phoneticPr fontId="2"/>
  </si>
  <si>
    <t>古文書</t>
    <rPh sb="0" eb="1">
      <t>コ</t>
    </rPh>
    <rPh sb="1" eb="3">
      <t>モンジョ</t>
    </rPh>
    <phoneticPr fontId="2"/>
  </si>
  <si>
    <t>民俗
文化財</t>
    <rPh sb="0" eb="2">
      <t>ミンゾク</t>
    </rPh>
    <rPh sb="3" eb="6">
      <t>ブンカザイ</t>
    </rPh>
    <phoneticPr fontId="2"/>
  </si>
  <si>
    <t>区       　分</t>
    <rPh sb="0" eb="1">
      <t>ク</t>
    </rPh>
    <rPh sb="9" eb="10">
      <t>ブン</t>
    </rPh>
    <phoneticPr fontId="2"/>
  </si>
  <si>
    <t>令　和　元　年</t>
    <rPh sb="0" eb="1">
      <t>レイ</t>
    </rPh>
    <rPh sb="2" eb="3">
      <t>ワ</t>
    </rPh>
    <rPh sb="4" eb="5">
      <t>モト</t>
    </rPh>
    <rPh sb="6" eb="7">
      <t>トシ</t>
    </rPh>
    <phoneticPr fontId="2"/>
  </si>
  <si>
    <t>回 数</t>
    <rPh sb="0" eb="3">
      <t>カイスウ</t>
    </rPh>
    <phoneticPr fontId="2"/>
  </si>
  <si>
    <t>午      前</t>
    <rPh sb="0" eb="8">
      <t>ゴゼン</t>
    </rPh>
    <phoneticPr fontId="1"/>
  </si>
  <si>
    <t>午      後</t>
    <rPh sb="0" eb="8">
      <t>ゴゴ</t>
    </rPh>
    <phoneticPr fontId="1"/>
  </si>
  <si>
    <t>夜      間</t>
    <rPh sb="0" eb="8">
      <t>ヤカン</t>
    </rPh>
    <phoneticPr fontId="1"/>
  </si>
  <si>
    <t>区　　　　　分</t>
    <rPh sb="0" eb="1">
      <t>ク</t>
    </rPh>
    <rPh sb="6" eb="7">
      <t>ブン</t>
    </rPh>
    <phoneticPr fontId="1"/>
  </si>
  <si>
    <t>衛星放送契約（再掲）</t>
    <rPh sb="0" eb="2">
      <t>エイセイ</t>
    </rPh>
    <rPh sb="2" eb="4">
      <t>ホウソウ</t>
    </rPh>
    <rPh sb="4" eb="6">
      <t>ケイヤク</t>
    </rPh>
    <rPh sb="7" eb="9">
      <t>サイケイ</t>
    </rPh>
    <phoneticPr fontId="1"/>
  </si>
  <si>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1"/>
  </si>
  <si>
    <t>宗　　　　　　教</t>
    <rPh sb="0" eb="8">
      <t>シュウキョウ</t>
    </rPh>
    <phoneticPr fontId="1"/>
  </si>
  <si>
    <t>総　　　　　　　　　　数</t>
    <rPh sb="0" eb="12">
      <t>ソウスウ</t>
    </rPh>
    <phoneticPr fontId="1"/>
  </si>
  <si>
    <t>神道系</t>
    <rPh sb="0" eb="2">
      <t>シントウ</t>
    </rPh>
    <rPh sb="2" eb="3">
      <t>ケイ</t>
    </rPh>
    <phoneticPr fontId="1"/>
  </si>
  <si>
    <t>　　　　神社本庁</t>
    <rPh sb="4" eb="6">
      <t>ジンジャ</t>
    </rPh>
    <rPh sb="6" eb="8">
      <t>ホンチョウ</t>
    </rPh>
    <phoneticPr fontId="1"/>
  </si>
  <si>
    <t>　　　　金光教</t>
    <rPh sb="4" eb="6">
      <t>コンコウ</t>
    </rPh>
    <rPh sb="6" eb="7">
      <t>キョウ</t>
    </rPh>
    <phoneticPr fontId="1"/>
  </si>
  <si>
    <t>　　　　その他</t>
    <rPh sb="4" eb="7">
      <t>ソノタ</t>
    </rPh>
    <phoneticPr fontId="1"/>
  </si>
  <si>
    <t>キリスト教系</t>
    <rPh sb="4" eb="5">
      <t>キョウ</t>
    </rPh>
    <rPh sb="5" eb="6">
      <t>ケイ</t>
    </rPh>
    <phoneticPr fontId="1"/>
  </si>
  <si>
    <t>仏教系</t>
    <rPh sb="0" eb="2">
      <t>ブッキョウ</t>
    </rPh>
    <rPh sb="2" eb="3">
      <t>ケイ</t>
    </rPh>
    <phoneticPr fontId="1"/>
  </si>
  <si>
    <t>　　　　真言宗系</t>
    <rPh sb="4" eb="6">
      <t>シンゴン</t>
    </rPh>
    <rPh sb="6" eb="7">
      <t>シュウ</t>
    </rPh>
    <rPh sb="7" eb="8">
      <t>ケイ</t>
    </rPh>
    <phoneticPr fontId="1"/>
  </si>
  <si>
    <t>　　　　真宗系・浄土宗系</t>
    <rPh sb="4" eb="6">
      <t>シンシュウ</t>
    </rPh>
    <rPh sb="6" eb="7">
      <t>ケイ</t>
    </rPh>
    <rPh sb="8" eb="11">
      <t>ジョウドシュウ</t>
    </rPh>
    <rPh sb="11" eb="12">
      <t>ケイ</t>
    </rPh>
    <phoneticPr fontId="1"/>
  </si>
  <si>
    <t>　　　　禅宗系</t>
    <rPh sb="4" eb="6">
      <t>ゼンシュウ</t>
    </rPh>
    <rPh sb="6" eb="7">
      <t>ケイ</t>
    </rPh>
    <phoneticPr fontId="1"/>
  </si>
  <si>
    <t>　　　　日蓮宗系</t>
    <rPh sb="4" eb="7">
      <t>ニチレンシュウ</t>
    </rPh>
    <rPh sb="7" eb="8">
      <t>ケイ</t>
    </rPh>
    <phoneticPr fontId="1"/>
  </si>
  <si>
    <t>　　　　天台宗系</t>
    <rPh sb="4" eb="7">
      <t>テンダイシュウ</t>
    </rPh>
    <rPh sb="7" eb="8">
      <t>ケイ</t>
    </rPh>
    <phoneticPr fontId="1"/>
  </si>
  <si>
    <t>諸教</t>
    <rPh sb="0" eb="1">
      <t>ショ</t>
    </rPh>
    <rPh sb="1" eb="2">
      <t>キョウ</t>
    </rPh>
    <phoneticPr fontId="1"/>
  </si>
  <si>
    <t>　　　　天理教</t>
    <rPh sb="4" eb="7">
      <t>テンリキョウ</t>
    </rPh>
    <phoneticPr fontId="1"/>
  </si>
  <si>
    <t>業　　　　　　種</t>
    <rPh sb="0" eb="1">
      <t>ギョウ</t>
    </rPh>
    <rPh sb="7" eb="8">
      <t>タネ</t>
    </rPh>
    <phoneticPr fontId="1"/>
  </si>
  <si>
    <t>総　　　　　　　　　数</t>
    <rPh sb="0" eb="11">
      <t>ソウスウ</t>
    </rPh>
    <phoneticPr fontId="1"/>
  </si>
  <si>
    <t>キャバレー</t>
  </si>
  <si>
    <t>料理店</t>
    <rPh sb="0" eb="3">
      <t>リョウリテン</t>
    </rPh>
    <phoneticPr fontId="1"/>
  </si>
  <si>
    <t>社交飲食店</t>
    <rPh sb="0" eb="2">
      <t>シャコウ</t>
    </rPh>
    <rPh sb="2" eb="4">
      <t>インショク</t>
    </rPh>
    <rPh sb="4" eb="5">
      <t>ミセ</t>
    </rPh>
    <phoneticPr fontId="1"/>
  </si>
  <si>
    <t>ダンス飲食店</t>
    <rPh sb="3" eb="5">
      <t>インショク</t>
    </rPh>
    <rPh sb="5" eb="6">
      <t>テン</t>
    </rPh>
    <phoneticPr fontId="1"/>
  </si>
  <si>
    <t>ダンスホール</t>
  </si>
  <si>
    <t>低照度飲食店</t>
    <rPh sb="0" eb="3">
      <t>テイショウド</t>
    </rPh>
    <rPh sb="3" eb="6">
      <t>インショクテン</t>
    </rPh>
    <phoneticPr fontId="1"/>
  </si>
  <si>
    <t>区画席飲食店</t>
    <rPh sb="0" eb="2">
      <t>クカク</t>
    </rPh>
    <rPh sb="2" eb="3">
      <t>セキ</t>
    </rPh>
    <rPh sb="3" eb="6">
      <t>インショクテン</t>
    </rPh>
    <phoneticPr fontId="1"/>
  </si>
  <si>
    <t>遊技場</t>
    <rPh sb="0" eb="3">
      <t>ユウギジョウ</t>
    </rPh>
    <phoneticPr fontId="1"/>
  </si>
  <si>
    <t>　　　　マージャン</t>
  </si>
  <si>
    <t>　　　　射的</t>
    <rPh sb="4" eb="6">
      <t>シャテキ</t>
    </rPh>
    <phoneticPr fontId="1"/>
  </si>
  <si>
    <t>　　　　パチンコ</t>
    <phoneticPr fontId="2"/>
  </si>
  <si>
    <t>42(9)</t>
    <phoneticPr fontId="2"/>
  </si>
  <si>
    <t>　　　　ゲームセンター</t>
  </si>
  <si>
    <t>深夜飲食店（酒類提供）</t>
    <rPh sb="0" eb="2">
      <t>シンヤ</t>
    </rPh>
    <rPh sb="2" eb="5">
      <t>インショクテン</t>
    </rPh>
    <rPh sb="6" eb="7">
      <t>サケ</t>
    </rPh>
    <rPh sb="7" eb="8">
      <t>ルイ</t>
    </rPh>
    <rPh sb="8" eb="10">
      <t>テイキョウ</t>
    </rPh>
    <phoneticPr fontId="1"/>
  </si>
  <si>
    <t>※　（　）は回胴式遊技場数</t>
    <rPh sb="6" eb="7">
      <t>カイ</t>
    </rPh>
    <rPh sb="7" eb="8">
      <t>ドウ</t>
    </rPh>
    <rPh sb="8" eb="9">
      <t>シキ</t>
    </rPh>
    <rPh sb="9" eb="12">
      <t>ユウギジョウ</t>
    </rPh>
    <rPh sb="12" eb="13">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</si>
  <si>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1">
      <t>タイイク</t>
    </rPh>
    <rPh sb="21" eb="22">
      <t>カ</t>
    </rPh>
    <rPh sb="23" eb="25">
      <t>ハツイク</t>
    </rPh>
    <rPh sb="26" eb="28">
      <t>ケンコウ</t>
    </rPh>
    <phoneticPr fontId="1"/>
  </si>
  <si>
    <t>　</t>
    <phoneticPr fontId="2"/>
  </si>
  <si>
    <t>令 和　</t>
    <rPh sb="0" eb="1">
      <t>レイ</t>
    </rPh>
    <rPh sb="2" eb="3">
      <t>ワ</t>
    </rPh>
    <phoneticPr fontId="1"/>
  </si>
  <si>
    <t>（注）　令和元年10月から、ユース交流センターがオープン</t>
    <rPh sb="4" eb="6">
      <t>レイワ</t>
    </rPh>
    <rPh sb="6" eb="7">
      <t>モト</t>
    </rPh>
    <rPh sb="7" eb="8">
      <t>トシ</t>
    </rPh>
    <rPh sb="10" eb="11">
      <t>ガツ</t>
    </rPh>
    <rPh sb="17" eb="19">
      <t>コウリュウ</t>
    </rPh>
    <phoneticPr fontId="1"/>
  </si>
  <si>
    <t>　国指定には、個人所有は含まない。</t>
    <rPh sb="1" eb="2">
      <t>クニ</t>
    </rPh>
    <rPh sb="2" eb="4">
      <t>シテイ</t>
    </rPh>
    <rPh sb="7" eb="9">
      <t>コジン</t>
    </rPh>
    <phoneticPr fontId="1"/>
  </si>
  <si>
    <t>資料　　教育委員会事務局社会教育部歴史博物館</t>
    <rPh sb="0" eb="2">
      <t>シリョウ</t>
    </rPh>
    <rPh sb="4" eb="6">
      <t>キョウイク</t>
    </rPh>
    <rPh sb="6" eb="9">
      <t>イインカイ</t>
    </rPh>
    <rPh sb="9" eb="12">
      <t>ジムキョク</t>
    </rPh>
    <rPh sb="12" eb="14">
      <t>シャカイ</t>
    </rPh>
    <rPh sb="14" eb="16">
      <t>キョウイク</t>
    </rPh>
    <rPh sb="16" eb="17">
      <t>ブ</t>
    </rPh>
    <rPh sb="17" eb="19">
      <t>レキシ</t>
    </rPh>
    <rPh sb="19" eb="22">
      <t>ハクブツカン</t>
    </rPh>
    <phoneticPr fontId="1"/>
  </si>
  <si>
    <t>資料　　教育委員会事務局社会教育課「補導のあゆみ」</t>
    <rPh sb="0" eb="2">
      <t>シリョウ</t>
    </rPh>
    <rPh sb="4" eb="6">
      <t>キョウイク</t>
    </rPh>
    <rPh sb="6" eb="8">
      <t>イイン</t>
    </rPh>
    <rPh sb="8" eb="9">
      <t>カイ</t>
    </rPh>
    <rPh sb="9" eb="12">
      <t>ジムキョク</t>
    </rPh>
    <rPh sb="12" eb="14">
      <t>シャカイ</t>
    </rPh>
    <rPh sb="14" eb="16">
      <t>キョウイク</t>
    </rPh>
    <rPh sb="16" eb="17">
      <t>カ</t>
    </rPh>
    <rPh sb="18" eb="20">
      <t>ホドウ</t>
    </rPh>
    <phoneticPr fontId="1"/>
  </si>
  <si>
    <t>３　年</t>
    <rPh sb="2" eb="3">
      <t>ネン</t>
    </rPh>
    <phoneticPr fontId="1"/>
  </si>
  <si>
    <t>２年度</t>
    <rPh sb="1" eb="3">
      <t>ネンド</t>
    </rPh>
    <phoneticPr fontId="1"/>
  </si>
  <si>
    <t>令和元年
（平成３１年）</t>
    <rPh sb="0" eb="2">
      <t>レイワ</t>
    </rPh>
    <rPh sb="2" eb="4">
      <t>ガンネン</t>
    </rPh>
    <rPh sb="6" eb="8">
      <t>ヘイセイ</t>
    </rPh>
    <rPh sb="10" eb="11">
      <t>ネン</t>
    </rPh>
    <phoneticPr fontId="2"/>
  </si>
  <si>
    <t>２　　年</t>
    <phoneticPr fontId="2"/>
  </si>
  <si>
    <t>２　　年</t>
    <rPh sb="3" eb="4">
      <t>ネン</t>
    </rPh>
    <phoneticPr fontId="2"/>
  </si>
  <si>
    <t>　　　年間増減数</t>
    <rPh sb="3" eb="5">
      <t>ネンカン</t>
    </rPh>
    <rPh sb="5" eb="7">
      <t>ゾウゲン</t>
    </rPh>
    <rPh sb="7" eb="8">
      <t>スウ</t>
    </rPh>
    <phoneticPr fontId="1"/>
  </si>
  <si>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0">
      <t>タイ</t>
    </rPh>
    <rPh sb="20" eb="21">
      <t>イク</t>
    </rPh>
    <rPh sb="21" eb="22">
      <t>カ</t>
    </rPh>
    <rPh sb="23" eb="25">
      <t>ハツイク</t>
    </rPh>
    <rPh sb="26" eb="28">
      <t>ケンコウ</t>
    </rPh>
    <phoneticPr fontId="1"/>
  </si>
  <si>
    <t>資料　教育委員会事務局社会教育部歴史博物館</t>
    <rPh sb="0" eb="2">
      <t>シリョウ</t>
    </rPh>
    <rPh sb="3" eb="5">
      <t>キョウイク</t>
    </rPh>
    <rPh sb="5" eb="8">
      <t>イインカイ</t>
    </rPh>
    <rPh sb="8" eb="11">
      <t>ジムキョク</t>
    </rPh>
    <rPh sb="11" eb="13">
      <t>シャカイ</t>
    </rPh>
    <rPh sb="13" eb="15">
      <t>キョウイク</t>
    </rPh>
    <rPh sb="15" eb="16">
      <t>ブ</t>
    </rPh>
    <rPh sb="16" eb="18">
      <t>レキシ</t>
    </rPh>
    <rPh sb="18" eb="21">
      <t>ハクブツカン</t>
    </rPh>
    <phoneticPr fontId="1"/>
  </si>
  <si>
    <t>41(9)</t>
    <phoneticPr fontId="2"/>
  </si>
  <si>
    <t>１５ － １８．  　歴   史   博   物   館   利   用   状   況</t>
    <phoneticPr fontId="1"/>
  </si>
  <si>
    <t>１５ － １９．  　田   能   資   料   館   利   用   状   況</t>
    <rPh sb="11" eb="12">
      <t>タ</t>
    </rPh>
    <rPh sb="15" eb="16">
      <t>ノウ</t>
    </rPh>
    <rPh sb="19" eb="28">
      <t>シリョウカン</t>
    </rPh>
    <rPh sb="31" eb="36">
      <t>リヨウ</t>
    </rPh>
    <rPh sb="39" eb="44">
      <t>ジョウキョウ</t>
    </rPh>
    <phoneticPr fontId="1"/>
  </si>
  <si>
    <t>１５ － ２０．　  地   区   会   館   利   用   状   況</t>
    <rPh sb="11" eb="16">
      <t>チク</t>
    </rPh>
    <rPh sb="19" eb="24">
      <t>カイカン</t>
    </rPh>
    <rPh sb="27" eb="32">
      <t>リヨウ</t>
    </rPh>
    <rPh sb="35" eb="40">
      <t>ジョウキョウ</t>
    </rPh>
    <phoneticPr fontId="1"/>
  </si>
  <si>
    <t>１５ － ２１．　　公　　民　　館　　利　　用　　状　　況</t>
    <rPh sb="10" eb="17">
      <t>コウミンカン</t>
    </rPh>
    <rPh sb="19" eb="23">
      <t>リヨウ</t>
    </rPh>
    <rPh sb="25" eb="29">
      <t>ジョウキョウ</t>
    </rPh>
    <phoneticPr fontId="1"/>
  </si>
  <si>
    <t>資料　　兵庫県警察本部生活安全部保安課</t>
    <rPh sb="0" eb="2">
      <t>シリョウ</t>
    </rPh>
    <rPh sb="4" eb="7">
      <t>ヒョウゴケン</t>
    </rPh>
    <rPh sb="7" eb="9">
      <t>ケイサツ</t>
    </rPh>
    <rPh sb="9" eb="11">
      <t>ホンブ</t>
    </rPh>
    <rPh sb="16" eb="19">
      <t>ホアンカ</t>
    </rPh>
    <phoneticPr fontId="1"/>
  </si>
  <si>
    <t>相　談　内　容　受　付　件　数</t>
    <phoneticPr fontId="2"/>
  </si>
  <si>
    <t>３　　年</t>
    <phoneticPr fontId="2"/>
  </si>
  <si>
    <t>３　　年</t>
    <rPh sb="3" eb="4">
      <t>ネン</t>
    </rPh>
    <phoneticPr fontId="2"/>
  </si>
  <si>
    <t>４　年</t>
    <rPh sb="2" eb="3">
      <t>ネン</t>
    </rPh>
    <phoneticPr fontId="1"/>
  </si>
  <si>
    <t>３　年</t>
    <rPh sb="2" eb="3">
      <t>トシ</t>
    </rPh>
    <phoneticPr fontId="1"/>
  </si>
  <si>
    <t>３年度</t>
    <rPh sb="1" eb="3">
      <t>ネンド</t>
    </rPh>
    <phoneticPr fontId="1"/>
  </si>
  <si>
    <t xml:space="preserve"> ２</t>
  </si>
  <si>
    <t xml:space="preserve"> ３</t>
    <phoneticPr fontId="2"/>
  </si>
  <si>
    <t>資料　　兵庫県総務部法務文書課</t>
    <rPh sb="0" eb="2">
      <t>シリョウ</t>
    </rPh>
    <rPh sb="4" eb="7">
      <t>ヒョウゴケン</t>
    </rPh>
    <rPh sb="7" eb="9">
      <t>ソウム</t>
    </rPh>
    <rPh sb="9" eb="10">
      <t>ブ</t>
    </rPh>
    <rPh sb="10" eb="12">
      <t>ホウム</t>
    </rPh>
    <rPh sb="12" eb="14">
      <t>ブンショ</t>
    </rPh>
    <rPh sb="14" eb="15">
      <t>カ</t>
    </rPh>
    <phoneticPr fontId="1"/>
  </si>
  <si>
    <t>37(8)</t>
    <phoneticPr fontId="2"/>
  </si>
  <si>
    <t>資料　　学校基本統計（学校基本調査報告書）「兵庫県の学校」 兵庫県企画部統計課</t>
    <rPh sb="0" eb="2">
      <t>シリョウ</t>
    </rPh>
    <rPh sb="8" eb="10">
      <t>トウケイ</t>
    </rPh>
    <rPh sb="11" eb="13">
      <t>ガッコウ</t>
    </rPh>
    <rPh sb="13" eb="15">
      <t>キホン</t>
    </rPh>
    <phoneticPr fontId="1"/>
  </si>
  <si>
    <t>資料　　総合政策局文化・人権担当文化振興課</t>
    <rPh sb="12" eb="14">
      <t>ジンケン</t>
    </rPh>
    <rPh sb="20" eb="21">
      <t>カ</t>
    </rPh>
    <phoneticPr fontId="2"/>
  </si>
  <si>
    <t>資料　　こども青少年局こども青少年部こども青少年課</t>
    <phoneticPr fontId="1"/>
  </si>
  <si>
    <t>２　年</t>
    <rPh sb="2" eb="3">
      <t>ネン</t>
    </rPh>
    <phoneticPr fontId="2"/>
  </si>
  <si>
    <t>年      　度</t>
    <rPh sb="0" eb="1">
      <t>トシ</t>
    </rPh>
    <rPh sb="8" eb="9">
      <t>ド</t>
    </rPh>
    <phoneticPr fontId="1"/>
  </si>
  <si>
    <t>年　　　　度</t>
    <rPh sb="0" eb="1">
      <t>トシ</t>
    </rPh>
    <rPh sb="5" eb="6">
      <t>ド</t>
    </rPh>
    <phoneticPr fontId="1"/>
  </si>
  <si>
    <t>令 和 元 年 度</t>
    <rPh sb="0" eb="1">
      <t>レイ</t>
    </rPh>
    <rPh sb="2" eb="3">
      <t>ワ</t>
    </rPh>
    <rPh sb="4" eb="5">
      <t>モト</t>
    </rPh>
    <rPh sb="6" eb="7">
      <t>トシ</t>
    </rPh>
    <rPh sb="8" eb="9">
      <t>ド</t>
    </rPh>
    <phoneticPr fontId="2"/>
  </si>
  <si>
    <t>年　　　度</t>
    <rPh sb="4" eb="5">
      <t>ド</t>
    </rPh>
    <phoneticPr fontId="2"/>
  </si>
  <si>
    <t>年　　　　度</t>
    <rPh sb="0" eb="1">
      <t>ネン</t>
    </rPh>
    <rPh sb="5" eb="6">
      <t>ド</t>
    </rPh>
    <phoneticPr fontId="1"/>
  </si>
  <si>
    <t>年        度</t>
    <rPh sb="0" eb="1">
      <t>ネン</t>
    </rPh>
    <rPh sb="9" eb="10">
      <t>ド</t>
    </rPh>
    <phoneticPr fontId="1"/>
  </si>
  <si>
    <t>学 年 ・ 男 女</t>
    <rPh sb="0" eb="1">
      <t>ガク</t>
    </rPh>
    <rPh sb="2" eb="3">
      <t>ネン</t>
    </rPh>
    <rPh sb="6" eb="9">
      <t>ダンジョ</t>
    </rPh>
    <phoneticPr fontId="1"/>
  </si>
  <si>
    <t>５　年</t>
    <rPh sb="2" eb="3">
      <t>ネン</t>
    </rPh>
    <phoneticPr fontId="1"/>
  </si>
  <si>
    <t>４　年</t>
    <rPh sb="2" eb="3">
      <t>トシ</t>
    </rPh>
    <phoneticPr fontId="1"/>
  </si>
  <si>
    <t xml:space="preserve">　令和 元 </t>
    <rPh sb="0" eb="2">
      <t>レイワ</t>
    </rPh>
    <rPh sb="3" eb="4">
      <t>モト</t>
    </rPh>
    <phoneticPr fontId="2"/>
  </si>
  <si>
    <t>４</t>
  </si>
  <si>
    <t>平成 ２６ 年度</t>
    <rPh sb="0" eb="2">
      <t>ヘイセイ</t>
    </rPh>
    <rPh sb="6" eb="8">
      <t>ネンド</t>
    </rPh>
    <phoneticPr fontId="2"/>
  </si>
  <si>
    <t>４年度</t>
    <rPh sb="1" eb="3">
      <t>ネンド</t>
    </rPh>
    <phoneticPr fontId="1"/>
  </si>
  <si>
    <t>　　　　 　  　２</t>
    <phoneticPr fontId="2"/>
  </si>
  <si>
    <t>　　　　 　  　３</t>
  </si>
  <si>
    <t>　　　　 　  　４</t>
  </si>
  <si>
    <t>　　配本所貸出</t>
    <rPh sb="2" eb="4">
      <t>ハイホン</t>
    </rPh>
    <rPh sb="4" eb="5">
      <t>ショ</t>
    </rPh>
    <rPh sb="5" eb="7">
      <t>カシダシ</t>
    </rPh>
    <phoneticPr fontId="1"/>
  </si>
  <si>
    <t>　　郵送貸出</t>
    <rPh sb="2" eb="4">
      <t>ユウソウ</t>
    </rPh>
    <rPh sb="4" eb="6">
      <t>カシダシ</t>
    </rPh>
    <phoneticPr fontId="1"/>
  </si>
  <si>
    <t>　　団体貸出</t>
    <rPh sb="2" eb="4">
      <t>ダンタイ</t>
    </rPh>
    <rPh sb="4" eb="6">
      <t>カシダシ</t>
    </rPh>
    <phoneticPr fontId="1"/>
  </si>
  <si>
    <t>　　一般貸出</t>
    <rPh sb="2" eb="4">
      <t>イッパン</t>
    </rPh>
    <rPh sb="4" eb="6">
      <t>カシダシ</t>
    </rPh>
    <phoneticPr fontId="1"/>
  </si>
  <si>
    <t>　　児童貸出</t>
    <rPh sb="2" eb="4">
      <t>ジドウシツ</t>
    </rPh>
    <rPh sb="4" eb="6">
      <t>カシダシ</t>
    </rPh>
    <phoneticPr fontId="1"/>
  </si>
  <si>
    <t>３　年</t>
    <rPh sb="2" eb="3">
      <t>ネン</t>
    </rPh>
    <phoneticPr fontId="2"/>
  </si>
  <si>
    <t xml:space="preserve"> ４</t>
  </si>
  <si>
    <t>４    年</t>
    <rPh sb="5" eb="6">
      <t>ネン</t>
    </rPh>
    <phoneticPr fontId="1"/>
  </si>
  <si>
    <t>４　　年</t>
    <phoneticPr fontId="2"/>
  </si>
  <si>
    <t>４　　年</t>
    <rPh sb="3" eb="4">
      <t>ネン</t>
    </rPh>
    <phoneticPr fontId="2"/>
  </si>
  <si>
    <r>
      <t>資料　　総合政策局生涯、学習！推進課　　</t>
    </r>
    <r>
      <rPr>
        <sz val="8"/>
        <rFont val="ＭＳ Ｐ明朝"/>
        <family val="1"/>
        <charset val="128"/>
      </rPr>
      <t>（注）　令和元年度より、生涯学習プラザとして運営</t>
    </r>
    <phoneticPr fontId="2"/>
  </si>
  <si>
    <r>
      <t>資料　　総合政策局各地域課　　　</t>
    </r>
    <r>
      <rPr>
        <sz val="8"/>
        <rFont val="ＭＳ Ｐ明朝"/>
        <family val="1"/>
        <charset val="128"/>
      </rPr>
      <t>（注）令和元年度より、地区会館と公民館を生涯学習プラザとして運営</t>
    </r>
    <rPh sb="0" eb="2">
      <t>シリョウ</t>
    </rPh>
    <rPh sb="4" eb="6">
      <t>ソウゴウ</t>
    </rPh>
    <rPh sb="6" eb="8">
      <t>セイサク</t>
    </rPh>
    <rPh sb="8" eb="9">
      <t>キョク</t>
    </rPh>
    <rPh sb="9" eb="10">
      <t>カク</t>
    </rPh>
    <rPh sb="10" eb="12">
      <t>チイキ</t>
    </rPh>
    <phoneticPr fontId="1"/>
  </si>
  <si>
    <t>（単位：人）</t>
    <phoneticPr fontId="2"/>
  </si>
  <si>
    <t>　（単位：人）</t>
    <phoneticPr fontId="2"/>
  </si>
  <si>
    <t>　　</t>
    <phoneticPr fontId="1"/>
  </si>
  <si>
    <t>（単位：％）</t>
    <phoneticPr fontId="2"/>
  </si>
  <si>
    <t>（単位：人、冊）</t>
    <rPh sb="6" eb="7">
      <t>サツ</t>
    </rPh>
    <phoneticPr fontId="2"/>
  </si>
  <si>
    <t>（単位：冊）</t>
    <phoneticPr fontId="2"/>
  </si>
  <si>
    <t>（単位：件）</t>
    <phoneticPr fontId="2"/>
  </si>
  <si>
    <t>（各年度末）（単位：冊）</t>
    <phoneticPr fontId="2"/>
  </si>
  <si>
    <t>平 成 ３</t>
    <rPh sb="0" eb="3">
      <t>ヘイセイ</t>
    </rPh>
    <phoneticPr fontId="1"/>
  </si>
  <si>
    <t>０ 年 度</t>
    <phoneticPr fontId="2"/>
  </si>
  <si>
    <t>（各年末）（単位：箇所、人）</t>
    <rPh sb="1" eb="2">
      <t>カク</t>
    </rPh>
    <rPh sb="2" eb="4">
      <t>ネンマツ</t>
    </rPh>
    <rPh sb="9" eb="11">
      <t>カショ</t>
    </rPh>
    <phoneticPr fontId="1"/>
  </si>
  <si>
    <t>利       用       人       員　　（人）</t>
    <rPh sb="0" eb="9">
      <t>リヨウ</t>
    </rPh>
    <rPh sb="16" eb="25">
      <t>ジンイン</t>
    </rPh>
    <rPh sb="28" eb="29">
      <t>ニン</t>
    </rPh>
    <phoneticPr fontId="1"/>
  </si>
  <si>
    <t>（単位：人、千円）</t>
    <phoneticPr fontId="2"/>
  </si>
  <si>
    <t>　（単位：人）</t>
    <rPh sb="2" eb="4">
      <t>タンイ</t>
    </rPh>
    <rPh sb="5" eb="6">
      <t>ニン</t>
    </rPh>
    <phoneticPr fontId="2"/>
  </si>
  <si>
    <t>　（単位：件、人）</t>
    <phoneticPr fontId="2"/>
  </si>
  <si>
    <t>（単位：件、人）</t>
    <phoneticPr fontId="2"/>
  </si>
  <si>
    <t>（各年度末）（単位：件）</t>
    <rPh sb="1" eb="2">
      <t>カク</t>
    </rPh>
    <rPh sb="2" eb="5">
      <t>ネンドマツ</t>
    </rPh>
    <phoneticPr fontId="1"/>
  </si>
  <si>
    <t>人  員</t>
    <rPh sb="0" eb="1">
      <t>ヒト</t>
    </rPh>
    <rPh sb="3" eb="4">
      <t>イン</t>
    </rPh>
    <phoneticPr fontId="2"/>
  </si>
  <si>
    <t>（単位：回、人）</t>
    <rPh sb="4" eb="5">
      <t>カイ</t>
    </rPh>
    <rPh sb="6" eb="7">
      <t>ニン</t>
    </rPh>
    <phoneticPr fontId="2"/>
  </si>
  <si>
    <t>（各年度末）（単位：法人）</t>
    <rPh sb="1" eb="2">
      <t>カク</t>
    </rPh>
    <rPh sb="2" eb="5">
      <t>ネンマツ</t>
    </rPh>
    <rPh sb="10" eb="11">
      <t>ホウ</t>
    </rPh>
    <phoneticPr fontId="1"/>
  </si>
  <si>
    <t>（各年度末）（単位：施設）</t>
    <rPh sb="1" eb="2">
      <t>カク</t>
    </rPh>
    <rPh sb="2" eb="5">
      <t>ネンドマツ</t>
    </rPh>
    <rPh sb="10" eb="12">
      <t>シセツ</t>
    </rPh>
    <phoneticPr fontId="1"/>
  </si>
  <si>
    <t xml:space="preserve">        -</t>
  </si>
  <si>
    <t>32(6)</t>
  </si>
  <si>
    <t>（各年５月１日）（単位：学校、学級、人）</t>
    <rPh sb="1" eb="3">
      <t>カクネン</t>
    </rPh>
    <rPh sb="4" eb="5">
      <t>ガツ</t>
    </rPh>
    <rPh sb="6" eb="7">
      <t>ニチ</t>
    </rPh>
    <rPh sb="9" eb="11">
      <t>タンイ</t>
    </rPh>
    <rPh sb="12" eb="14">
      <t>ガッコウ</t>
    </rPh>
    <rPh sb="15" eb="17">
      <t>ガッキュウ</t>
    </rPh>
    <rPh sb="18" eb="19">
      <t>ニン</t>
    </rPh>
    <phoneticPr fontId="1"/>
  </si>
  <si>
    <t>（各年５月１日）（単位：人）</t>
    <rPh sb="1" eb="3">
      <t>カクネン</t>
    </rPh>
    <rPh sb="4" eb="5">
      <t>ガツ</t>
    </rPh>
    <rPh sb="6" eb="7">
      <t>ニチ</t>
    </rPh>
    <rPh sb="9" eb="11">
      <t>タンイ</t>
    </rPh>
    <rPh sb="12" eb="13">
      <t>ニン</t>
    </rPh>
    <phoneticPr fontId="1"/>
  </si>
  <si>
    <t>（単位：人）</t>
    <rPh sb="1" eb="3">
      <t>タンイ</t>
    </rPh>
    <rPh sb="4" eb="5">
      <t>ニン</t>
    </rPh>
    <phoneticPr fontId="1"/>
  </si>
  <si>
    <t>（単位：件、人）</t>
    <rPh sb="1" eb="3">
      <t>タンイ</t>
    </rPh>
    <rPh sb="4" eb="5">
      <t>ケン</t>
    </rPh>
    <rPh sb="6" eb="7">
      <t>ニン</t>
    </rPh>
    <phoneticPr fontId="2"/>
  </si>
  <si>
    <t>利　　　　　　用　　　　　　人　　　　　　員</t>
    <rPh sb="0" eb="1">
      <t>リ</t>
    </rPh>
    <rPh sb="7" eb="8">
      <t>ヨウ</t>
    </rPh>
    <rPh sb="14" eb="15">
      <t>ニン</t>
    </rPh>
    <rPh sb="21" eb="22">
      <t>イン</t>
    </rPh>
    <phoneticPr fontId="1"/>
  </si>
  <si>
    <t>利　用　人　員</t>
    <rPh sb="0" eb="3">
      <t>リヨウ</t>
    </rPh>
    <rPh sb="4" eb="7">
      <t>ジンイン</t>
    </rPh>
    <phoneticPr fontId="1"/>
  </si>
  <si>
    <t>（単位：団体、人）</t>
    <rPh sb="4" eb="6">
      <t>ダンタイ</t>
    </rPh>
    <phoneticPr fontId="2"/>
  </si>
  <si>
    <t>（単位：件）</t>
    <rPh sb="1" eb="3">
      <t>タンイ</t>
    </rPh>
    <rPh sb="4" eb="5">
      <t>ケン</t>
    </rPh>
    <phoneticPr fontId="2"/>
  </si>
  <si>
    <t>６　年</t>
    <rPh sb="2" eb="3">
      <t>ネン</t>
    </rPh>
    <phoneticPr fontId="1"/>
  </si>
  <si>
    <t>５　年</t>
  </si>
  <si>
    <t>５　年</t>
    <rPh sb="2" eb="3">
      <t>トシ</t>
    </rPh>
    <phoneticPr fontId="1"/>
  </si>
  <si>
    <t>１５ － ９．　  進 路 、 設 置 者 、 男 女 別 中 学 校 卒 業 者 数 　（ 令和　６　年 ）</t>
    <rPh sb="10" eb="13">
      <t>シンロ</t>
    </rPh>
    <rPh sb="16" eb="21">
      <t>セッチシャ</t>
    </rPh>
    <rPh sb="24" eb="29">
      <t>ダンジョベツ</t>
    </rPh>
    <rPh sb="30" eb="31">
      <t>チュウ</t>
    </rPh>
    <rPh sb="32" eb="35">
      <t>ガッコウ</t>
    </rPh>
    <rPh sb="36" eb="41">
      <t>ソツギョウシャ</t>
    </rPh>
    <rPh sb="42" eb="43">
      <t>スウ</t>
    </rPh>
    <rPh sb="47" eb="49">
      <t>レイワ</t>
    </rPh>
    <rPh sb="52" eb="53">
      <t>ネン</t>
    </rPh>
    <phoneticPr fontId="1"/>
  </si>
  <si>
    <t>１５ － １２．　　 進 路、 設 置 者 、 男 女 別 高 等 学 校 卒 業 者 数 　（ 令和　６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レイワ</t>
    </rPh>
    <rPh sb="54" eb="55">
      <t>ネン</t>
    </rPh>
    <phoneticPr fontId="1"/>
  </si>
  <si>
    <t>５</t>
  </si>
  <si>
    <t>５</t>
    <phoneticPr fontId="2"/>
  </si>
  <si>
    <t>５年度</t>
    <rPh sb="1" eb="3">
      <t>ネンド</t>
    </rPh>
    <phoneticPr fontId="1"/>
  </si>
  <si>
    <t>　　　　 　  　５</t>
  </si>
  <si>
    <t>　　令　和　元　年　度</t>
    <rPh sb="2" eb="3">
      <t>レイ</t>
    </rPh>
    <rPh sb="4" eb="5">
      <t>ワ</t>
    </rPh>
    <rPh sb="6" eb="7">
      <t>モト</t>
    </rPh>
    <rPh sb="8" eb="9">
      <t>トシ</t>
    </rPh>
    <rPh sb="10" eb="11">
      <t>ド</t>
    </rPh>
    <phoneticPr fontId="1"/>
  </si>
  <si>
    <t>　　令　和　元　年　度　</t>
    <rPh sb="2" eb="3">
      <t>レイ</t>
    </rPh>
    <rPh sb="4" eb="5">
      <t>ワ</t>
    </rPh>
    <rPh sb="6" eb="7">
      <t>モト</t>
    </rPh>
    <rPh sb="8" eb="9">
      <t>トシ</t>
    </rPh>
    <rPh sb="10" eb="11">
      <t>ド</t>
    </rPh>
    <phoneticPr fontId="1"/>
  </si>
  <si>
    <t>４　年</t>
    <rPh sb="2" eb="3">
      <t>ネン</t>
    </rPh>
    <phoneticPr fontId="2"/>
  </si>
  <si>
    <t xml:space="preserve">  令和元年度</t>
    <rPh sb="1" eb="2">
      <t>レイ</t>
    </rPh>
    <rPh sb="2" eb="3">
      <t>ワ</t>
    </rPh>
    <rPh sb="5" eb="7">
      <t>ネンド</t>
    </rPh>
    <phoneticPr fontId="1"/>
  </si>
  <si>
    <t xml:space="preserve"> ５</t>
  </si>
  <si>
    <t>２　年</t>
  </si>
  <si>
    <t>３　年</t>
  </si>
  <si>
    <t>４　年</t>
  </si>
  <si>
    <t>５    年</t>
    <rPh sb="5" eb="6">
      <t>ネン</t>
    </rPh>
    <phoneticPr fontId="1"/>
  </si>
  <si>
    <t>５   年</t>
    <rPh sb="4" eb="5">
      <t>ネン</t>
    </rPh>
    <phoneticPr fontId="1"/>
  </si>
  <si>
    <t>５　　年</t>
  </si>
  <si>
    <t xml:space="preserve"> 令和元年度</t>
    <rPh sb="1" eb="3">
      <t>レイワガンネン</t>
    </rPh>
    <rPh sb="4" eb="6">
      <t>ネンド</t>
    </rPh>
    <phoneticPr fontId="1"/>
  </si>
  <si>
    <t>５　　年</t>
    <rPh sb="3" eb="4">
      <t>ネン</t>
    </rPh>
    <phoneticPr fontId="2"/>
  </si>
  <si>
    <t>（令和６年５月１日）（単位：校）</t>
    <rPh sb="1" eb="3">
      <t>レイワ</t>
    </rPh>
    <rPh sb="4" eb="5">
      <t>ネン</t>
    </rPh>
    <rPh sb="6" eb="7">
      <t>ガツ</t>
    </rPh>
    <rPh sb="8" eb="9">
      <t>ニチ</t>
    </rPh>
    <rPh sb="11" eb="13">
      <t>タンイ</t>
    </rPh>
    <rPh sb="14" eb="15">
      <t>コウ</t>
    </rPh>
    <phoneticPr fontId="1"/>
  </si>
  <si>
    <t>５</t>
    <phoneticPr fontId="2"/>
  </si>
  <si>
    <t>４</t>
    <phoneticPr fontId="2"/>
  </si>
  <si>
    <t>令 和 ３ 年 度</t>
    <rPh sb="0" eb="1">
      <t>レイ</t>
    </rPh>
    <rPh sb="2" eb="3">
      <t>ワ</t>
    </rPh>
    <phoneticPr fontId="1"/>
  </si>
  <si>
    <t>元　年</t>
    <rPh sb="0" eb="1">
      <t>ガン</t>
    </rPh>
    <rPh sb="2" eb="3">
      <t>ネン</t>
    </rPh>
    <phoneticPr fontId="2"/>
  </si>
  <si>
    <t>令 和 元 年 度</t>
    <rPh sb="0" eb="1">
      <t>レイ</t>
    </rPh>
    <rPh sb="2" eb="3">
      <t>ワ</t>
    </rPh>
    <rPh sb="4" eb="5">
      <t>ガン</t>
    </rPh>
    <phoneticPr fontId="1"/>
  </si>
  <si>
    <t>２</t>
    <phoneticPr fontId="2"/>
  </si>
  <si>
    <t>令  和　４　年</t>
    <rPh sb="0" eb="1">
      <t>レイ</t>
    </rPh>
    <rPh sb="3" eb="4">
      <t>ワ</t>
    </rPh>
    <rPh sb="7" eb="8">
      <t>トシ</t>
    </rPh>
    <phoneticPr fontId="1"/>
  </si>
  <si>
    <t>令  和　２　年</t>
    <rPh sb="0" eb="1">
      <t>レイ</t>
    </rPh>
    <rPh sb="3" eb="4">
      <t>ワ</t>
    </rPh>
    <rPh sb="7" eb="8">
      <t>トシ</t>
    </rPh>
    <phoneticPr fontId="1"/>
  </si>
  <si>
    <t>令  和　２　年</t>
    <rPh sb="0" eb="1">
      <t>レイ</t>
    </rPh>
    <rPh sb="3" eb="4">
      <t>ワ</t>
    </rPh>
    <rPh sb="7" eb="8">
      <t>ネン</t>
    </rPh>
    <phoneticPr fontId="1"/>
  </si>
  <si>
    <t>令  和　３　年</t>
    <rPh sb="0" eb="1">
      <t>レイ</t>
    </rPh>
    <rPh sb="3" eb="4">
      <t>ワ</t>
    </rPh>
    <rPh sb="7" eb="8">
      <t>ネン</t>
    </rPh>
    <phoneticPr fontId="1"/>
  </si>
  <si>
    <t xml:space="preserve">令和 元      </t>
    <rPh sb="0" eb="2">
      <t>レイワ</t>
    </rPh>
    <rPh sb="2" eb="3">
      <t>モト</t>
    </rPh>
    <phoneticPr fontId="2"/>
  </si>
  <si>
    <t xml:space="preserve">　令和 元        </t>
    <rPh sb="0" eb="2">
      <t>レイワ</t>
    </rPh>
    <rPh sb="3" eb="4">
      <t>モト</t>
    </rPh>
    <phoneticPr fontId="2"/>
  </si>
  <si>
    <t>２  年 度</t>
    <rPh sb="3" eb="4">
      <t>トシ</t>
    </rPh>
    <rPh sb="5" eb="6">
      <t>ド</t>
    </rPh>
    <phoneticPr fontId="2"/>
  </si>
  <si>
    <t>３  年 度</t>
    <rPh sb="3" eb="4">
      <t>トシ</t>
    </rPh>
    <rPh sb="5" eb="6">
      <t>ド</t>
    </rPh>
    <phoneticPr fontId="2"/>
  </si>
  <si>
    <t>４  年 度</t>
    <rPh sb="3" eb="4">
      <t>トシ</t>
    </rPh>
    <rPh sb="5" eb="6">
      <t>ド</t>
    </rPh>
    <phoneticPr fontId="2"/>
  </si>
  <si>
    <t>５  年 度</t>
    <rPh sb="3" eb="4">
      <t>トシ</t>
    </rPh>
    <rPh sb="5" eb="6">
      <t>ド</t>
    </rPh>
    <phoneticPr fontId="2"/>
  </si>
  <si>
    <t>-</t>
    <phoneticPr fontId="2"/>
  </si>
  <si>
    <t>資料　　教育委員会事務局学校教育部学校教育課</t>
    <rPh sb="4" eb="6">
      <t>キョウイク</t>
    </rPh>
    <rPh sb="6" eb="9">
      <t>イインカイ</t>
    </rPh>
    <rPh sb="9" eb="12">
      <t>ジムキョク</t>
    </rPh>
    <rPh sb="12" eb="14">
      <t>ガッコウ</t>
    </rPh>
    <rPh sb="14" eb="16">
      <t>キョウイク</t>
    </rPh>
    <rPh sb="16" eb="17">
      <t>ブ</t>
    </rPh>
    <rPh sb="17" eb="19">
      <t>ガッコウ</t>
    </rPh>
    <rPh sb="19" eb="21">
      <t>キョウイク</t>
    </rPh>
    <rPh sb="21" eb="22">
      <t>カ</t>
    </rPh>
    <phoneticPr fontId="1"/>
  </si>
  <si>
    <t>29(4)</t>
    <phoneticPr fontId="2"/>
  </si>
  <si>
    <t>資料　教育委員会事務局教育総合センターこども教育支援課</t>
    <rPh sb="0" eb="2">
      <t>シリョウ</t>
    </rPh>
    <rPh sb="3" eb="5">
      <t>キョウイク</t>
    </rPh>
    <rPh sb="5" eb="8">
      <t>イインカイ</t>
    </rPh>
    <rPh sb="8" eb="11">
      <t>ジムキョク</t>
    </rPh>
    <rPh sb="11" eb="13">
      <t>キョウイク</t>
    </rPh>
    <rPh sb="13" eb="15">
      <t>ソウゴウ</t>
    </rPh>
    <rPh sb="22" eb="24">
      <t>キョウイク</t>
    </rPh>
    <rPh sb="24" eb="26">
      <t>シエン</t>
    </rPh>
    <rPh sb="26" eb="27">
      <t>カ</t>
    </rPh>
    <phoneticPr fontId="9"/>
  </si>
  <si>
    <t>多目的室</t>
    <rPh sb="0" eb="3">
      <t>タモクテキ</t>
    </rPh>
    <rPh sb="3" eb="4">
      <t>シツ</t>
    </rPh>
    <phoneticPr fontId="1"/>
  </si>
  <si>
    <t>-</t>
    <phoneticPr fontId="2"/>
  </si>
  <si>
    <t>１５ － ２０．　   生   涯   学   習   プ   ラ   ザ   利   用   状   況</t>
    <rPh sb="12" eb="13">
      <t>セイ</t>
    </rPh>
    <rPh sb="16" eb="17">
      <t>ガイ</t>
    </rPh>
    <rPh sb="20" eb="21">
      <t>ガク</t>
    </rPh>
    <rPh sb="24" eb="25">
      <t>シュウ</t>
    </rPh>
    <rPh sb="40" eb="45">
      <t>リヨウ</t>
    </rPh>
    <rPh sb="48" eb="53">
      <t>ジョウキョウ</t>
    </rPh>
    <phoneticPr fontId="1"/>
  </si>
  <si>
    <t>１５ － ２１．　  児　　童　　館　　等　　利　　用　　状　　況</t>
    <rPh sb="11" eb="18">
      <t>ジドウカン</t>
    </rPh>
    <rPh sb="20" eb="21">
      <t>トウ</t>
    </rPh>
    <rPh sb="23" eb="27">
      <t>リヨウ</t>
    </rPh>
    <rPh sb="29" eb="33">
      <t>ジョウキョウ</t>
    </rPh>
    <phoneticPr fontId="1"/>
  </si>
  <si>
    <t>１５ － ２２．　  ユ  ー  ス  交  流  セ   ン   タ   ー   利   用   状   況</t>
    <rPh sb="20" eb="21">
      <t>コウ</t>
    </rPh>
    <rPh sb="23" eb="24">
      <t>リュウ</t>
    </rPh>
    <rPh sb="42" eb="47">
      <t>リヨウ</t>
    </rPh>
    <rPh sb="50" eb="55">
      <t>ジョウキョウ</t>
    </rPh>
    <phoneticPr fontId="1"/>
  </si>
  <si>
    <t>１５ － ２３．　　青　少　年　い　こ　い　の　家　利　用　状　況</t>
    <rPh sb="10" eb="15">
      <t>セイショウネン</t>
    </rPh>
    <rPh sb="24" eb="25">
      <t>イエ</t>
    </rPh>
    <rPh sb="26" eb="29">
      <t>リヨウ</t>
    </rPh>
    <rPh sb="30" eb="33">
      <t>ジョウキョウ</t>
    </rPh>
    <phoneticPr fontId="1"/>
  </si>
  <si>
    <t>１５ － ２４．　　美  方  高  原  自  然  の  家  利  用  状  況</t>
    <rPh sb="10" eb="14">
      <t>ミカタ</t>
    </rPh>
    <rPh sb="16" eb="20">
      <t>コウゲン</t>
    </rPh>
    <rPh sb="22" eb="26">
      <t>シゼン</t>
    </rPh>
    <rPh sb="31" eb="32">
      <t>イエ</t>
    </rPh>
    <rPh sb="34" eb="38">
      <t>リヨウ</t>
    </rPh>
    <rPh sb="40" eb="44">
      <t>ジョウキョウ</t>
    </rPh>
    <phoneticPr fontId="1"/>
  </si>
  <si>
    <t>１５ － ２５．　　教  育  相  談  受  付  件  数</t>
    <rPh sb="10" eb="14">
      <t>キョウイク</t>
    </rPh>
    <rPh sb="16" eb="20">
      <t>ソウダン</t>
    </rPh>
    <rPh sb="22" eb="26">
      <t>ウケツケ</t>
    </rPh>
    <rPh sb="28" eb="32">
      <t>ケンスウ</t>
    </rPh>
    <phoneticPr fontId="1"/>
  </si>
  <si>
    <t>１５ － ２６．　　有　料　公　園　施　設　等　の　利　用　状　況</t>
    <rPh sb="10" eb="13">
      <t>ユウリョウ</t>
    </rPh>
    <rPh sb="14" eb="17">
      <t>コウエン</t>
    </rPh>
    <rPh sb="18" eb="21">
      <t>シセツ</t>
    </rPh>
    <rPh sb="22" eb="23">
      <t>トウ</t>
    </rPh>
    <rPh sb="26" eb="29">
      <t>リヨウ</t>
    </rPh>
    <rPh sb="30" eb="33">
      <t>ジョウキョウ</t>
    </rPh>
    <phoneticPr fontId="1"/>
  </si>
  <si>
    <t>１５ － ２７．　　総  合  体  育  館  利  用  状  況</t>
    <rPh sb="10" eb="14">
      <t>ソウゴウ</t>
    </rPh>
    <rPh sb="16" eb="23">
      <t>タイイクカン</t>
    </rPh>
    <rPh sb="25" eb="29">
      <t>リヨウ</t>
    </rPh>
    <rPh sb="31" eb="35">
      <t>ジョウキョウ</t>
    </rPh>
    <phoneticPr fontId="1"/>
  </si>
  <si>
    <t>１５ － ２８．　　地  区  体  育  館  利  用  者  数</t>
    <rPh sb="10" eb="14">
      <t>チク</t>
    </rPh>
    <rPh sb="16" eb="23">
      <t>タイイクカン</t>
    </rPh>
    <rPh sb="25" eb="32">
      <t>リヨウシャ</t>
    </rPh>
    <rPh sb="34" eb="35">
      <t>スウ</t>
    </rPh>
    <phoneticPr fontId="1"/>
  </si>
  <si>
    <t xml:space="preserve">１５ － ２９．　　学　校　開　放　施　設　利　用　状　況 </t>
    <rPh sb="10" eb="13">
      <t>ガッコウ</t>
    </rPh>
    <rPh sb="14" eb="17">
      <t>カイホウ</t>
    </rPh>
    <rPh sb="18" eb="21">
      <t>シセツ</t>
    </rPh>
    <rPh sb="22" eb="25">
      <t>リヨウ</t>
    </rPh>
    <rPh sb="26" eb="29">
      <t>ジョウキョウ</t>
    </rPh>
    <phoneticPr fontId="1"/>
  </si>
  <si>
    <t>１５ － ３０．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1"/>
  </si>
  <si>
    <t>１５ － ３１．　  街    頭    補    導    活    動    状    況</t>
    <rPh sb="11" eb="17">
      <t>ガイトウ</t>
    </rPh>
    <rPh sb="21" eb="27">
      <t>ホドウ</t>
    </rPh>
    <rPh sb="31" eb="37">
      <t>カツドウ</t>
    </rPh>
    <rPh sb="41" eb="47">
      <t>ジョウキョウ</t>
    </rPh>
    <phoneticPr fontId="1"/>
  </si>
  <si>
    <t>１５ － ３２．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1"/>
  </si>
  <si>
    <t>１５ － ３３．　　宗     教     法     人     数</t>
    <rPh sb="10" eb="17">
      <t>シュウキョウ</t>
    </rPh>
    <rPh sb="22" eb="35">
      <t>ホウジンスウ</t>
    </rPh>
    <phoneticPr fontId="1"/>
  </si>
  <si>
    <t>１５ － ３４．　　風　　俗　　営　　業　　の　　状　　況</t>
    <rPh sb="10" eb="14">
      <t>フウゾク</t>
    </rPh>
    <rPh sb="16" eb="20">
      <t>エイギョウ</t>
    </rPh>
    <rPh sb="25" eb="29">
      <t>ジョウキョウ</t>
    </rPh>
    <phoneticPr fontId="1"/>
  </si>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</sst>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_ * #,##0.0_ ;_ * \-#,##0.0_ ;_ * &quot;-&quot;?_ ;_ @_ "/>
    <numFmt numFmtId="177" formatCode="#,##0.00_ "/>
    <numFmt numFmtId="178" formatCode="0.00_);[Red]\(0.00\)"/>
    <numFmt numFmtId="179" formatCode="#,##0;&quot;△ &quot;#,##0"/>
    <numFmt numFmtId="180" formatCode="#,##0_ "/>
    <numFmt numFmtId="181" formatCode="#,##0_);[Red]\(#,##0\)"/>
    <numFmt numFmtId="182" formatCode="_ * #,##0.00_ ;_ * \-#,##0.00_ ;_ * &quot;-&quot;_ ;_ @_ "/>
    <numFmt numFmtId="183" formatCode="#,###;\-#,###;&quot;-&quot;"/>
  </numFmts>
  <fonts count="18">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8"/>
      <name val="ＭＳ Ｐ明朝"/>
      <family val="1"/>
      <charset val="128"/>
    </font>
    <font>
      <sz val="12"/>
      <name val="ＭＳ Ｐ明朝"/>
      <family val="1"/>
      <charset val="128"/>
    </font>
    <font>
      <sz val="9"/>
      <name val="ＭＳ ゴシック"/>
      <family val="3"/>
      <charset val="128"/>
    </font>
    <font>
      <sz val="11"/>
      <name val="ＭＳ Ｐ明朝"/>
      <family val="1"/>
      <charset val="128"/>
    </font>
    <font>
      <sz val="6"/>
      <name val="ＭＳ Ｐゴシック"/>
      <family val="2"/>
      <charset val="128"/>
    </font>
    <font>
      <sz val="9"/>
      <color theme="1"/>
      <name val="ＭＳ Ｐ明朝"/>
      <family val="1"/>
      <charset val="128"/>
    </font>
    <font>
      <sz val="11"/>
      <color theme="1"/>
      <name val="ＭＳ Ｐゴシック"/>
      <family val="3"/>
      <charset val="128"/>
    </font>
    <font>
      <sz val="9"/>
      <color rgb="FFFF0000"/>
      <name val="ＭＳ Ｐ明朝"/>
      <family val="1"/>
      <charset val="128"/>
    </font>
    <font>
      <sz val="6"/>
      <name val="ＭＳ Ｐ明朝"/>
      <family val="1"/>
      <charset val="128"/>
    </font>
    <font>
      <b/>
      <sz val="9"/>
      <color indexed="81"/>
      <name val="MS P ゴシック"/>
      <family val="3"/>
      <charset val="128"/>
    </font>
    <font>
      <sz val="11"/>
      <color theme="7" tint="0.79998168889431442"/>
      <name val="ＭＳ Ｐゴシック"/>
      <family val="3"/>
      <charset val="128"/>
    </font>
    <font>
      <sz val="12"/>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rgb="FFFF0000"/>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style="thin">
        <color auto="1"/>
      </left>
      <right style="thin">
        <color auto="1"/>
      </right>
      <top style="thin">
        <color rgb="FFFF0000"/>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5" fillId="0" borderId="0" xfId="0" applyFont="1" applyFill="1">
      <alignment vertical="center"/>
    </xf>
    <xf numFmtId="0" fontId="3" fillId="0" borderId="2" xfId="0" applyFont="1" applyFill="1" applyBorder="1" applyAlignment="1">
      <alignment horizontal="centerContinuous" vertical="center"/>
    </xf>
    <xf numFmtId="0" fontId="3" fillId="0" borderId="3" xfId="0" applyFont="1" applyFill="1" applyBorder="1" applyAlignment="1">
      <alignment horizontal="centerContinuous" vertical="center"/>
    </xf>
    <xf numFmtId="0" fontId="3" fillId="0" borderId="4" xfId="0" applyFont="1" applyFill="1" applyBorder="1">
      <alignment vertical="center"/>
    </xf>
    <xf numFmtId="0" fontId="3" fillId="0" borderId="4" xfId="0" applyFont="1" applyFill="1" applyBorder="1" applyAlignment="1"/>
    <xf numFmtId="0" fontId="3" fillId="0" borderId="4" xfId="0" applyFont="1" applyFill="1" applyBorder="1" applyAlignment="1">
      <alignment horizontal="left" indent="1"/>
    </xf>
    <xf numFmtId="41" fontId="3" fillId="0" borderId="0" xfId="0" applyNumberFormat="1" applyFont="1" applyFill="1" applyAlignment="1">
      <alignment horizontal="right"/>
    </xf>
    <xf numFmtId="0" fontId="3" fillId="0" borderId="5" xfId="0" applyFont="1" applyFill="1" applyBorder="1">
      <alignment vertical="center"/>
    </xf>
    <xf numFmtId="0" fontId="3" fillId="0" borderId="6" xfId="0" applyFont="1" applyFill="1" applyBorder="1">
      <alignment vertical="center"/>
    </xf>
    <xf numFmtId="0" fontId="1" fillId="0" borderId="0" xfId="0" applyFont="1" applyFill="1">
      <alignment vertical="center"/>
    </xf>
    <xf numFmtId="0" fontId="3" fillId="0" borderId="0" xfId="0" applyFont="1" applyFill="1" applyAlignment="1"/>
    <xf numFmtId="41" fontId="3" fillId="0" borderId="0" xfId="0" applyNumberFormat="1" applyFont="1" applyFill="1" applyBorder="1" applyAlignment="1">
      <alignment horizontal="right"/>
    </xf>
    <xf numFmtId="0" fontId="3" fillId="0" borderId="0" xfId="0" applyFont="1" applyFill="1" applyBorder="1" applyAlignment="1"/>
    <xf numFmtId="41" fontId="3" fillId="0" borderId="0" xfId="0" applyNumberFormat="1" applyFont="1" applyFill="1">
      <alignment vertical="center"/>
    </xf>
    <xf numFmtId="41" fontId="3" fillId="0" borderId="0" xfId="0" applyNumberFormat="1" applyFont="1" applyFill="1" applyBorder="1">
      <alignment vertical="center"/>
    </xf>
    <xf numFmtId="41" fontId="1" fillId="0" borderId="0" xfId="0" applyNumberFormat="1" applyFont="1" applyFill="1">
      <alignment vertical="center"/>
    </xf>
    <xf numFmtId="49" fontId="3" fillId="0" borderId="12" xfId="0" applyNumberFormat="1" applyFont="1" applyFill="1" applyBorder="1" applyAlignment="1">
      <alignment horizontal="center" vertical="center"/>
    </xf>
    <xf numFmtId="0" fontId="7" fillId="0" borderId="0" xfId="2" applyFont="1" applyFill="1" applyAlignment="1">
      <alignment vertical="center" shrinkToFit="1"/>
    </xf>
    <xf numFmtId="0" fontId="3" fillId="0" borderId="14" xfId="0" applyFont="1" applyFill="1" applyBorder="1">
      <alignment vertical="center"/>
    </xf>
    <xf numFmtId="0" fontId="3" fillId="0" borderId="15" xfId="0" applyFont="1" applyFill="1" applyBorder="1">
      <alignment vertical="center"/>
    </xf>
    <xf numFmtId="0" fontId="3" fillId="0" borderId="0" xfId="0" applyFont="1" applyFill="1" applyAlignment="1">
      <alignment horizontal="left" indent="1"/>
    </xf>
    <xf numFmtId="0" fontId="3" fillId="0" borderId="0" xfId="0" applyFont="1" applyFill="1" applyBorder="1" applyAlignment="1">
      <alignment horizontal="left" indent="1"/>
    </xf>
    <xf numFmtId="0" fontId="3" fillId="0" borderId="0" xfId="0" applyFont="1" applyFill="1" applyAlignment="1">
      <alignment horizontal="centerContinuous"/>
    </xf>
    <xf numFmtId="176" fontId="3" fillId="0" borderId="0" xfId="0" applyNumberFormat="1" applyFont="1" applyFill="1" applyAlignment="1"/>
    <xf numFmtId="0" fontId="3" fillId="0" borderId="0" xfId="0" applyNumberFormat="1" applyFont="1" applyFill="1" applyAlignment="1"/>
    <xf numFmtId="0" fontId="3" fillId="0" borderId="0" xfId="0" applyNumberFormat="1" applyFont="1" applyFill="1" applyAlignment="1">
      <alignment horizontal="centerContinuous"/>
    </xf>
    <xf numFmtId="178" fontId="3" fillId="0" borderId="0" xfId="0" applyNumberFormat="1" applyFont="1" applyFill="1" applyAlignment="1">
      <alignment vertical="center"/>
    </xf>
    <xf numFmtId="0" fontId="3" fillId="0" borderId="0" xfId="0" applyFont="1" applyFill="1" applyBorder="1">
      <alignment vertical="center"/>
    </xf>
    <xf numFmtId="177" fontId="3" fillId="0" borderId="0" xfId="0" applyNumberFormat="1" applyFont="1" applyFill="1" applyAlignment="1">
      <alignment horizontal="right"/>
    </xf>
    <xf numFmtId="177" fontId="3" fillId="0" borderId="0" xfId="0" applyNumberFormat="1" applyFont="1" applyFill="1" applyAlignment="1"/>
    <xf numFmtId="0" fontId="3" fillId="0" borderId="4" xfId="0" applyFont="1" applyFill="1" applyBorder="1" applyAlignment="1">
      <alignment shrinkToFit="1"/>
    </xf>
    <xf numFmtId="0" fontId="3" fillId="0" borderId="4" xfId="0" applyFont="1" applyFill="1" applyBorder="1" applyAlignment="1">
      <alignment vertical="center" shrinkToFit="1"/>
    </xf>
    <xf numFmtId="0" fontId="0" fillId="0" borderId="6" xfId="0" applyFont="1" applyFill="1" applyBorder="1" applyAlignment="1">
      <alignment horizontal="right" vertical="center"/>
    </xf>
    <xf numFmtId="0" fontId="8" fillId="0" borderId="0" xfId="0" applyFont="1" applyFill="1">
      <alignment vertical="center"/>
    </xf>
    <xf numFmtId="0" fontId="3" fillId="0" borderId="0" xfId="0" applyFont="1" applyFill="1" applyBorder="1" applyAlignment="1">
      <alignment horizontal="centerContinuous"/>
    </xf>
    <xf numFmtId="179" fontId="3" fillId="0" borderId="0" xfId="0" applyNumberFormat="1" applyFont="1" applyFill="1" applyAlignment="1"/>
    <xf numFmtId="179" fontId="3" fillId="0" borderId="0" xfId="0" applyNumberFormat="1" applyFont="1" applyFill="1" applyBorder="1" applyAlignment="1"/>
    <xf numFmtId="0" fontId="3" fillId="0" borderId="12" xfId="0" applyFont="1" applyFill="1" applyBorder="1">
      <alignment vertical="center"/>
    </xf>
    <xf numFmtId="41" fontId="3" fillId="0" borderId="13" xfId="0" applyNumberFormat="1" applyFont="1" applyFill="1" applyBorder="1">
      <alignment vertical="center"/>
    </xf>
    <xf numFmtId="0" fontId="3" fillId="0" borderId="1" xfId="0" applyFont="1" applyFill="1" applyBorder="1" applyAlignment="1">
      <alignment horizontal="centerContinuous" vertical="center"/>
    </xf>
    <xf numFmtId="0" fontId="3" fillId="0" borderId="13" xfId="0" applyFont="1" applyFill="1" applyBorder="1">
      <alignment vertical="center"/>
    </xf>
    <xf numFmtId="41" fontId="8" fillId="0" borderId="0" xfId="0" applyNumberFormat="1" applyFont="1" applyFill="1">
      <alignment vertical="center"/>
    </xf>
    <xf numFmtId="0" fontId="0" fillId="0" borderId="2"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9" xfId="0" applyFont="1" applyFill="1" applyBorder="1" applyAlignment="1">
      <alignment horizontal="centerContinuous" vertical="center"/>
    </xf>
    <xf numFmtId="0" fontId="0" fillId="0" borderId="9"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2" xfId="0" applyFont="1" applyFill="1" applyBorder="1" applyAlignment="1">
      <alignment horizontal="center" vertical="center" shrinkToFit="1"/>
    </xf>
    <xf numFmtId="179" fontId="3" fillId="0" borderId="0" xfId="0" applyNumberFormat="1" applyFont="1" applyFill="1" applyBorder="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alignment horizontal="left"/>
    </xf>
    <xf numFmtId="0" fontId="3" fillId="0" borderId="9" xfId="0" applyFont="1" applyFill="1" applyBorder="1" applyAlignment="1">
      <alignment horizontal="center" vertical="center" shrinkToFit="1"/>
    </xf>
    <xf numFmtId="0" fontId="3" fillId="0" borderId="3" xfId="0" applyFont="1" applyFill="1" applyBorder="1" applyAlignment="1">
      <alignment vertical="center" shrinkToFit="1"/>
    </xf>
    <xf numFmtId="0" fontId="0" fillId="0" borderId="0" xfId="0" applyFont="1" applyFill="1" applyAlignment="1">
      <alignment vertical="center"/>
    </xf>
    <xf numFmtId="0" fontId="8" fillId="0" borderId="14" xfId="0" applyFont="1" applyFill="1" applyBorder="1">
      <alignment vertical="center"/>
    </xf>
    <xf numFmtId="179" fontId="3" fillId="0" borderId="13" xfId="0" applyNumberFormat="1" applyFont="1" applyFill="1" applyBorder="1">
      <alignment vertical="center"/>
    </xf>
    <xf numFmtId="0" fontId="3" fillId="0" borderId="0" xfId="0" applyFont="1" applyFill="1" applyAlignment="1">
      <alignment horizontal="lef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1" xfId="0" applyFont="1" applyFill="1" applyBorder="1" applyAlignment="1">
      <alignment vertical="center" shrinkToFit="1"/>
    </xf>
    <xf numFmtId="181" fontId="3" fillId="0" borderId="13" xfId="0" applyNumberFormat="1" applyFont="1" applyFill="1" applyBorder="1">
      <alignment vertical="center"/>
    </xf>
    <xf numFmtId="0" fontId="3" fillId="0" borderId="13" xfId="0" applyFont="1" applyFill="1" applyBorder="1" applyAlignment="1">
      <alignment horizontal="center" vertical="center" shrinkToFit="1"/>
    </xf>
    <xf numFmtId="41" fontId="3" fillId="0" borderId="0" xfId="1" applyNumberFormat="1" applyFont="1" applyFill="1">
      <alignment vertical="center"/>
    </xf>
    <xf numFmtId="41" fontId="3" fillId="0" borderId="0" xfId="1" applyNumberFormat="1" applyFont="1" applyFill="1" applyAlignment="1">
      <alignment horizontal="right" vertical="center"/>
    </xf>
    <xf numFmtId="41" fontId="3" fillId="0" borderId="0" xfId="1" applyNumberFormat="1" applyFont="1" applyFill="1" applyAlignment="1"/>
    <xf numFmtId="41" fontId="3" fillId="0" borderId="0" xfId="1" applyNumberFormat="1" applyFont="1" applyFill="1" applyAlignment="1">
      <alignment horizontal="right"/>
    </xf>
    <xf numFmtId="0" fontId="11" fillId="0" borderId="0" xfId="0" applyFont="1" applyFill="1">
      <alignment vertical="center"/>
    </xf>
    <xf numFmtId="0" fontId="3" fillId="0" borderId="11" xfId="0" applyFont="1" applyFill="1" applyBorder="1">
      <alignment vertical="center"/>
    </xf>
    <xf numFmtId="0" fontId="0" fillId="0" borderId="0" xfId="0" applyFill="1">
      <alignment vertical="center"/>
    </xf>
    <xf numFmtId="179" fontId="3" fillId="0" borderId="0" xfId="0" applyNumberFormat="1" applyFont="1" applyFill="1" applyAlignment="1">
      <alignment horizontal="center" vertical="center"/>
    </xf>
    <xf numFmtId="176" fontId="3" fillId="0" borderId="0" xfId="0" applyNumberFormat="1" applyFont="1" applyFill="1">
      <alignment vertical="center"/>
    </xf>
    <xf numFmtId="178" fontId="3" fillId="0" borderId="0" xfId="0" applyNumberFormat="1" applyFont="1" applyFill="1" applyAlignment="1">
      <alignment horizontal="right"/>
    </xf>
    <xf numFmtId="41" fontId="3" fillId="0" borderId="0" xfId="1" applyNumberFormat="1" applyFont="1" applyFill="1" applyBorder="1" applyAlignment="1">
      <alignment horizontal="right"/>
    </xf>
    <xf numFmtId="38" fontId="3" fillId="0" borderId="0" xfId="1" applyFont="1" applyFill="1" applyAlignment="1">
      <alignment vertical="center" shrinkToFit="1"/>
    </xf>
    <xf numFmtId="38" fontId="3" fillId="0" borderId="0" xfId="1" applyFont="1" applyFill="1">
      <alignment vertical="center"/>
    </xf>
    <xf numFmtId="0" fontId="3" fillId="0" borderId="0" xfId="0" applyFont="1" applyFill="1" applyBorder="1" applyAlignment="1">
      <alignment horizontal="right" vertical="center"/>
    </xf>
    <xf numFmtId="180" fontId="3" fillId="0" borderId="0" xfId="0" applyNumberFormat="1" applyFont="1" applyFill="1">
      <alignment vertical="center"/>
    </xf>
    <xf numFmtId="41" fontId="3" fillId="0" borderId="6" xfId="0" applyNumberFormat="1" applyFont="1" applyFill="1" applyBorder="1">
      <alignment vertical="center"/>
    </xf>
    <xf numFmtId="41" fontId="3" fillId="0" borderId="12" xfId="0" applyNumberFormat="1" applyFont="1" applyFill="1" applyBorder="1">
      <alignment vertical="center"/>
    </xf>
    <xf numFmtId="0" fontId="0" fillId="0" borderId="0" xfId="0" applyFont="1" applyFill="1" applyBorder="1">
      <alignment vertical="center"/>
    </xf>
    <xf numFmtId="181" fontId="0" fillId="0" borderId="0" xfId="0" applyNumberFormat="1" applyFont="1" applyFill="1" applyBorder="1">
      <alignment vertical="center"/>
    </xf>
    <xf numFmtId="0" fontId="3" fillId="0" borderId="9"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180" fontId="3" fillId="0" borderId="0" xfId="0" applyNumberFormat="1" applyFont="1" applyFill="1" applyBorder="1">
      <alignment vertical="center"/>
    </xf>
    <xf numFmtId="180" fontId="3" fillId="0" borderId="0" xfId="0" applyNumberFormat="1" applyFont="1" applyFill="1" applyBorder="1" applyAlignment="1">
      <alignment vertical="center"/>
    </xf>
    <xf numFmtId="180" fontId="0" fillId="0" borderId="0" xfId="0" applyNumberFormat="1" applyFont="1" applyFill="1">
      <alignment vertical="center"/>
    </xf>
    <xf numFmtId="0" fontId="3" fillId="0" borderId="2" xfId="0" applyFont="1" applyFill="1" applyBorder="1" applyAlignment="1">
      <alignment horizontal="center" vertical="center" wrapText="1" shrinkToFit="1"/>
    </xf>
    <xf numFmtId="0" fontId="0" fillId="0" borderId="13" xfId="0" applyFont="1" applyFill="1" applyBorder="1">
      <alignment vertical="center"/>
    </xf>
    <xf numFmtId="41" fontId="3" fillId="0" borderId="13" xfId="0" applyNumberFormat="1" applyFont="1" applyFill="1" applyBorder="1" applyAlignment="1">
      <alignment vertical="center"/>
    </xf>
    <xf numFmtId="180" fontId="3" fillId="0" borderId="13" xfId="0" applyNumberFormat="1" applyFont="1" applyFill="1" applyBorder="1" applyAlignment="1">
      <alignment vertical="center"/>
    </xf>
    <xf numFmtId="41" fontId="3" fillId="0" borderId="12" xfId="0" applyNumberFormat="1" applyFont="1" applyFill="1" applyBorder="1" applyAlignment="1">
      <alignment vertical="center"/>
    </xf>
    <xf numFmtId="0" fontId="3" fillId="0" borderId="4" xfId="0" quotePrefix="1" applyFont="1" applyFill="1" applyBorder="1" applyAlignment="1">
      <alignment horizontal="center" vertical="center"/>
    </xf>
    <xf numFmtId="41" fontId="3" fillId="0" borderId="0" xfId="0" applyNumberFormat="1" applyFont="1" applyFill="1" applyBorder="1" applyAlignment="1">
      <alignment horizontal="center" vertical="center"/>
    </xf>
    <xf numFmtId="0" fontId="12" fillId="0" borderId="0" xfId="0" applyFont="1" applyFill="1">
      <alignment vertical="center"/>
    </xf>
    <xf numFmtId="0" fontId="3" fillId="0" borderId="4" xfId="0" applyFont="1" applyFill="1" applyBorder="1" applyAlignment="1">
      <alignment vertical="center"/>
    </xf>
    <xf numFmtId="0" fontId="13" fillId="0" borderId="0" xfId="0" applyFont="1" applyFill="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41" fontId="3" fillId="0" borderId="0" xfId="0" applyNumberFormat="1" applyFont="1" applyFill="1" applyBorder="1" applyAlignment="1"/>
    <xf numFmtId="41" fontId="3" fillId="0" borderId="0" xfId="0" applyNumberFormat="1" applyFont="1" applyFill="1" applyAlignme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14"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176" fontId="3" fillId="0" borderId="0" xfId="0" applyNumberFormat="1" applyFont="1" applyFill="1" applyAlignment="1">
      <alignment horizontal="right"/>
    </xf>
    <xf numFmtId="0" fontId="3" fillId="0" borderId="0" xfId="0" applyFont="1" applyFill="1" applyAlignment="1">
      <alignment horizontal="right" vertical="center"/>
    </xf>
    <xf numFmtId="0" fontId="3" fillId="0" borderId="5" xfId="0" applyFont="1" applyFill="1" applyBorder="1" applyAlignment="1">
      <alignment horizontal="center" vertical="center"/>
    </xf>
    <xf numFmtId="0" fontId="3" fillId="0" borderId="0" xfId="0" applyFont="1" applyFill="1" applyAlignment="1">
      <alignment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1" xfId="0" applyFont="1" applyFill="1" applyBorder="1" applyAlignment="1">
      <alignment horizontal="center" vertical="center"/>
    </xf>
    <xf numFmtId="177" fontId="3" fillId="0" borderId="0" xfId="0" applyNumberFormat="1" applyFont="1" applyFill="1" applyAlignment="1">
      <alignment vertical="center"/>
    </xf>
    <xf numFmtId="177" fontId="3" fillId="0" borderId="0" xfId="0" applyNumberFormat="1" applyFont="1" applyFill="1" applyAlignment="1">
      <alignment horizontal="right" vertical="center"/>
    </xf>
    <xf numFmtId="178" fontId="3"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quotePrefix="1" applyFont="1" applyFill="1" applyBorder="1" applyAlignment="1">
      <alignment horizontal="center"/>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181" fontId="3" fillId="0" borderId="13"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41" fontId="3" fillId="0" borderId="0" xfId="0" applyNumberFormat="1" applyFont="1" applyFill="1" applyAlignment="1">
      <alignment horizontal="center" vertical="center"/>
    </xf>
    <xf numFmtId="0" fontId="0" fillId="0" borderId="0" xfId="0" applyFont="1" applyFill="1" applyAlignment="1">
      <alignment horizontal="right" vertical="center"/>
    </xf>
    <xf numFmtId="0" fontId="8" fillId="0" borderId="0" xfId="0" applyFont="1" applyFill="1" applyAlignment="1">
      <alignment vertical="center"/>
    </xf>
    <xf numFmtId="182" fontId="3" fillId="0" borderId="0" xfId="0" applyNumberFormat="1" applyFont="1" applyFill="1" applyAlignment="1">
      <alignment horizontal="right"/>
    </xf>
    <xf numFmtId="0" fontId="3" fillId="0" borderId="0" xfId="0" applyFont="1" applyFill="1" applyAlignment="1">
      <alignment horizontal="right" vertical="center"/>
    </xf>
    <xf numFmtId="0" fontId="8" fillId="0" borderId="1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41" fontId="3" fillId="0" borderId="0" xfId="0" applyNumberFormat="1" applyFont="1" applyFill="1" applyBorder="1" applyAlignment="1"/>
    <xf numFmtId="41" fontId="3" fillId="0" borderId="0" xfId="0" applyNumberFormat="1" applyFont="1" applyFill="1" applyAlignment="1"/>
    <xf numFmtId="176" fontId="3" fillId="0" borderId="0" xfId="0" applyNumberFormat="1" applyFont="1" applyFill="1" applyAlignment="1">
      <alignment horizontal="right"/>
    </xf>
    <xf numFmtId="177" fontId="3" fillId="0" borderId="0" xfId="0" applyNumberFormat="1" applyFont="1" applyFill="1" applyAlignment="1">
      <alignment vertical="center"/>
    </xf>
    <xf numFmtId="177" fontId="3"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0" fontId="3" fillId="0" borderId="4" xfId="0" quotePrefix="1" applyFont="1" applyFill="1" applyBorder="1" applyAlignment="1">
      <alignment horizontal="center"/>
    </xf>
    <xf numFmtId="0" fontId="3" fillId="0" borderId="0" xfId="0" quotePrefix="1" applyFont="1" applyFill="1" applyAlignment="1"/>
    <xf numFmtId="0" fontId="3" fillId="0" borderId="4" xfId="0" quotePrefix="1" applyFont="1" applyFill="1" applyBorder="1" applyAlignment="1"/>
    <xf numFmtId="41" fontId="3"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10"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4" xfId="0" applyFont="1" applyFill="1" applyBorder="1" applyAlignment="1">
      <alignment horizontal="center"/>
    </xf>
    <xf numFmtId="0" fontId="3" fillId="0" borderId="6" xfId="0" applyFont="1" applyFill="1" applyBorder="1" applyAlignment="1">
      <alignment horizontal="right" vertical="center"/>
    </xf>
    <xf numFmtId="41"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4" xfId="0" quotePrefix="1" applyFont="1" applyFill="1" applyBorder="1" applyAlignment="1">
      <alignment horizontal="center"/>
    </xf>
    <xf numFmtId="0" fontId="3" fillId="0" borderId="4" xfId="0" quotePrefix="1" applyFont="1" applyFill="1" applyBorder="1" applyAlignment="1"/>
    <xf numFmtId="41" fontId="3" fillId="0" borderId="0" xfId="0" applyNumberFormat="1" applyFont="1" applyFill="1" applyAlignment="1">
      <alignment horizontal="center" vertical="center"/>
    </xf>
    <xf numFmtId="41" fontId="3" fillId="0" borderId="0" xfId="0" applyNumberFormat="1" applyFont="1" applyFill="1" applyBorder="1" applyAlignment="1">
      <alignment horizontal="center" vertical="center"/>
    </xf>
    <xf numFmtId="178" fontId="3" fillId="0" borderId="0" xfId="0" applyNumberFormat="1" applyFont="1" applyFill="1" applyAlignment="1"/>
    <xf numFmtId="178" fontId="3" fillId="0" borderId="0" xfId="0" applyNumberFormat="1" applyFont="1" applyFill="1" applyBorder="1" applyAlignment="1">
      <alignment horizontal="right"/>
    </xf>
    <xf numFmtId="0" fontId="3" fillId="0" borderId="4" xfId="0" quotePrefix="1" applyFont="1" applyFill="1" applyBorder="1" applyAlignment="1">
      <alignment horizontal="center"/>
    </xf>
    <xf numFmtId="179" fontId="3" fillId="0" borderId="13" xfId="2" applyNumberFormat="1" applyFont="1" applyFill="1" applyBorder="1">
      <alignment vertical="center"/>
    </xf>
    <xf numFmtId="179" fontId="3" fillId="0" borderId="0" xfId="2" applyNumberFormat="1" applyFont="1" applyFill="1" applyBorder="1">
      <alignment vertical="center"/>
    </xf>
    <xf numFmtId="0" fontId="10" fillId="0" borderId="0" xfId="2" applyFont="1" applyFill="1" applyAlignment="1">
      <alignment horizontal="right" vertical="center"/>
    </xf>
    <xf numFmtId="0" fontId="10" fillId="0" borderId="0" xfId="0" applyFont="1" applyFill="1" applyAlignment="1">
      <alignment horizontal="right" vertical="center"/>
    </xf>
    <xf numFmtId="0" fontId="3" fillId="0" borderId="0" xfId="2" applyFont="1" applyFill="1" applyBorder="1" applyAlignment="1">
      <alignment horizontal="left" vertical="center"/>
    </xf>
    <xf numFmtId="0" fontId="3" fillId="0" borderId="0" xfId="0" quotePrefix="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5" xfId="0" applyNumberFormat="1" applyFont="1" applyFill="1" applyBorder="1" applyAlignment="1">
      <alignment horizontal="left" vertical="center"/>
    </xf>
    <xf numFmtId="3" fontId="3" fillId="0" borderId="0"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180" fontId="3" fillId="0" borderId="0" xfId="1" applyNumberFormat="1" applyFont="1" applyFill="1" applyAlignment="1">
      <alignment horizontal="right" vertical="center"/>
    </xf>
    <xf numFmtId="180" fontId="3" fillId="0" borderId="0" xfId="1" applyNumberFormat="1" applyFont="1" applyFill="1" applyBorder="1" applyAlignment="1">
      <alignment horizontal="right"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lignment vertical="center"/>
    </xf>
    <xf numFmtId="0" fontId="3" fillId="2" borderId="0" xfId="0" applyFont="1" applyFill="1" applyBorder="1">
      <alignment vertical="center"/>
    </xf>
    <xf numFmtId="0" fontId="3" fillId="2" borderId="13" xfId="0" applyFont="1" applyFill="1" applyBorder="1">
      <alignment vertical="center"/>
    </xf>
    <xf numFmtId="0" fontId="3" fillId="2" borderId="0" xfId="0" applyFont="1" applyFill="1" applyAlignment="1">
      <alignment horizontal="right"/>
    </xf>
    <xf numFmtId="0" fontId="3" fillId="2" borderId="0" xfId="0" applyFont="1" applyFill="1" applyBorder="1" applyAlignment="1"/>
    <xf numFmtId="179" fontId="3" fillId="2" borderId="13" xfId="0" applyNumberFormat="1" applyFont="1" applyFill="1" applyBorder="1" applyAlignment="1"/>
    <xf numFmtId="179" fontId="3" fillId="2" borderId="0" xfId="0" applyNumberFormat="1" applyFont="1" applyFill="1" applyBorder="1" applyAlignment="1"/>
    <xf numFmtId="0" fontId="0" fillId="2" borderId="6" xfId="0" applyFont="1" applyFill="1" applyBorder="1">
      <alignment vertical="center"/>
    </xf>
    <xf numFmtId="0" fontId="0" fillId="2" borderId="12" xfId="0" applyFont="1" applyFill="1" applyBorder="1">
      <alignment vertical="center"/>
    </xf>
    <xf numFmtId="0" fontId="3" fillId="2" borderId="6" xfId="0" applyFont="1" applyFill="1" applyBorder="1">
      <alignment vertical="center"/>
    </xf>
    <xf numFmtId="0" fontId="3" fillId="2" borderId="14" xfId="0" applyFont="1" applyFill="1" applyBorder="1">
      <alignment vertical="center"/>
    </xf>
    <xf numFmtId="0" fontId="0" fillId="2" borderId="0" xfId="0" applyFont="1" applyFill="1">
      <alignment vertical="center"/>
    </xf>
    <xf numFmtId="0" fontId="3" fillId="2" borderId="4" xfId="0" applyFont="1" applyFill="1" applyBorder="1">
      <alignment vertical="center"/>
    </xf>
    <xf numFmtId="0" fontId="3" fillId="2" borderId="0" xfId="0" applyFont="1" applyFill="1" applyAlignment="1">
      <alignment horizontal="right" vertical="center"/>
    </xf>
    <xf numFmtId="41" fontId="3" fillId="2" borderId="0" xfId="0" applyNumberFormat="1" applyFont="1" applyFill="1" applyAlignment="1">
      <alignment horizontal="right" vertical="center"/>
    </xf>
    <xf numFmtId="41" fontId="3" fillId="0" borderId="0" xfId="0" applyNumberFormat="1" applyFont="1" applyFill="1" applyAlignment="1">
      <alignment horizontal="right" vertical="center"/>
    </xf>
    <xf numFmtId="41" fontId="3" fillId="0" borderId="0" xfId="0" applyNumberFormat="1" applyFont="1" applyFill="1" applyAlignment="1">
      <alignment horizontal="center" vertical="center"/>
    </xf>
    <xf numFmtId="41" fontId="3" fillId="0" borderId="0" xfId="0" applyNumberFormat="1" applyFont="1" applyFill="1" applyBorder="1" applyAlignment="1">
      <alignment horizontal="center" vertical="center"/>
    </xf>
    <xf numFmtId="41" fontId="3" fillId="0" borderId="6" xfId="0" applyNumberFormat="1" applyFont="1" applyFill="1" applyBorder="1" applyAlignment="1">
      <alignment horizontal="right" vertical="center"/>
    </xf>
    <xf numFmtId="180" fontId="3" fillId="0" borderId="6" xfId="1" applyNumberFormat="1" applyFont="1" applyFill="1" applyBorder="1" applyAlignment="1">
      <alignment horizontal="right" vertical="center"/>
    </xf>
    <xf numFmtId="41" fontId="3" fillId="0" borderId="0" xfId="0" applyNumberFormat="1" applyFont="1" applyFill="1" applyAlignment="1"/>
    <xf numFmtId="0" fontId="0" fillId="0" borderId="6" xfId="0" applyFont="1" applyFill="1" applyBorder="1">
      <alignment vertical="center"/>
    </xf>
    <xf numFmtId="176" fontId="3" fillId="0" borderId="0" xfId="0" applyNumberFormat="1" applyFont="1" applyFill="1" applyAlignment="1">
      <alignment horizontal="right"/>
    </xf>
    <xf numFmtId="178" fontId="3" fillId="0" borderId="0" xfId="0" applyNumberFormat="1" applyFont="1" applyFill="1" applyAlignment="1">
      <alignment horizontal="right" vertical="center"/>
    </xf>
    <xf numFmtId="0" fontId="3" fillId="0" borderId="4" xfId="0" quotePrefix="1" applyFont="1" applyFill="1" applyBorder="1" applyAlignment="1">
      <alignment horizontal="center"/>
    </xf>
    <xf numFmtId="0" fontId="0" fillId="0" borderId="0" xfId="0" applyFont="1" applyFill="1" applyAlignment="1">
      <alignment horizontal="right" vertical="center"/>
    </xf>
    <xf numFmtId="0" fontId="10" fillId="0" borderId="4" xfId="0" applyFont="1" applyFill="1" applyBorder="1">
      <alignment vertical="center"/>
    </xf>
    <xf numFmtId="0" fontId="10" fillId="0" borderId="0" xfId="0" applyFont="1" applyFill="1" applyBorder="1">
      <alignment vertical="center"/>
    </xf>
    <xf numFmtId="0" fontId="0" fillId="0" borderId="0" xfId="0" applyFont="1" applyFill="1" applyAlignment="1"/>
    <xf numFmtId="41" fontId="0" fillId="0" borderId="0" xfId="0" applyNumberFormat="1" applyFont="1" applyFill="1" applyAlignment="1"/>
    <xf numFmtId="178" fontId="0" fillId="0" borderId="0" xfId="0" applyNumberFormat="1" applyFont="1" applyFill="1" applyAlignment="1">
      <alignment horizontal="right"/>
    </xf>
    <xf numFmtId="0" fontId="0" fillId="0" borderId="0" xfId="0" applyFont="1" applyFill="1" applyAlignment="1">
      <alignment horizontal="right"/>
    </xf>
    <xf numFmtId="177" fontId="3" fillId="0" borderId="0" xfId="0" applyNumberFormat="1" applyFont="1" applyFill="1" applyBorder="1" applyAlignment="1">
      <alignment horizontal="right"/>
    </xf>
    <xf numFmtId="41" fontId="3" fillId="0" borderId="0" xfId="1" applyNumberFormat="1" applyFont="1" applyFill="1" applyBorder="1" applyAlignment="1"/>
    <xf numFmtId="38" fontId="3" fillId="0" borderId="0" xfId="1" applyFont="1" applyFill="1" applyAlignment="1">
      <alignment shrinkToFit="1"/>
    </xf>
    <xf numFmtId="38" fontId="3" fillId="0" borderId="0" xfId="1" applyFont="1" applyFill="1" applyAlignment="1"/>
    <xf numFmtId="181" fontId="3" fillId="0" borderId="0" xfId="1" applyNumberFormat="1" applyFont="1" applyFill="1">
      <alignment vertical="center"/>
    </xf>
    <xf numFmtId="181" fontId="3" fillId="0" borderId="0" xfId="0" applyNumberFormat="1" applyFont="1" applyFill="1">
      <alignment vertical="center"/>
    </xf>
    <xf numFmtId="179" fontId="3" fillId="0" borderId="12" xfId="0" applyNumberFormat="1" applyFont="1" applyFill="1" applyBorder="1">
      <alignment vertical="center"/>
    </xf>
    <xf numFmtId="179" fontId="3" fillId="0" borderId="6" xfId="0" applyNumberFormat="1" applyFont="1" applyFill="1" applyBorder="1">
      <alignment vertical="center"/>
    </xf>
    <xf numFmtId="41" fontId="3" fillId="0" borderId="0" xfId="0" applyNumberFormat="1" applyFont="1" applyFill="1" applyBorder="1" applyAlignment="1"/>
    <xf numFmtId="41" fontId="3" fillId="0" borderId="0" xfId="0" applyNumberFormat="1" applyFont="1" applyFill="1" applyAlignment="1"/>
    <xf numFmtId="0" fontId="3" fillId="0" borderId="0" xfId="0" applyFont="1" applyFill="1" applyAlignment="1">
      <alignment horizontal="right" vertical="center"/>
    </xf>
    <xf numFmtId="41" fontId="3" fillId="0" borderId="0" xfId="0" applyNumberFormat="1" applyFont="1" applyFill="1" applyBorder="1" applyAlignment="1"/>
    <xf numFmtId="41" fontId="3" fillId="0" borderId="0" xfId="0" applyNumberFormat="1" applyFont="1" applyFill="1" applyAlignment="1"/>
    <xf numFmtId="41" fontId="3" fillId="0" borderId="0" xfId="0" applyNumberFormat="1" applyFont="1" applyFill="1" applyBorder="1" applyAlignment="1"/>
    <xf numFmtId="41" fontId="3" fillId="0" borderId="13" xfId="0" applyNumberFormat="1" applyFont="1" applyFill="1" applyBorder="1" applyAlignment="1"/>
    <xf numFmtId="41" fontId="3" fillId="0" borderId="0" xfId="0" applyNumberFormat="1" applyFont="1" applyFill="1" applyAlignment="1"/>
    <xf numFmtId="41" fontId="3" fillId="0" borderId="0" xfId="0" applyNumberFormat="1" applyFont="1" applyFill="1" applyBorder="1" applyAlignment="1">
      <alignment horizontal="center"/>
    </xf>
    <xf numFmtId="41" fontId="3" fillId="0" borderId="0" xfId="0" applyNumberFormat="1" applyFont="1" applyFill="1" applyAlignment="1">
      <alignment horizontal="left"/>
    </xf>
    <xf numFmtId="183" fontId="15" fillId="0" borderId="0" xfId="0" applyNumberFormat="1" applyFont="1" applyProtection="1">
      <alignment vertical="center"/>
      <protection locked="0"/>
    </xf>
    <xf numFmtId="41" fontId="3" fillId="0" borderId="0" xfId="0" applyNumberFormat="1" applyFont="1" applyFill="1" applyAlignment="1"/>
    <xf numFmtId="41" fontId="13" fillId="0" borderId="0" xfId="1" applyNumberFormat="1" applyFont="1" applyFill="1" applyAlignment="1"/>
    <xf numFmtId="0" fontId="10" fillId="0" borderId="0" xfId="0" applyFont="1" applyFill="1" applyAlignment="1">
      <alignment horizontal="left" vertical="center"/>
    </xf>
    <xf numFmtId="0" fontId="10" fillId="0" borderId="0" xfId="0" applyFont="1" applyFill="1">
      <alignment vertical="center"/>
    </xf>
    <xf numFmtId="0" fontId="16" fillId="0" borderId="0" xfId="0" applyFont="1" applyFill="1">
      <alignment vertical="center"/>
    </xf>
    <xf numFmtId="0" fontId="10" fillId="0" borderId="2" xfId="0" applyFont="1" applyFill="1" applyBorder="1" applyAlignment="1">
      <alignment horizontal="centerContinuous" vertical="center"/>
    </xf>
    <xf numFmtId="0" fontId="10" fillId="0" borderId="3" xfId="0" applyFont="1" applyFill="1" applyBorder="1" applyAlignment="1">
      <alignment horizontal="centerContinuous" vertical="center"/>
    </xf>
    <xf numFmtId="0" fontId="10" fillId="0" borderId="2" xfId="0" applyFont="1" applyFill="1" applyBorder="1" applyAlignment="1">
      <alignment horizontal="center" vertical="center"/>
    </xf>
    <xf numFmtId="41" fontId="10" fillId="0" borderId="0" xfId="0" applyNumberFormat="1" applyFont="1" applyFill="1">
      <alignment vertical="center"/>
    </xf>
    <xf numFmtId="0" fontId="10" fillId="0" borderId="4" xfId="0" applyFont="1" applyFill="1" applyBorder="1" applyAlignment="1">
      <alignment horizontal="left" vertical="center" indent="2"/>
    </xf>
    <xf numFmtId="41" fontId="10" fillId="0" borderId="0" xfId="0" applyNumberFormat="1" applyFont="1" applyFill="1" applyBorder="1">
      <alignment vertical="center"/>
    </xf>
    <xf numFmtId="0" fontId="10" fillId="0" borderId="5" xfId="0" applyFont="1" applyFill="1" applyBorder="1">
      <alignment vertical="center"/>
    </xf>
    <xf numFmtId="0" fontId="10" fillId="0" borderId="6" xfId="0" applyFont="1" applyFill="1" applyBorder="1">
      <alignment vertical="center"/>
    </xf>
    <xf numFmtId="0" fontId="10" fillId="0" borderId="1" xfId="0" applyFont="1" applyFill="1" applyBorder="1" applyAlignment="1">
      <alignment horizontal="center" vertical="center"/>
    </xf>
    <xf numFmtId="38" fontId="10" fillId="0" borderId="0" xfId="1" applyFont="1" applyFill="1">
      <alignment vertical="center"/>
    </xf>
    <xf numFmtId="3" fontId="10" fillId="0" borderId="0" xfId="0" applyNumberFormat="1" applyFont="1" applyFill="1">
      <alignment vertical="center"/>
    </xf>
    <xf numFmtId="180" fontId="10" fillId="0" borderId="0" xfId="0" applyNumberFormat="1" applyFont="1" applyFill="1">
      <alignment vertical="center"/>
    </xf>
    <xf numFmtId="179" fontId="10" fillId="0" borderId="0" xfId="0" applyNumberFormat="1" applyFont="1" applyFill="1">
      <alignment vertical="center"/>
    </xf>
    <xf numFmtId="0" fontId="11" fillId="0" borderId="6" xfId="0" applyFont="1" applyFill="1" applyBorder="1">
      <alignment vertical="center"/>
    </xf>
    <xf numFmtId="0" fontId="10" fillId="0" borderId="4" xfId="0" applyFont="1" applyFill="1" applyBorder="1" applyAlignment="1">
      <alignment horizontal="center" vertical="center"/>
    </xf>
    <xf numFmtId="41" fontId="10" fillId="0" borderId="0" xfId="0" applyNumberFormat="1" applyFont="1" applyFill="1" applyAlignment="1">
      <alignment vertical="center"/>
    </xf>
    <xf numFmtId="41" fontId="10" fillId="0" borderId="0" xfId="0" applyNumberFormat="1" applyFont="1" applyFill="1" applyAlignment="1">
      <alignment horizontal="right" vertical="center"/>
    </xf>
    <xf numFmtId="38" fontId="10" fillId="0" borderId="0" xfId="1" applyFont="1" applyFill="1" applyAlignment="1">
      <alignment horizontal="right" vertical="center"/>
    </xf>
    <xf numFmtId="41" fontId="10" fillId="0" borderId="0" xfId="0" applyNumberFormat="1" applyFont="1" applyFill="1" applyBorder="1" applyAlignment="1">
      <alignment vertical="center"/>
    </xf>
    <xf numFmtId="3" fontId="10" fillId="0" borderId="0" xfId="0" applyNumberFormat="1" applyFont="1" applyFill="1" applyAlignment="1">
      <alignment horizontal="right" vertical="center"/>
    </xf>
    <xf numFmtId="0" fontId="11" fillId="0" borderId="0" xfId="0" applyFont="1" applyFill="1" applyAlignment="1">
      <alignment horizontal="right" vertical="center"/>
    </xf>
    <xf numFmtId="41" fontId="10" fillId="0" borderId="0" xfId="0" applyNumberFormat="1" applyFont="1" applyFill="1" applyBorder="1" applyAlignment="1">
      <alignment horizontal="right" vertical="center"/>
    </xf>
    <xf numFmtId="38" fontId="11" fillId="0" borderId="6" xfId="1" applyFont="1" applyFill="1" applyBorder="1">
      <alignment vertical="center"/>
    </xf>
    <xf numFmtId="0" fontId="17" fillId="0" borderId="0" xfId="0" applyFont="1" applyFill="1" applyBorder="1">
      <alignment vertical="center"/>
    </xf>
    <xf numFmtId="41" fontId="10" fillId="0" borderId="14" xfId="0" applyNumberFormat="1" applyFont="1" applyFill="1" applyBorder="1" applyAlignment="1">
      <alignment vertical="center"/>
    </xf>
    <xf numFmtId="41" fontId="0" fillId="0" borderId="0" xfId="0" applyNumberFormat="1" applyFont="1" applyFill="1" applyAlignment="1">
      <alignment horizontal="right"/>
    </xf>
    <xf numFmtId="179" fontId="3" fillId="0" borderId="0" xfId="0" applyNumberFormat="1" applyFont="1" applyFill="1" applyBorder="1" applyAlignment="1">
      <alignment horizontal="right" vertical="center"/>
    </xf>
    <xf numFmtId="0" fontId="3" fillId="0" borderId="3" xfId="0" applyFont="1" applyFill="1" applyBorder="1" applyAlignment="1">
      <alignment horizontal="center" vertical="center" shrinkToFit="1"/>
    </xf>
    <xf numFmtId="0" fontId="10" fillId="0" borderId="3" xfId="0" applyFont="1" applyFill="1" applyBorder="1" applyAlignment="1">
      <alignment horizontal="center" vertical="center"/>
    </xf>
    <xf numFmtId="0" fontId="5" fillId="0" borderId="0" xfId="0" applyFont="1" applyFill="1" applyAlignment="1">
      <alignment vertical="top" wrapText="1"/>
    </xf>
    <xf numFmtId="0" fontId="0" fillId="0" borderId="0" xfId="0" applyFont="1" applyFill="1" applyAlignment="1">
      <alignmen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41" fontId="3" fillId="0" borderId="0" xfId="0" applyNumberFormat="1" applyFont="1" applyFill="1" applyBorder="1" applyAlignment="1">
      <alignment horizontal="center"/>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41" fontId="3" fillId="0" borderId="0" xfId="0" applyNumberFormat="1" applyFont="1" applyFill="1" applyBorder="1" applyAlignment="1"/>
    <xf numFmtId="41" fontId="3" fillId="0" borderId="13" xfId="0" applyNumberFormat="1" applyFont="1" applyFill="1" applyBorder="1" applyAlignment="1"/>
    <xf numFmtId="41" fontId="3" fillId="0" borderId="0" xfId="0" applyNumberFormat="1" applyFont="1" applyFill="1" applyAlignment="1"/>
    <xf numFmtId="0" fontId="3" fillId="0" borderId="2" xfId="0" applyFont="1" applyFill="1" applyBorder="1" applyAlignment="1">
      <alignment horizontal="center" vertical="center" textRotation="255"/>
    </xf>
    <xf numFmtId="0" fontId="3" fillId="0" borderId="6" xfId="0" applyFont="1" applyFill="1" applyBorder="1" applyAlignment="1">
      <alignment horizontal="right" vertical="center"/>
    </xf>
    <xf numFmtId="0" fontId="3" fillId="0" borderId="1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0" fillId="0" borderId="14" xfId="0" applyFont="1" applyFill="1" applyBorder="1">
      <alignment vertical="center"/>
    </xf>
    <xf numFmtId="0" fontId="0" fillId="0" borderId="15" xfId="0" applyFont="1" applyFill="1" applyBorder="1">
      <alignment vertical="center"/>
    </xf>
    <xf numFmtId="0" fontId="0" fillId="0" borderId="6" xfId="0" applyFont="1" applyFill="1" applyBorder="1">
      <alignment vertical="center"/>
    </xf>
    <xf numFmtId="0" fontId="0" fillId="0" borderId="5" xfId="0" applyFont="1" applyFill="1" applyBorder="1">
      <alignment vertical="center"/>
    </xf>
    <xf numFmtId="0" fontId="3" fillId="0" borderId="3"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178" fontId="3" fillId="0" borderId="0" xfId="0" applyNumberFormat="1" applyFont="1" applyFill="1" applyAlignment="1">
      <alignment horizontal="right" vertical="center"/>
    </xf>
    <xf numFmtId="182" fontId="3"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177" fontId="3" fillId="0" borderId="0" xfId="0" applyNumberFormat="1" applyFont="1" applyFill="1" applyAlignment="1">
      <alignment vertical="center"/>
    </xf>
    <xf numFmtId="176" fontId="3" fillId="0" borderId="0" xfId="0" applyNumberFormat="1" applyFont="1" applyFill="1" applyAlignment="1">
      <alignment horizontal="center"/>
    </xf>
    <xf numFmtId="0" fontId="0" fillId="0" borderId="0" xfId="0" applyFill="1" applyAlignment="1">
      <alignment vertical="center"/>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41" fontId="0" fillId="0" borderId="0" xfId="0" applyNumberFormat="1" applyFill="1" applyAlignment="1">
      <alignment horizontal="right" vertical="center"/>
    </xf>
    <xf numFmtId="177" fontId="3" fillId="0" borderId="0" xfId="0" applyNumberFormat="1" applyFont="1" applyFill="1" applyAlignment="1">
      <alignment horizontal="right" vertical="center"/>
    </xf>
    <xf numFmtId="0" fontId="3" fillId="0" borderId="11" xfId="0" applyFont="1" applyFill="1" applyBorder="1" applyAlignment="1">
      <alignment horizontal="center" vertical="center"/>
    </xf>
    <xf numFmtId="176" fontId="3" fillId="0" borderId="0" xfId="0" applyNumberFormat="1" applyFont="1" applyFill="1" applyAlignment="1">
      <alignment horizontal="right"/>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0" applyFont="1" applyFill="1" applyAlignment="1">
      <alignment horizontal="right" vertical="center"/>
    </xf>
    <xf numFmtId="0" fontId="3" fillId="0" borderId="15" xfId="0" applyFont="1" applyFill="1" applyBorder="1" applyAlignment="1">
      <alignment horizontal="center" vertical="center" wrapText="1"/>
    </xf>
    <xf numFmtId="0" fontId="3" fillId="0" borderId="0" xfId="0" applyFont="1" applyFill="1" applyAlignment="1">
      <alignment vertical="center"/>
    </xf>
    <xf numFmtId="0" fontId="3" fillId="0" borderId="14" xfId="0"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13" xfId="0" applyFont="1" applyFill="1" applyBorder="1" applyAlignment="1">
      <alignment horizont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quotePrefix="1" applyFont="1" applyFill="1" applyAlignment="1">
      <alignment horizontal="center"/>
    </xf>
    <xf numFmtId="0" fontId="3" fillId="0" borderId="4" xfId="0" quotePrefix="1" applyFont="1" applyFill="1" applyBorder="1" applyAlignment="1">
      <alignment horizontal="center"/>
    </xf>
    <xf numFmtId="0" fontId="3" fillId="0" borderId="0" xfId="0" quotePrefix="1" applyFont="1" applyFill="1" applyAlignment="1"/>
    <xf numFmtId="0" fontId="3" fillId="0" borderId="4" xfId="0" quotePrefix="1" applyFont="1" applyFill="1" applyBorder="1" applyAlignment="1"/>
    <xf numFmtId="0" fontId="3" fillId="0" borderId="0" xfId="0" quotePrefix="1" applyNumberFormat="1" applyFont="1" applyFill="1" applyBorder="1" applyAlignment="1">
      <alignment horizontal="center"/>
    </xf>
    <xf numFmtId="0" fontId="3" fillId="0" borderId="4" xfId="0" applyNumberFormat="1" applyFont="1" applyFill="1" applyBorder="1" applyAlignment="1">
      <alignment horizont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179" fontId="3" fillId="2" borderId="0"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179" fontId="3" fillId="0" borderId="13" xfId="0" applyNumberFormat="1" applyFont="1" applyFill="1" applyBorder="1" applyAlignment="1">
      <alignment horizontal="right" vertical="center" indent="1"/>
    </xf>
    <xf numFmtId="179" fontId="3" fillId="0" borderId="0" xfId="0" applyNumberFormat="1" applyFont="1" applyFill="1" applyBorder="1" applyAlignment="1">
      <alignment horizontal="right" vertical="center" inden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quotePrefix="1" applyFont="1" applyFill="1" applyBorder="1" applyAlignment="1">
      <alignment horizontal="center"/>
    </xf>
    <xf numFmtId="0" fontId="3" fillId="0" borderId="5" xfId="0" applyFont="1" applyFill="1" applyBorder="1" applyAlignment="1">
      <alignment horizontal="center"/>
    </xf>
    <xf numFmtId="179" fontId="3" fillId="0" borderId="12" xfId="0" applyNumberFormat="1" applyFont="1" applyFill="1" applyBorder="1" applyAlignment="1">
      <alignment horizontal="right" vertical="center" indent="1"/>
    </xf>
    <xf numFmtId="179" fontId="3" fillId="0" borderId="6" xfId="0" applyNumberFormat="1" applyFont="1" applyFill="1" applyBorder="1" applyAlignment="1">
      <alignment horizontal="right" vertical="center" indent="1"/>
    </xf>
    <xf numFmtId="0" fontId="3" fillId="0" borderId="12"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180" fontId="3" fillId="0" borderId="0" xfId="0" applyNumberFormat="1" applyFont="1" applyFill="1" applyAlignment="1">
      <alignmen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180" fontId="3" fillId="0" borderId="0" xfId="1" applyNumberFormat="1" applyFont="1" applyFill="1" applyAlignment="1">
      <alignment vertical="center"/>
    </xf>
    <xf numFmtId="180" fontId="3" fillId="0" borderId="13" xfId="0" applyNumberFormat="1" applyFont="1" applyFill="1" applyBorder="1" applyAlignment="1">
      <alignment vertical="center"/>
    </xf>
    <xf numFmtId="0" fontId="3" fillId="0" borderId="5" xfId="0" applyFont="1" applyFill="1" applyBorder="1" applyAlignment="1">
      <alignment horizontal="center" vertical="center" wrapText="1"/>
    </xf>
    <xf numFmtId="181" fontId="3" fillId="0" borderId="13" xfId="0" applyNumberFormat="1" applyFont="1" applyFill="1" applyBorder="1" applyAlignment="1">
      <alignment horizontal="right" vertical="center" indent="2"/>
    </xf>
    <xf numFmtId="181" fontId="3" fillId="0" borderId="0" xfId="0" applyNumberFormat="1" applyFont="1" applyFill="1" applyBorder="1" applyAlignment="1">
      <alignment horizontal="right" vertical="center" indent="2"/>
    </xf>
    <xf numFmtId="41" fontId="3" fillId="0" borderId="13" xfId="0" applyNumberFormat="1" applyFont="1" applyFill="1" applyBorder="1" applyAlignment="1">
      <alignment horizontal="center"/>
    </xf>
    <xf numFmtId="41" fontId="3" fillId="0" borderId="13" xfId="1" applyNumberFormat="1" applyFont="1" applyFill="1" applyBorder="1" applyAlignment="1">
      <alignment horizontal="center"/>
    </xf>
    <xf numFmtId="41" fontId="3" fillId="0" borderId="0" xfId="1" applyNumberFormat="1" applyFont="1" applyFill="1" applyBorder="1" applyAlignment="1">
      <alignment horizontal="center"/>
    </xf>
    <xf numFmtId="0" fontId="3" fillId="0" borderId="0" xfId="0" quotePrefix="1" applyFont="1" applyFill="1" applyAlignment="1">
      <alignment horizontal="left" shrinkToFit="1"/>
    </xf>
    <xf numFmtId="0" fontId="3" fillId="0" borderId="4" xfId="0" quotePrefix="1" applyFont="1" applyFill="1" applyBorder="1" applyAlignment="1">
      <alignment horizontal="left" shrinkToFit="1"/>
    </xf>
    <xf numFmtId="41" fontId="3" fillId="0" borderId="0" xfId="0" applyNumberFormat="1" applyFont="1" applyFill="1" applyAlignment="1">
      <alignment horizontal="center" vertical="center"/>
    </xf>
    <xf numFmtId="41" fontId="3" fillId="0" borderId="13"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0" fontId="0" fillId="0" borderId="0" xfId="0" applyFont="1" applyFill="1" applyAlignment="1">
      <alignment horizontal="center" vertical="center"/>
    </xf>
    <xf numFmtId="41" fontId="3" fillId="0" borderId="13"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41" fontId="3" fillId="0" borderId="0" xfId="0" applyNumberFormat="1" applyFont="1" applyFill="1" applyBorder="1" applyAlignment="1">
      <alignment horizontal="right"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21</xdr:col>
      <xdr:colOff>85725</xdr:colOff>
      <xdr:row>34</xdr:row>
      <xdr:rowOff>0</xdr:rowOff>
    </xdr:from>
    <xdr:to>
      <xdr:col>25</xdr:col>
      <xdr:colOff>66675</xdr:colOff>
      <xdr:row>36</xdr:row>
      <xdr:rowOff>95250</xdr:rowOff>
    </xdr:to>
    <xdr:sp macro="" textlink="">
      <xdr:nvSpPr>
        <xdr:cNvPr id="2" name="角丸四角形 1"/>
        <xdr:cNvSpPr/>
      </xdr:nvSpPr>
      <xdr:spPr>
        <a:xfrm>
          <a:off x="2533650" y="5286375"/>
          <a:ext cx="2076450" cy="3238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令和六年版から項目削除</a:t>
          </a:r>
        </a:p>
      </xdr:txBody>
    </xdr:sp>
    <xdr:clientData/>
  </xdr:twoCellAnchor>
  <xdr:twoCellAnchor>
    <xdr:from>
      <xdr:col>21</xdr:col>
      <xdr:colOff>76200</xdr:colOff>
      <xdr:row>43</xdr:row>
      <xdr:rowOff>142875</xdr:rowOff>
    </xdr:from>
    <xdr:to>
      <xdr:col>25</xdr:col>
      <xdr:colOff>57150</xdr:colOff>
      <xdr:row>46</xdr:row>
      <xdr:rowOff>66675</xdr:rowOff>
    </xdr:to>
    <xdr:sp macro="" textlink="">
      <xdr:nvSpPr>
        <xdr:cNvPr id="3" name="角丸四角形 2"/>
        <xdr:cNvSpPr/>
      </xdr:nvSpPr>
      <xdr:spPr>
        <a:xfrm>
          <a:off x="2524125" y="6753225"/>
          <a:ext cx="2076450" cy="3238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令和六年版から項目削除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29308</xdr:colOff>
      <xdr:row>12</xdr:row>
      <xdr:rowOff>38101</xdr:rowOff>
    </xdr:from>
    <xdr:to>
      <xdr:col>20</xdr:col>
      <xdr:colOff>239590</xdr:colOff>
      <xdr:row>17</xdr:row>
      <xdr:rowOff>114301</xdr:rowOff>
    </xdr:to>
    <xdr:sp macro="" textlink="">
      <xdr:nvSpPr>
        <xdr:cNvPr id="2" name="テキスト ボックス 1"/>
        <xdr:cNvSpPr txBox="1"/>
      </xdr:nvSpPr>
      <xdr:spPr>
        <a:xfrm>
          <a:off x="7658833" y="1866901"/>
          <a:ext cx="4191732" cy="8191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100"/>
            <a:t>青少年センターについては令和５年度版より削除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topLeftCell="A37" zoomScaleNormal="130" zoomScaleSheetLayoutView="100" workbookViewId="0">
      <selection activeCell="R39" sqref="R39"/>
    </sheetView>
  </sheetViews>
  <sheetFormatPr defaultColWidth="9" defaultRowHeight="13.5"/>
  <cols>
    <col min="1" max="1" width="17.875" style="1" customWidth="1"/>
    <col min="2" max="13" width="6.375" style="1" customWidth="1"/>
    <col min="14" max="14" width="9" style="1"/>
    <col min="15" max="16384" width="9" style="15"/>
  </cols>
  <sheetData>
    <row r="1" spans="1:13" s="2" customFormat="1" ht="11.25">
      <c r="A1" s="123" t="s">
        <v>0</v>
      </c>
      <c r="M1" s="121"/>
    </row>
    <row r="2" spans="1:13" s="1" customFormat="1">
      <c r="A2" s="2"/>
      <c r="B2" s="2"/>
      <c r="C2" s="2"/>
      <c r="D2" s="2"/>
      <c r="E2" s="2"/>
      <c r="F2" s="2"/>
      <c r="G2" s="2"/>
      <c r="H2" s="2"/>
      <c r="I2" s="2"/>
      <c r="J2" s="2"/>
      <c r="K2" s="2"/>
      <c r="L2" s="2"/>
      <c r="M2" s="2"/>
    </row>
    <row r="3" spans="1:13" s="1" customFormat="1" ht="21">
      <c r="A3" s="3" t="s">
        <v>1</v>
      </c>
      <c r="B3" s="4"/>
      <c r="C3" s="4"/>
      <c r="D3" s="4"/>
      <c r="E3" s="4"/>
      <c r="F3" s="4"/>
      <c r="G3" s="4"/>
      <c r="H3" s="4"/>
      <c r="I3" s="4"/>
      <c r="J3" s="4"/>
      <c r="K3" s="4"/>
      <c r="L3" s="4"/>
      <c r="M3" s="4"/>
    </row>
    <row r="4" spans="1:13" s="1" customFormat="1">
      <c r="A4" s="2"/>
      <c r="B4" s="2"/>
      <c r="C4" s="2"/>
      <c r="D4" s="2"/>
      <c r="E4" s="2"/>
      <c r="F4" s="2"/>
      <c r="G4" s="2"/>
      <c r="H4" s="2"/>
      <c r="I4" s="2"/>
      <c r="J4" s="2"/>
      <c r="K4" s="2"/>
      <c r="L4" s="2"/>
      <c r="M4" s="2"/>
    </row>
    <row r="5" spans="1:13" s="1" customFormat="1">
      <c r="A5" s="274" t="s">
        <v>2</v>
      </c>
      <c r="B5" s="275"/>
      <c r="C5" s="275"/>
      <c r="D5" s="275"/>
      <c r="E5" s="275"/>
      <c r="F5" s="275"/>
      <c r="G5" s="275"/>
      <c r="H5" s="275"/>
      <c r="I5" s="275"/>
      <c r="J5" s="275"/>
      <c r="K5" s="275"/>
      <c r="L5" s="275"/>
      <c r="M5" s="275"/>
    </row>
    <row r="6" spans="1:13" s="1" customFormat="1" ht="21" customHeight="1">
      <c r="A6" s="275"/>
      <c r="B6" s="275"/>
      <c r="C6" s="275"/>
      <c r="D6" s="275"/>
      <c r="E6" s="275"/>
      <c r="F6" s="275"/>
      <c r="G6" s="275"/>
      <c r="H6" s="275"/>
      <c r="I6" s="275"/>
      <c r="J6" s="275"/>
      <c r="K6" s="275"/>
      <c r="L6" s="275"/>
      <c r="M6" s="275"/>
    </row>
    <row r="7" spans="1:13" s="1" customFormat="1">
      <c r="A7" s="2"/>
      <c r="B7" s="2"/>
      <c r="C7" s="2"/>
      <c r="D7" s="2"/>
      <c r="E7" s="2"/>
      <c r="F7" s="2"/>
      <c r="G7" s="2"/>
      <c r="H7" s="2"/>
      <c r="I7" s="2"/>
      <c r="J7" s="2"/>
      <c r="K7" s="2"/>
      <c r="L7" s="2"/>
      <c r="M7" s="2"/>
    </row>
    <row r="8" spans="1:13" s="1" customFormat="1" ht="14.25">
      <c r="A8" s="5" t="s">
        <v>3</v>
      </c>
      <c r="B8" s="2"/>
      <c r="C8" s="2"/>
      <c r="D8" s="2"/>
      <c r="E8" s="2"/>
      <c r="F8" s="2"/>
      <c r="G8" s="2"/>
      <c r="H8" s="2"/>
      <c r="I8" s="2"/>
      <c r="J8" s="2"/>
      <c r="K8" s="2"/>
      <c r="L8" s="2"/>
      <c r="M8" s="2"/>
    </row>
    <row r="9" spans="1:13" s="1" customFormat="1">
      <c r="A9" s="6" t="s">
        <v>4</v>
      </c>
      <c r="B9" s="2"/>
      <c r="C9" s="2"/>
      <c r="D9" s="2"/>
      <c r="E9" s="2"/>
      <c r="F9" s="2"/>
      <c r="G9" s="2"/>
      <c r="H9" s="2"/>
      <c r="I9" s="2"/>
      <c r="J9" s="2"/>
      <c r="K9" s="2"/>
      <c r="L9" s="2"/>
      <c r="M9" s="2"/>
    </row>
    <row r="10" spans="1:13" s="1" customFormat="1">
      <c r="A10" s="2"/>
      <c r="B10" s="2"/>
      <c r="C10" s="2"/>
      <c r="D10" s="2"/>
      <c r="E10" s="2"/>
      <c r="F10" s="2"/>
      <c r="G10" s="2"/>
      <c r="H10" s="2"/>
      <c r="I10" s="2"/>
      <c r="J10" s="2"/>
      <c r="K10" s="2"/>
      <c r="L10" s="2"/>
      <c r="M10" s="121" t="s">
        <v>628</v>
      </c>
    </row>
    <row r="11" spans="1:13" s="1" customFormat="1">
      <c r="A11" s="276" t="s">
        <v>5</v>
      </c>
      <c r="B11" s="7" t="s">
        <v>665</v>
      </c>
      <c r="C11" s="7"/>
      <c r="D11" s="7"/>
      <c r="E11" s="8"/>
      <c r="F11" s="7" t="s">
        <v>584</v>
      </c>
      <c r="G11" s="7"/>
      <c r="H11" s="7"/>
      <c r="I11" s="8"/>
      <c r="J11" s="7" t="s">
        <v>636</v>
      </c>
      <c r="K11" s="7"/>
      <c r="L11" s="7"/>
      <c r="M11" s="8"/>
    </row>
    <row r="12" spans="1:13" s="1" customFormat="1" ht="40.5" customHeight="1">
      <c r="A12" s="276"/>
      <c r="B12" s="104" t="s">
        <v>6</v>
      </c>
      <c r="C12" s="104" t="s">
        <v>7</v>
      </c>
      <c r="D12" s="113" t="s">
        <v>8</v>
      </c>
      <c r="E12" s="113" t="s">
        <v>9</v>
      </c>
      <c r="F12" s="104" t="s">
        <v>6</v>
      </c>
      <c r="G12" s="104" t="s">
        <v>7</v>
      </c>
      <c r="H12" s="113" t="s">
        <v>8</v>
      </c>
      <c r="I12" s="114" t="s">
        <v>9</v>
      </c>
      <c r="J12" s="104" t="s">
        <v>6</v>
      </c>
      <c r="K12" s="104" t="s">
        <v>7</v>
      </c>
      <c r="L12" s="113" t="s">
        <v>8</v>
      </c>
      <c r="M12" s="114" t="s">
        <v>9</v>
      </c>
    </row>
    <row r="13" spans="1:13" s="1" customFormat="1" ht="5.0999999999999996" customHeight="1">
      <c r="A13" s="9"/>
      <c r="B13" s="2"/>
      <c r="C13" s="2"/>
      <c r="D13" s="2"/>
      <c r="E13" s="2"/>
      <c r="F13" s="2"/>
      <c r="G13" s="2"/>
      <c r="H13" s="2"/>
      <c r="I13" s="2"/>
      <c r="J13" s="2"/>
      <c r="K13" s="2"/>
      <c r="L13" s="2"/>
      <c r="M13" s="2"/>
    </row>
    <row r="14" spans="1:13" s="1" customFormat="1" ht="18" customHeight="1">
      <c r="A14" s="10" t="s">
        <v>10</v>
      </c>
      <c r="B14" s="150">
        <v>13</v>
      </c>
      <c r="C14" s="150">
        <v>72</v>
      </c>
      <c r="D14" s="150">
        <v>2098</v>
      </c>
      <c r="E14" s="150">
        <v>303</v>
      </c>
      <c r="F14" s="150">
        <v>13</v>
      </c>
      <c r="G14" s="150">
        <v>72</v>
      </c>
      <c r="H14" s="150">
        <v>2110</v>
      </c>
      <c r="I14" s="150">
        <v>319</v>
      </c>
      <c r="J14" s="230">
        <v>13</v>
      </c>
      <c r="K14" s="230">
        <v>72</v>
      </c>
      <c r="L14" s="230">
        <v>2056</v>
      </c>
      <c r="M14" s="230">
        <v>303</v>
      </c>
    </row>
    <row r="15" spans="1:13" s="1" customFormat="1">
      <c r="A15" s="11" t="s">
        <v>11</v>
      </c>
      <c r="B15" s="150" t="s">
        <v>626</v>
      </c>
      <c r="C15" s="150" t="s">
        <v>626</v>
      </c>
      <c r="D15" s="150" t="s">
        <v>626</v>
      </c>
      <c r="E15" s="150" t="s">
        <v>626</v>
      </c>
      <c r="F15" s="150" t="s">
        <v>626</v>
      </c>
      <c r="G15" s="150" t="s">
        <v>626</v>
      </c>
      <c r="H15" s="150" t="s">
        <v>626</v>
      </c>
      <c r="I15" s="150" t="s">
        <v>626</v>
      </c>
      <c r="J15" s="230" t="s">
        <v>626</v>
      </c>
      <c r="K15" s="230" t="s">
        <v>626</v>
      </c>
      <c r="L15" s="230" t="s">
        <v>626</v>
      </c>
      <c r="M15" s="230" t="s">
        <v>626</v>
      </c>
    </row>
    <row r="16" spans="1:13" s="1" customFormat="1">
      <c r="A16" s="11" t="s">
        <v>12</v>
      </c>
      <c r="B16" s="150">
        <v>13</v>
      </c>
      <c r="C16" s="150">
        <v>72</v>
      </c>
      <c r="D16" s="150">
        <v>2098</v>
      </c>
      <c r="E16" s="150">
        <v>303</v>
      </c>
      <c r="F16" s="150">
        <v>13</v>
      </c>
      <c r="G16" s="150">
        <v>72</v>
      </c>
      <c r="H16" s="150">
        <v>2110</v>
      </c>
      <c r="I16" s="150">
        <v>319</v>
      </c>
      <c r="J16" s="230">
        <v>13</v>
      </c>
      <c r="K16" s="230">
        <v>72</v>
      </c>
      <c r="L16" s="230">
        <v>2056</v>
      </c>
      <c r="M16" s="230">
        <v>303</v>
      </c>
    </row>
    <row r="17" spans="1:13" s="1" customFormat="1" ht="18" customHeight="1">
      <c r="A17" s="10" t="s">
        <v>13</v>
      </c>
      <c r="B17" s="150">
        <v>27</v>
      </c>
      <c r="C17" s="150">
        <v>196</v>
      </c>
      <c r="D17" s="150">
        <v>4331</v>
      </c>
      <c r="E17" s="150">
        <v>417</v>
      </c>
      <c r="F17" s="150">
        <f>F18+F19</f>
        <v>27</v>
      </c>
      <c r="G17" s="150">
        <f t="shared" ref="G17:I17" si="0">G18+G19</f>
        <v>189</v>
      </c>
      <c r="H17" s="150">
        <f t="shared" si="0"/>
        <v>4119</v>
      </c>
      <c r="I17" s="150">
        <f t="shared" si="0"/>
        <v>404</v>
      </c>
      <c r="J17" s="230">
        <f>J18+J19</f>
        <v>27</v>
      </c>
      <c r="K17" s="230">
        <f t="shared" ref="K17" si="1">K18+K19</f>
        <v>189</v>
      </c>
      <c r="L17" s="230">
        <f t="shared" ref="L17" si="2">L18+L19</f>
        <v>3779</v>
      </c>
      <c r="M17" s="230">
        <f t="shared" ref="M17" si="3">M18+M19</f>
        <v>406</v>
      </c>
    </row>
    <row r="18" spans="1:13" s="1" customFormat="1">
      <c r="A18" s="11" t="s">
        <v>11</v>
      </c>
      <c r="B18" s="150">
        <v>9</v>
      </c>
      <c r="C18" s="150">
        <v>28</v>
      </c>
      <c r="D18" s="150">
        <v>420</v>
      </c>
      <c r="E18" s="150">
        <v>60</v>
      </c>
      <c r="F18" s="150">
        <v>9</v>
      </c>
      <c r="G18" s="150">
        <v>27</v>
      </c>
      <c r="H18" s="150">
        <v>380</v>
      </c>
      <c r="I18" s="150">
        <v>59</v>
      </c>
      <c r="J18" s="230">
        <v>9</v>
      </c>
      <c r="K18" s="230">
        <v>27</v>
      </c>
      <c r="L18" s="230">
        <v>325</v>
      </c>
      <c r="M18" s="230">
        <v>59</v>
      </c>
    </row>
    <row r="19" spans="1:13" s="1" customFormat="1">
      <c r="A19" s="11" t="s">
        <v>12</v>
      </c>
      <c r="B19" s="150">
        <v>18</v>
      </c>
      <c r="C19" s="150">
        <v>168</v>
      </c>
      <c r="D19" s="150">
        <v>3911</v>
      </c>
      <c r="E19" s="150">
        <v>357</v>
      </c>
      <c r="F19" s="150">
        <v>18</v>
      </c>
      <c r="G19" s="150">
        <v>162</v>
      </c>
      <c r="H19" s="150">
        <v>3739</v>
      </c>
      <c r="I19" s="150">
        <v>345</v>
      </c>
      <c r="J19" s="230">
        <v>18</v>
      </c>
      <c r="K19" s="230">
        <v>162</v>
      </c>
      <c r="L19" s="230">
        <v>3454</v>
      </c>
      <c r="M19" s="230">
        <v>347</v>
      </c>
    </row>
    <row r="20" spans="1:13" s="1" customFormat="1" ht="18" customHeight="1">
      <c r="A20" s="10" t="s">
        <v>14</v>
      </c>
      <c r="B20" s="150">
        <v>42</v>
      </c>
      <c r="C20" s="150">
        <v>805</v>
      </c>
      <c r="D20" s="150">
        <v>20413</v>
      </c>
      <c r="E20" s="150">
        <v>1233</v>
      </c>
      <c r="F20" s="150">
        <f>F21+F22</f>
        <v>42</v>
      </c>
      <c r="G20" s="150">
        <f t="shared" ref="G20:I20" si="4">G21+G22</f>
        <v>801</v>
      </c>
      <c r="H20" s="150">
        <f t="shared" si="4"/>
        <v>20172</v>
      </c>
      <c r="I20" s="150">
        <f t="shared" si="4"/>
        <v>1229</v>
      </c>
      <c r="J20" s="230">
        <f>J21+J22</f>
        <v>42</v>
      </c>
      <c r="K20" s="230">
        <f t="shared" ref="K20:M20" si="5">K21+K22</f>
        <v>827</v>
      </c>
      <c r="L20" s="230">
        <f t="shared" si="5"/>
        <v>19811</v>
      </c>
      <c r="M20" s="230">
        <f t="shared" si="5"/>
        <v>1266</v>
      </c>
    </row>
    <row r="21" spans="1:13" s="1" customFormat="1">
      <c r="A21" s="11" t="s">
        <v>11</v>
      </c>
      <c r="B21" s="150">
        <v>41</v>
      </c>
      <c r="C21" s="150">
        <v>799</v>
      </c>
      <c r="D21" s="150">
        <v>20296</v>
      </c>
      <c r="E21" s="150">
        <v>1218</v>
      </c>
      <c r="F21" s="150">
        <v>41</v>
      </c>
      <c r="G21" s="150">
        <v>795</v>
      </c>
      <c r="H21" s="150">
        <v>20052</v>
      </c>
      <c r="I21" s="150">
        <v>1214</v>
      </c>
      <c r="J21" s="230">
        <v>41</v>
      </c>
      <c r="K21" s="230">
        <v>821</v>
      </c>
      <c r="L21" s="230">
        <v>19705</v>
      </c>
      <c r="M21" s="230">
        <v>1250</v>
      </c>
    </row>
    <row r="22" spans="1:13" s="1" customFormat="1">
      <c r="A22" s="11" t="s">
        <v>12</v>
      </c>
      <c r="B22" s="150">
        <v>1</v>
      </c>
      <c r="C22" s="150">
        <v>6</v>
      </c>
      <c r="D22" s="150">
        <v>117</v>
      </c>
      <c r="E22" s="150">
        <v>15</v>
      </c>
      <c r="F22" s="150">
        <v>1</v>
      </c>
      <c r="G22" s="150">
        <v>6</v>
      </c>
      <c r="H22" s="150">
        <v>120</v>
      </c>
      <c r="I22" s="150">
        <v>15</v>
      </c>
      <c r="J22" s="230">
        <v>1</v>
      </c>
      <c r="K22" s="230">
        <v>6</v>
      </c>
      <c r="L22" s="230">
        <v>106</v>
      </c>
      <c r="M22" s="230">
        <v>16</v>
      </c>
    </row>
    <row r="23" spans="1:13" s="1" customFormat="1" ht="18" customHeight="1">
      <c r="A23" s="10" t="s">
        <v>15</v>
      </c>
      <c r="B23" s="150">
        <v>20</v>
      </c>
      <c r="C23" s="150">
        <v>323</v>
      </c>
      <c r="D23" s="150">
        <v>9780</v>
      </c>
      <c r="E23" s="150">
        <v>629</v>
      </c>
      <c r="F23" s="150">
        <f>F24+F25</f>
        <v>20</v>
      </c>
      <c r="G23" s="150">
        <f t="shared" ref="G23:I23" si="6">G24+G25</f>
        <v>320</v>
      </c>
      <c r="H23" s="150">
        <f t="shared" si="6"/>
        <v>9659</v>
      </c>
      <c r="I23" s="150">
        <f t="shared" si="6"/>
        <v>633</v>
      </c>
      <c r="J23" s="230">
        <f>J24+J25</f>
        <v>20</v>
      </c>
      <c r="K23" s="230">
        <f t="shared" ref="K23" si="7">K24+K25</f>
        <v>322</v>
      </c>
      <c r="L23" s="230">
        <f t="shared" ref="L23" si="8">L24+L25</f>
        <v>9514</v>
      </c>
      <c r="M23" s="230">
        <f t="shared" ref="M23" si="9">M24+M25</f>
        <v>638</v>
      </c>
    </row>
    <row r="24" spans="1:13" s="1" customFormat="1">
      <c r="A24" s="11" t="s">
        <v>11</v>
      </c>
      <c r="B24" s="150">
        <v>18</v>
      </c>
      <c r="C24" s="150">
        <v>314</v>
      </c>
      <c r="D24" s="150">
        <v>9624</v>
      </c>
      <c r="E24" s="150">
        <v>606</v>
      </c>
      <c r="F24" s="150">
        <v>18</v>
      </c>
      <c r="G24" s="150">
        <v>311</v>
      </c>
      <c r="H24" s="150">
        <v>9491</v>
      </c>
      <c r="I24" s="150">
        <v>613</v>
      </c>
      <c r="J24" s="230">
        <v>18</v>
      </c>
      <c r="K24" s="230">
        <v>313</v>
      </c>
      <c r="L24" s="230">
        <v>9325</v>
      </c>
      <c r="M24" s="230">
        <v>617</v>
      </c>
    </row>
    <row r="25" spans="1:13" s="1" customFormat="1">
      <c r="A25" s="11" t="s">
        <v>12</v>
      </c>
      <c r="B25" s="150">
        <v>2</v>
      </c>
      <c r="C25" s="150">
        <v>9</v>
      </c>
      <c r="D25" s="150">
        <v>156</v>
      </c>
      <c r="E25" s="150">
        <v>23</v>
      </c>
      <c r="F25" s="150">
        <v>2</v>
      </c>
      <c r="G25" s="150">
        <v>9</v>
      </c>
      <c r="H25" s="150">
        <v>168</v>
      </c>
      <c r="I25" s="150">
        <v>20</v>
      </c>
      <c r="J25" s="230">
        <v>2</v>
      </c>
      <c r="K25" s="230">
        <v>9</v>
      </c>
      <c r="L25" s="230">
        <v>189</v>
      </c>
      <c r="M25" s="230">
        <v>21</v>
      </c>
    </row>
    <row r="26" spans="1:13" s="1" customFormat="1" ht="18" customHeight="1">
      <c r="A26" s="10" t="s">
        <v>16</v>
      </c>
      <c r="B26" s="150">
        <v>13</v>
      </c>
      <c r="C26" s="150">
        <v>218</v>
      </c>
      <c r="D26" s="150">
        <v>8531</v>
      </c>
      <c r="E26" s="150">
        <v>700</v>
      </c>
      <c r="F26" s="150">
        <f>F27+F28</f>
        <v>13</v>
      </c>
      <c r="G26" s="150">
        <v>217</v>
      </c>
      <c r="H26" s="150">
        <f t="shared" ref="H26:I26" si="10">H27+H28</f>
        <v>8370</v>
      </c>
      <c r="I26" s="150">
        <f t="shared" si="10"/>
        <v>691</v>
      </c>
      <c r="J26" s="230">
        <f>J27+J28</f>
        <v>13</v>
      </c>
      <c r="K26" s="230">
        <v>218</v>
      </c>
      <c r="L26" s="230">
        <f t="shared" ref="L26" si="11">L27+L28</f>
        <v>8445</v>
      </c>
      <c r="M26" s="230">
        <f t="shared" ref="M26" si="12">M27+M28</f>
        <v>681</v>
      </c>
    </row>
    <row r="27" spans="1:13" s="1" customFormat="1">
      <c r="A27" s="11" t="s">
        <v>11</v>
      </c>
      <c r="B27" s="150">
        <v>11</v>
      </c>
      <c r="C27" s="12" t="s">
        <v>17</v>
      </c>
      <c r="D27" s="150">
        <v>7792</v>
      </c>
      <c r="E27" s="150">
        <v>632</v>
      </c>
      <c r="F27" s="150">
        <v>11</v>
      </c>
      <c r="G27" s="12" t="s">
        <v>17</v>
      </c>
      <c r="H27" s="150">
        <v>7672</v>
      </c>
      <c r="I27" s="150">
        <v>627</v>
      </c>
      <c r="J27" s="230">
        <v>11</v>
      </c>
      <c r="K27" s="12" t="s">
        <v>17</v>
      </c>
      <c r="L27" s="230">
        <v>7758</v>
      </c>
      <c r="M27" s="230">
        <v>620</v>
      </c>
    </row>
    <row r="28" spans="1:13" s="1" customFormat="1">
      <c r="A28" s="11" t="s">
        <v>12</v>
      </c>
      <c r="B28" s="150">
        <v>2</v>
      </c>
      <c r="C28" s="12" t="s">
        <v>17</v>
      </c>
      <c r="D28" s="150">
        <v>739</v>
      </c>
      <c r="E28" s="150">
        <v>68</v>
      </c>
      <c r="F28" s="150">
        <v>2</v>
      </c>
      <c r="G28" s="12" t="s">
        <v>17</v>
      </c>
      <c r="H28" s="150">
        <v>698</v>
      </c>
      <c r="I28" s="150">
        <v>64</v>
      </c>
      <c r="J28" s="230">
        <v>2</v>
      </c>
      <c r="K28" s="12" t="s">
        <v>17</v>
      </c>
      <c r="L28" s="230">
        <v>687</v>
      </c>
      <c r="M28" s="230">
        <v>61</v>
      </c>
    </row>
    <row r="29" spans="1:13" s="1" customFormat="1" ht="18" customHeight="1">
      <c r="A29" s="10" t="s">
        <v>18</v>
      </c>
      <c r="B29" s="150">
        <v>2</v>
      </c>
      <c r="C29" s="12" t="s">
        <v>17</v>
      </c>
      <c r="D29" s="12" t="s">
        <v>17</v>
      </c>
      <c r="E29" s="12" t="s">
        <v>17</v>
      </c>
      <c r="F29" s="150">
        <v>2</v>
      </c>
      <c r="G29" s="12" t="s">
        <v>17</v>
      </c>
      <c r="H29" s="12" t="s">
        <v>17</v>
      </c>
      <c r="I29" s="12" t="s">
        <v>17</v>
      </c>
      <c r="J29" s="230">
        <v>2</v>
      </c>
      <c r="K29" s="12" t="s">
        <v>17</v>
      </c>
      <c r="L29" s="12" t="s">
        <v>17</v>
      </c>
      <c r="M29" s="12" t="s">
        <v>17</v>
      </c>
    </row>
    <row r="30" spans="1:13" s="1" customFormat="1">
      <c r="A30" s="10" t="s">
        <v>19</v>
      </c>
      <c r="B30" s="150">
        <v>1</v>
      </c>
      <c r="C30" s="12" t="s">
        <v>17</v>
      </c>
      <c r="D30" s="12" t="s">
        <v>17</v>
      </c>
      <c r="E30" s="12" t="s">
        <v>17</v>
      </c>
      <c r="F30" s="150">
        <v>1</v>
      </c>
      <c r="G30" s="12" t="s">
        <v>17</v>
      </c>
      <c r="H30" s="12" t="s">
        <v>17</v>
      </c>
      <c r="I30" s="12" t="s">
        <v>17</v>
      </c>
      <c r="J30" s="230">
        <v>1</v>
      </c>
      <c r="K30" s="12" t="s">
        <v>17</v>
      </c>
      <c r="L30" s="12" t="s">
        <v>17</v>
      </c>
      <c r="M30" s="12" t="s">
        <v>17</v>
      </c>
    </row>
    <row r="31" spans="1:13" s="1" customFormat="1">
      <c r="A31" s="10" t="s">
        <v>20</v>
      </c>
      <c r="B31" s="150">
        <v>1</v>
      </c>
      <c r="C31" s="150">
        <v>27</v>
      </c>
      <c r="D31" s="150">
        <v>64</v>
      </c>
      <c r="E31" s="150">
        <v>62</v>
      </c>
      <c r="F31" s="150">
        <v>1</v>
      </c>
      <c r="G31" s="150">
        <v>27</v>
      </c>
      <c r="H31" s="150">
        <v>67</v>
      </c>
      <c r="I31" s="150">
        <v>68</v>
      </c>
      <c r="J31" s="230">
        <v>1</v>
      </c>
      <c r="K31" s="230">
        <v>26</v>
      </c>
      <c r="L31" s="230">
        <v>66</v>
      </c>
      <c r="M31" s="230">
        <v>63</v>
      </c>
    </row>
    <row r="32" spans="1:13" s="1" customFormat="1">
      <c r="A32" s="10" t="s">
        <v>21</v>
      </c>
      <c r="B32" s="149">
        <v>6</v>
      </c>
      <c r="C32" s="12" t="s">
        <v>17</v>
      </c>
      <c r="D32" s="149">
        <v>819</v>
      </c>
      <c r="E32" s="149">
        <v>65</v>
      </c>
      <c r="F32" s="150">
        <v>7</v>
      </c>
      <c r="G32" s="12" t="s">
        <v>17</v>
      </c>
      <c r="H32" s="150">
        <v>797</v>
      </c>
      <c r="I32" s="150">
        <v>68</v>
      </c>
      <c r="J32" s="230">
        <v>7</v>
      </c>
      <c r="K32" s="12" t="s">
        <v>17</v>
      </c>
      <c r="L32" s="230">
        <v>926</v>
      </c>
      <c r="M32" s="230">
        <v>73</v>
      </c>
    </row>
    <row r="33" spans="1:13" s="1" customFormat="1">
      <c r="A33" s="10" t="s">
        <v>22</v>
      </c>
      <c r="B33" s="149">
        <v>11</v>
      </c>
      <c r="C33" s="12" t="s">
        <v>17</v>
      </c>
      <c r="D33" s="149">
        <v>246</v>
      </c>
      <c r="E33" s="149">
        <v>23</v>
      </c>
      <c r="F33" s="150">
        <v>11</v>
      </c>
      <c r="G33" s="12" t="s">
        <v>17</v>
      </c>
      <c r="H33" s="150">
        <v>241</v>
      </c>
      <c r="I33" s="150">
        <v>23</v>
      </c>
      <c r="J33" s="230">
        <v>11</v>
      </c>
      <c r="K33" s="12" t="s">
        <v>17</v>
      </c>
      <c r="L33" s="230">
        <v>225</v>
      </c>
      <c r="M33" s="230">
        <v>21</v>
      </c>
    </row>
    <row r="34" spans="1:13" s="1" customFormat="1" ht="5.0999999999999996" customHeight="1">
      <c r="A34" s="13"/>
      <c r="B34" s="14"/>
      <c r="C34" s="14"/>
      <c r="D34" s="14"/>
      <c r="E34" s="14"/>
      <c r="F34" s="14"/>
      <c r="G34" s="14"/>
      <c r="H34" s="14"/>
      <c r="I34" s="14"/>
      <c r="J34" s="14"/>
      <c r="K34" s="14"/>
      <c r="L34" s="14"/>
      <c r="M34" s="14"/>
    </row>
    <row r="35" spans="1:13" s="1" customFormat="1">
      <c r="A35" s="6" t="s">
        <v>23</v>
      </c>
      <c r="B35" s="2"/>
      <c r="C35" s="2"/>
      <c r="D35" s="2"/>
      <c r="E35" s="2"/>
      <c r="F35" s="2"/>
      <c r="G35" s="2"/>
      <c r="H35" s="2"/>
      <c r="I35" s="2"/>
      <c r="J35" s="2"/>
      <c r="K35" s="2"/>
      <c r="L35" s="2"/>
      <c r="M35" s="2"/>
    </row>
    <row r="36" spans="1:13" s="1" customFormat="1">
      <c r="A36" s="2" t="s">
        <v>573</v>
      </c>
      <c r="B36" s="2"/>
      <c r="C36" s="2"/>
      <c r="D36" s="2"/>
      <c r="E36" s="2"/>
      <c r="F36" s="2"/>
      <c r="G36" s="2"/>
      <c r="H36" s="2"/>
      <c r="I36" s="2"/>
      <c r="J36" s="2"/>
      <c r="K36" s="2"/>
      <c r="L36" s="2"/>
      <c r="M36" s="2"/>
    </row>
    <row r="37" spans="1:13" s="1" customFormat="1">
      <c r="A37" s="2"/>
      <c r="B37" s="2"/>
      <c r="C37" s="2"/>
      <c r="D37" s="2"/>
      <c r="E37" s="2"/>
      <c r="F37" s="2"/>
      <c r="G37" s="2"/>
      <c r="H37" s="2"/>
      <c r="I37" s="2"/>
      <c r="J37" s="2"/>
      <c r="K37" s="2" t="s">
        <v>24</v>
      </c>
      <c r="L37" s="2"/>
      <c r="M37" s="2"/>
    </row>
    <row r="38" spans="1:13" s="1" customFormat="1">
      <c r="A38" s="2"/>
      <c r="B38" s="2"/>
      <c r="C38" s="2"/>
      <c r="D38" s="2"/>
      <c r="E38" s="2"/>
      <c r="F38" s="2"/>
      <c r="G38" s="2"/>
      <c r="H38" s="2"/>
      <c r="I38" s="2"/>
      <c r="J38" s="2"/>
      <c r="K38" s="2" t="s">
        <v>24</v>
      </c>
      <c r="L38" s="2"/>
      <c r="M38" s="2"/>
    </row>
    <row r="39" spans="1:13" s="1" customFormat="1" ht="14.25">
      <c r="A39" s="5" t="s">
        <v>25</v>
      </c>
      <c r="B39" s="2"/>
      <c r="C39" s="2"/>
      <c r="D39" s="2"/>
      <c r="E39" s="2"/>
      <c r="F39" s="2"/>
      <c r="G39" s="2"/>
      <c r="H39" s="2"/>
      <c r="I39" s="2"/>
      <c r="J39" s="2"/>
      <c r="K39" s="2"/>
      <c r="L39" s="2"/>
      <c r="M39" s="2"/>
    </row>
    <row r="40" spans="1:13" s="1" customFormat="1">
      <c r="A40" s="6" t="s">
        <v>26</v>
      </c>
      <c r="B40" s="2"/>
      <c r="C40" s="2"/>
      <c r="D40" s="2"/>
      <c r="E40" s="2"/>
      <c r="F40" s="2"/>
      <c r="G40" s="2"/>
      <c r="H40" s="2"/>
      <c r="I40" s="2"/>
      <c r="J40" s="2"/>
      <c r="K40" s="2"/>
      <c r="L40" s="2"/>
      <c r="M40" s="2"/>
    </row>
    <row r="41" spans="1:13" s="1" customFormat="1">
      <c r="A41" s="2"/>
      <c r="B41" s="2"/>
      <c r="C41" s="2"/>
      <c r="D41" s="2"/>
      <c r="E41" s="2"/>
      <c r="F41" s="2"/>
      <c r="G41" s="2"/>
      <c r="H41" s="2"/>
      <c r="I41" s="2"/>
      <c r="J41" s="2"/>
      <c r="K41" s="2"/>
      <c r="L41" s="2"/>
      <c r="M41" s="231" t="s">
        <v>658</v>
      </c>
    </row>
    <row r="42" spans="1:13" s="1" customFormat="1">
      <c r="A42" s="276" t="s">
        <v>27</v>
      </c>
      <c r="B42" s="277" t="s">
        <v>28</v>
      </c>
      <c r="C42" s="277"/>
      <c r="D42" s="277" t="s">
        <v>29</v>
      </c>
      <c r="E42" s="277"/>
      <c r="F42" s="277"/>
      <c r="G42" s="277" t="s">
        <v>30</v>
      </c>
      <c r="H42" s="277"/>
      <c r="I42" s="277"/>
      <c r="J42" s="277"/>
      <c r="K42" s="277"/>
      <c r="L42" s="277"/>
      <c r="M42" s="278"/>
    </row>
    <row r="43" spans="1:13" s="1" customFormat="1" ht="27" customHeight="1">
      <c r="A43" s="276"/>
      <c r="B43" s="277"/>
      <c r="C43" s="277"/>
      <c r="D43" s="104" t="s">
        <v>31</v>
      </c>
      <c r="E43" s="104" t="s">
        <v>32</v>
      </c>
      <c r="F43" s="104" t="s">
        <v>33</v>
      </c>
      <c r="G43" s="104" t="s">
        <v>31</v>
      </c>
      <c r="H43" s="113" t="s">
        <v>34</v>
      </c>
      <c r="I43" s="113" t="s">
        <v>35</v>
      </c>
      <c r="J43" s="113" t="s">
        <v>36</v>
      </c>
      <c r="K43" s="113" t="s">
        <v>37</v>
      </c>
      <c r="L43" s="113" t="s">
        <v>38</v>
      </c>
      <c r="M43" s="105" t="s">
        <v>39</v>
      </c>
    </row>
    <row r="44" spans="1:13" s="1" customFormat="1" ht="5.0999999999999996" customHeight="1">
      <c r="A44" s="9"/>
      <c r="B44" s="2"/>
      <c r="C44" s="2"/>
      <c r="D44" s="2"/>
      <c r="E44" s="2"/>
      <c r="F44" s="2"/>
      <c r="G44" s="2"/>
      <c r="H44" s="2"/>
      <c r="I44" s="2"/>
      <c r="J44" s="2"/>
      <c r="K44" s="2"/>
      <c r="L44" s="2"/>
      <c r="M44" s="2"/>
    </row>
    <row r="45" spans="1:13" s="1" customFormat="1">
      <c r="A45" s="10" t="s">
        <v>10</v>
      </c>
      <c r="B45" s="230"/>
      <c r="C45" s="230">
        <v>13</v>
      </c>
      <c r="D45" s="12" t="s">
        <v>680</v>
      </c>
      <c r="E45" s="12" t="s">
        <v>680</v>
      </c>
      <c r="F45" s="12" t="s">
        <v>680</v>
      </c>
      <c r="G45" s="230">
        <v>13</v>
      </c>
      <c r="H45" s="236">
        <v>5</v>
      </c>
      <c r="I45" s="236">
        <v>0</v>
      </c>
      <c r="J45" s="236">
        <v>0</v>
      </c>
      <c r="K45" s="236">
        <v>0</v>
      </c>
      <c r="L45" s="236">
        <v>8</v>
      </c>
      <c r="M45" s="236">
        <v>0</v>
      </c>
    </row>
    <row r="46" spans="1:13" s="1" customFormat="1">
      <c r="A46" s="10" t="s">
        <v>13</v>
      </c>
      <c r="B46" s="230"/>
      <c r="C46" s="230">
        <v>27</v>
      </c>
      <c r="D46" s="230">
        <v>9</v>
      </c>
      <c r="E46" s="12" t="s">
        <v>680</v>
      </c>
      <c r="F46" s="230">
        <v>9</v>
      </c>
      <c r="G46" s="230">
        <v>18</v>
      </c>
      <c r="H46" s="236">
        <v>18</v>
      </c>
      <c r="I46" s="236">
        <v>0</v>
      </c>
      <c r="J46" s="236">
        <v>0</v>
      </c>
      <c r="K46" s="236">
        <v>0</v>
      </c>
      <c r="L46" s="236">
        <v>0</v>
      </c>
      <c r="M46" s="236">
        <v>0</v>
      </c>
    </row>
    <row r="47" spans="1:13" s="1" customFormat="1">
      <c r="A47" s="10" t="s">
        <v>14</v>
      </c>
      <c r="B47" s="230"/>
      <c r="C47" s="230">
        <v>42</v>
      </c>
      <c r="D47" s="230">
        <v>41</v>
      </c>
      <c r="E47" s="12" t="s">
        <v>680</v>
      </c>
      <c r="F47" s="230">
        <v>41</v>
      </c>
      <c r="G47" s="230">
        <v>1</v>
      </c>
      <c r="H47" s="236">
        <v>1</v>
      </c>
      <c r="I47" s="236">
        <v>0</v>
      </c>
      <c r="J47" s="236">
        <v>0</v>
      </c>
      <c r="K47" s="236">
        <v>0</v>
      </c>
      <c r="L47" s="236">
        <v>0</v>
      </c>
      <c r="M47" s="236">
        <v>0</v>
      </c>
    </row>
    <row r="48" spans="1:13" s="1" customFormat="1">
      <c r="A48" s="10" t="s">
        <v>15</v>
      </c>
      <c r="B48" s="230"/>
      <c r="C48" s="230">
        <v>20</v>
      </c>
      <c r="D48" s="230">
        <v>18</v>
      </c>
      <c r="E48" s="230">
        <f>-F4</f>
        <v>0</v>
      </c>
      <c r="F48" s="230">
        <v>18</v>
      </c>
      <c r="G48" s="230">
        <v>2</v>
      </c>
      <c r="H48" s="236">
        <v>2</v>
      </c>
      <c r="I48" s="236">
        <v>0</v>
      </c>
      <c r="J48" s="236">
        <v>0</v>
      </c>
      <c r="K48" s="236">
        <v>0</v>
      </c>
      <c r="L48" s="236">
        <v>0</v>
      </c>
      <c r="M48" s="236">
        <v>0</v>
      </c>
    </row>
    <row r="49" spans="1:13" s="1" customFormat="1" ht="18" customHeight="1">
      <c r="A49" s="10" t="s">
        <v>16</v>
      </c>
      <c r="B49" s="230"/>
      <c r="C49" s="230">
        <v>13</v>
      </c>
      <c r="D49" s="230">
        <v>11</v>
      </c>
      <c r="E49" s="230">
        <v>8</v>
      </c>
      <c r="F49" s="230">
        <v>3</v>
      </c>
      <c r="G49" s="230">
        <v>2</v>
      </c>
      <c r="H49" s="236">
        <v>2</v>
      </c>
      <c r="I49" s="236">
        <v>0</v>
      </c>
      <c r="J49" s="236">
        <v>0</v>
      </c>
      <c r="K49" s="236">
        <v>0</v>
      </c>
      <c r="L49" s="236">
        <v>0</v>
      </c>
      <c r="M49" s="236">
        <v>0</v>
      </c>
    </row>
    <row r="50" spans="1:13" s="1" customFormat="1">
      <c r="A50" s="107" t="s">
        <v>40</v>
      </c>
      <c r="B50" s="230"/>
      <c r="C50" s="230">
        <v>11</v>
      </c>
      <c r="D50" s="230">
        <v>9</v>
      </c>
      <c r="E50" s="230">
        <v>7</v>
      </c>
      <c r="F50" s="230">
        <v>2</v>
      </c>
      <c r="G50" s="230">
        <v>2</v>
      </c>
      <c r="H50" s="236">
        <v>2</v>
      </c>
      <c r="I50" s="236">
        <v>0</v>
      </c>
      <c r="J50" s="236">
        <v>0</v>
      </c>
      <c r="K50" s="236">
        <v>0</v>
      </c>
      <c r="L50" s="236">
        <v>0</v>
      </c>
      <c r="M50" s="236">
        <v>0</v>
      </c>
    </row>
    <row r="51" spans="1:13" s="1" customFormat="1">
      <c r="A51" s="107" t="s">
        <v>41</v>
      </c>
      <c r="B51" s="230"/>
      <c r="C51" s="230">
        <v>2</v>
      </c>
      <c r="D51" s="230">
        <v>2</v>
      </c>
      <c r="E51" s="230">
        <v>1</v>
      </c>
      <c r="F51" s="230">
        <v>1</v>
      </c>
      <c r="G51" s="12" t="s">
        <v>680</v>
      </c>
      <c r="H51" s="12" t="s">
        <v>680</v>
      </c>
      <c r="I51" s="12" t="s">
        <v>680</v>
      </c>
      <c r="J51" s="12" t="s">
        <v>680</v>
      </c>
      <c r="K51" s="12" t="s">
        <v>680</v>
      </c>
      <c r="L51" s="12" t="s">
        <v>680</v>
      </c>
      <c r="M51" s="12" t="s">
        <v>680</v>
      </c>
    </row>
    <row r="52" spans="1:13" s="1" customFormat="1" ht="18" customHeight="1">
      <c r="A52" s="10" t="s">
        <v>42</v>
      </c>
      <c r="B52" s="230"/>
      <c r="C52" s="230">
        <v>2</v>
      </c>
      <c r="D52" s="12" t="s">
        <v>680</v>
      </c>
      <c r="E52" s="12" t="s">
        <v>680</v>
      </c>
      <c r="F52" s="12" t="s">
        <v>680</v>
      </c>
      <c r="G52" s="230">
        <v>2</v>
      </c>
      <c r="H52" s="236">
        <v>2</v>
      </c>
      <c r="I52" s="236">
        <v>0</v>
      </c>
      <c r="J52" s="236">
        <v>0</v>
      </c>
      <c r="K52" s="236">
        <v>0</v>
      </c>
      <c r="L52" s="236">
        <v>0</v>
      </c>
      <c r="M52" s="236">
        <v>0</v>
      </c>
    </row>
    <row r="53" spans="1:13" s="1" customFormat="1">
      <c r="A53" s="10" t="s">
        <v>43</v>
      </c>
      <c r="B53" s="230"/>
      <c r="C53" s="230">
        <v>1</v>
      </c>
      <c r="D53" s="12" t="s">
        <v>680</v>
      </c>
      <c r="E53" s="12" t="s">
        <v>680</v>
      </c>
      <c r="F53" s="12" t="s">
        <v>680</v>
      </c>
      <c r="G53" s="230">
        <v>1</v>
      </c>
      <c r="H53" s="236">
        <v>1</v>
      </c>
      <c r="I53" s="236">
        <v>0</v>
      </c>
      <c r="J53" s="236">
        <v>0</v>
      </c>
      <c r="K53" s="236">
        <v>0</v>
      </c>
      <c r="L53" s="236">
        <v>0</v>
      </c>
      <c r="M53" s="236">
        <v>0</v>
      </c>
    </row>
    <row r="54" spans="1:13" s="1" customFormat="1">
      <c r="A54" s="10" t="s">
        <v>44</v>
      </c>
      <c r="B54" s="230"/>
      <c r="C54" s="230">
        <v>1</v>
      </c>
      <c r="D54" s="230">
        <v>1</v>
      </c>
      <c r="E54" s="12" t="s">
        <v>680</v>
      </c>
      <c r="F54" s="230">
        <v>1</v>
      </c>
      <c r="G54" s="230">
        <v>0</v>
      </c>
      <c r="H54" s="236">
        <v>0</v>
      </c>
      <c r="I54" s="236">
        <v>0</v>
      </c>
      <c r="J54" s="236">
        <v>0</v>
      </c>
      <c r="K54" s="236">
        <v>0</v>
      </c>
      <c r="L54" s="236">
        <v>0</v>
      </c>
      <c r="M54" s="236">
        <v>0</v>
      </c>
    </row>
    <row r="55" spans="1:13" s="1" customFormat="1">
      <c r="A55" s="10" t="s">
        <v>45</v>
      </c>
      <c r="B55" s="230"/>
      <c r="C55" s="230">
        <v>7</v>
      </c>
      <c r="D55" s="12" t="s">
        <v>680</v>
      </c>
      <c r="E55" s="12" t="s">
        <v>680</v>
      </c>
      <c r="F55" s="12" t="s">
        <v>680</v>
      </c>
      <c r="G55" s="230">
        <v>7</v>
      </c>
      <c r="H55" s="236">
        <v>2</v>
      </c>
      <c r="I55" s="236">
        <v>3</v>
      </c>
      <c r="J55" s="236">
        <v>0</v>
      </c>
      <c r="K55" s="236">
        <v>1</v>
      </c>
      <c r="L55" s="236">
        <v>1</v>
      </c>
      <c r="M55" s="236">
        <v>0</v>
      </c>
    </row>
    <row r="56" spans="1:13" s="1" customFormat="1">
      <c r="A56" s="10" t="s">
        <v>46</v>
      </c>
      <c r="B56" s="229"/>
      <c r="C56" s="230">
        <v>11</v>
      </c>
      <c r="D56" s="12" t="s">
        <v>680</v>
      </c>
      <c r="E56" s="12" t="s">
        <v>680</v>
      </c>
      <c r="F56" s="12" t="s">
        <v>680</v>
      </c>
      <c r="G56" s="230">
        <v>11</v>
      </c>
      <c r="H56" s="236">
        <v>0</v>
      </c>
      <c r="I56" s="234">
        <v>4</v>
      </c>
      <c r="J56" s="236">
        <v>0</v>
      </c>
      <c r="K56" s="236">
        <v>0</v>
      </c>
      <c r="L56" s="236">
        <v>0</v>
      </c>
      <c r="M56" s="234">
        <v>7</v>
      </c>
    </row>
    <row r="57" spans="1:13" s="1" customFormat="1" ht="5.0999999999999996" customHeight="1">
      <c r="A57" s="13"/>
      <c r="B57" s="14"/>
      <c r="C57" s="14"/>
      <c r="D57" s="14"/>
      <c r="E57" s="14"/>
      <c r="F57" s="14"/>
      <c r="G57" s="14"/>
      <c r="H57" s="14"/>
      <c r="I57" s="14"/>
      <c r="J57" s="14"/>
      <c r="K57" s="14"/>
      <c r="L57" s="14"/>
      <c r="M57" s="14"/>
    </row>
    <row r="58" spans="1:13" s="1" customFormat="1">
      <c r="A58" s="2" t="s">
        <v>573</v>
      </c>
      <c r="B58" s="2"/>
      <c r="C58" s="2"/>
      <c r="D58" s="2"/>
      <c r="E58" s="2"/>
      <c r="F58" s="2"/>
      <c r="G58" s="2"/>
      <c r="H58" s="2"/>
      <c r="I58" s="2"/>
      <c r="J58" s="2"/>
      <c r="K58" s="2"/>
      <c r="L58" s="2"/>
      <c r="M58" s="2"/>
    </row>
  </sheetData>
  <mergeCells count="6">
    <mergeCell ref="A5:M6"/>
    <mergeCell ref="A11:A12"/>
    <mergeCell ref="A42:A43"/>
    <mergeCell ref="B42:C43"/>
    <mergeCell ref="D42:F42"/>
    <mergeCell ref="G42:M42"/>
  </mergeCells>
  <phoneticPr fontId="2"/>
  <pageMargins left="0.59055118110236227" right="0.39370078740157483" top="0.39370078740157483" bottom="0.39370078740157483" header="0.31496062992125984" footer="0.31496062992125984"/>
  <pageSetup paperSize="9" firstPageNumber="13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election activeCell="O56" sqref="O56"/>
    </sheetView>
  </sheetViews>
  <sheetFormatPr defaultColWidth="9" defaultRowHeight="13.5"/>
  <cols>
    <col min="1" max="2" width="5" style="1" customWidth="1"/>
    <col min="3" max="14" width="6.875" style="1" customWidth="1"/>
    <col min="15" max="16384" width="9" style="1"/>
  </cols>
  <sheetData>
    <row r="1" spans="1:14" s="2" customFormat="1" ht="11.25">
      <c r="A1" s="62"/>
      <c r="M1" s="330" t="s">
        <v>0</v>
      </c>
      <c r="N1" s="330"/>
    </row>
    <row r="2" spans="1:14">
      <c r="A2" s="2"/>
      <c r="B2" s="2"/>
      <c r="C2" s="2"/>
      <c r="D2" s="2"/>
      <c r="E2" s="2"/>
      <c r="F2" s="2"/>
      <c r="G2" s="2"/>
      <c r="H2" s="2"/>
      <c r="I2" s="2"/>
      <c r="J2" s="2"/>
      <c r="K2" s="2"/>
      <c r="L2" s="2"/>
      <c r="M2" s="2"/>
      <c r="N2" s="2"/>
    </row>
    <row r="3" spans="1:14" ht="14.25">
      <c r="A3" s="5" t="s">
        <v>258</v>
      </c>
      <c r="B3" s="2"/>
      <c r="C3" s="2"/>
      <c r="D3" s="2"/>
      <c r="E3" s="2"/>
      <c r="F3" s="2"/>
      <c r="G3" s="2"/>
      <c r="H3" s="2"/>
      <c r="I3" s="2"/>
      <c r="J3" s="2"/>
      <c r="K3" s="2"/>
      <c r="L3" s="2"/>
      <c r="M3" s="2"/>
      <c r="N3" s="2"/>
    </row>
    <row r="4" spans="1:14">
      <c r="A4" s="100" t="s">
        <v>543</v>
      </c>
      <c r="B4" s="2"/>
      <c r="C4" s="2"/>
      <c r="D4" s="2"/>
      <c r="E4" s="2"/>
      <c r="F4" s="2"/>
      <c r="G4" s="2"/>
      <c r="H4" s="2"/>
      <c r="I4" s="2"/>
      <c r="J4" s="2"/>
      <c r="K4" s="2"/>
      <c r="L4" s="2"/>
      <c r="M4" s="2"/>
      <c r="N4" s="121" t="s">
        <v>611</v>
      </c>
    </row>
    <row r="5" spans="1:14">
      <c r="A5" s="276" t="s">
        <v>259</v>
      </c>
      <c r="B5" s="277"/>
      <c r="C5" s="277" t="s">
        <v>106</v>
      </c>
      <c r="D5" s="277"/>
      <c r="E5" s="277"/>
      <c r="F5" s="277" t="s">
        <v>260</v>
      </c>
      <c r="G5" s="277"/>
      <c r="H5" s="277"/>
      <c r="I5" s="277" t="s">
        <v>261</v>
      </c>
      <c r="J5" s="277"/>
      <c r="K5" s="277"/>
      <c r="L5" s="277" t="s">
        <v>262</v>
      </c>
      <c r="M5" s="277"/>
      <c r="N5" s="278"/>
    </row>
    <row r="6" spans="1:14">
      <c r="A6" s="16"/>
      <c r="B6" s="10"/>
      <c r="C6" s="16"/>
      <c r="D6" s="16"/>
      <c r="E6" s="16"/>
      <c r="F6" s="16"/>
      <c r="G6" s="16"/>
      <c r="H6" s="28" t="s">
        <v>263</v>
      </c>
      <c r="I6" s="28"/>
      <c r="J6" s="16"/>
      <c r="K6" s="16"/>
      <c r="L6" s="16"/>
      <c r="M6" s="16"/>
      <c r="N6" s="16"/>
    </row>
    <row r="7" spans="1:14">
      <c r="A7" s="341" t="s">
        <v>648</v>
      </c>
      <c r="B7" s="342"/>
      <c r="C7" s="112"/>
      <c r="D7" s="112">
        <v>5385</v>
      </c>
      <c r="E7" s="112"/>
      <c r="F7" s="112"/>
      <c r="G7" s="12">
        <v>3514</v>
      </c>
      <c r="H7" s="112"/>
      <c r="I7" s="112"/>
      <c r="J7" s="12">
        <v>1871</v>
      </c>
      <c r="K7" s="112"/>
      <c r="L7" s="112"/>
      <c r="M7" s="12">
        <v>0</v>
      </c>
      <c r="N7" s="112"/>
    </row>
    <row r="8" spans="1:14">
      <c r="A8" s="279" t="s">
        <v>569</v>
      </c>
      <c r="B8" s="280"/>
      <c r="C8" s="112"/>
      <c r="D8" s="112">
        <v>4693</v>
      </c>
      <c r="E8" s="112"/>
      <c r="F8" s="112"/>
      <c r="G8" s="112">
        <v>3343</v>
      </c>
      <c r="H8" s="112"/>
      <c r="I8" s="112"/>
      <c r="J8" s="112">
        <v>1350</v>
      </c>
      <c r="K8" s="112"/>
      <c r="L8" s="112"/>
      <c r="M8" s="12" t="s">
        <v>181</v>
      </c>
      <c r="N8" s="112"/>
    </row>
    <row r="9" spans="1:14">
      <c r="A9" s="339" t="s">
        <v>570</v>
      </c>
      <c r="B9" s="340"/>
      <c r="C9" s="112"/>
      <c r="D9" s="112">
        <v>5248</v>
      </c>
      <c r="E9" s="112"/>
      <c r="F9" s="112"/>
      <c r="G9" s="112">
        <v>4072</v>
      </c>
      <c r="H9" s="112"/>
      <c r="I9" s="112"/>
      <c r="J9" s="112">
        <v>1175</v>
      </c>
      <c r="K9" s="112"/>
      <c r="L9" s="112"/>
      <c r="M9" s="12">
        <v>1</v>
      </c>
      <c r="N9" s="112"/>
    </row>
    <row r="10" spans="1:14">
      <c r="A10" s="339" t="s">
        <v>599</v>
      </c>
      <c r="B10" s="340"/>
      <c r="C10" s="112"/>
      <c r="D10" s="69">
        <v>4859</v>
      </c>
      <c r="E10" s="69"/>
      <c r="F10" s="69"/>
      <c r="G10" s="69">
        <v>3574</v>
      </c>
      <c r="H10" s="69"/>
      <c r="I10" s="69"/>
      <c r="J10" s="69">
        <v>1284</v>
      </c>
      <c r="K10" s="69"/>
      <c r="L10" s="69"/>
      <c r="M10" s="70">
        <v>1</v>
      </c>
      <c r="N10" s="112"/>
    </row>
    <row r="11" spans="1:14">
      <c r="A11" s="339" t="s">
        <v>649</v>
      </c>
      <c r="B11" s="340"/>
      <c r="C11" s="209"/>
      <c r="D11" s="69">
        <v>4238</v>
      </c>
      <c r="E11" s="69"/>
      <c r="F11" s="69"/>
      <c r="G11" s="69">
        <v>3045</v>
      </c>
      <c r="H11" s="69"/>
      <c r="I11" s="69"/>
      <c r="J11" s="69">
        <v>1192</v>
      </c>
      <c r="K11" s="69"/>
      <c r="L11" s="69"/>
      <c r="M11" s="70">
        <v>1</v>
      </c>
      <c r="N11" s="209"/>
    </row>
    <row r="12" spans="1:14" ht="18" customHeight="1">
      <c r="A12" s="16"/>
      <c r="B12" s="10"/>
      <c r="C12" s="16"/>
      <c r="D12" s="16"/>
      <c r="E12" s="16"/>
      <c r="F12" s="16"/>
      <c r="G12" s="16"/>
      <c r="H12" s="28" t="s">
        <v>266</v>
      </c>
      <c r="I12" s="28"/>
      <c r="J12" s="16"/>
      <c r="K12" s="16"/>
      <c r="L12" s="16"/>
      <c r="M12" s="16"/>
      <c r="N12" s="16"/>
    </row>
    <row r="13" spans="1:14">
      <c r="A13" s="341" t="s">
        <v>648</v>
      </c>
      <c r="B13" s="342"/>
      <c r="C13" s="112"/>
      <c r="D13" s="112">
        <v>537</v>
      </c>
      <c r="E13" s="112"/>
      <c r="F13" s="112"/>
      <c r="G13" s="112">
        <v>17</v>
      </c>
      <c r="H13" s="112"/>
      <c r="I13" s="112"/>
      <c r="J13" s="112">
        <v>520</v>
      </c>
      <c r="K13" s="112"/>
      <c r="L13" s="112"/>
      <c r="M13" s="12" t="s">
        <v>181</v>
      </c>
      <c r="N13" s="112"/>
    </row>
    <row r="14" spans="1:14">
      <c r="A14" s="279" t="s">
        <v>569</v>
      </c>
      <c r="B14" s="280"/>
      <c r="C14" s="112"/>
      <c r="D14" s="112">
        <v>407</v>
      </c>
      <c r="E14" s="112"/>
      <c r="F14" s="112"/>
      <c r="G14" s="112">
        <v>21</v>
      </c>
      <c r="H14" s="112"/>
      <c r="I14" s="112"/>
      <c r="J14" s="112">
        <v>386</v>
      </c>
      <c r="K14" s="112"/>
      <c r="L14" s="112"/>
      <c r="M14" s="12" t="s">
        <v>181</v>
      </c>
      <c r="N14" s="112"/>
    </row>
    <row r="15" spans="1:14">
      <c r="A15" s="339" t="s">
        <v>570</v>
      </c>
      <c r="B15" s="340"/>
      <c r="C15" s="112"/>
      <c r="D15" s="112">
        <v>447</v>
      </c>
      <c r="E15" s="112"/>
      <c r="F15" s="112"/>
      <c r="G15" s="112">
        <v>27</v>
      </c>
      <c r="H15" s="112"/>
      <c r="I15" s="112"/>
      <c r="J15" s="112">
        <v>420</v>
      </c>
      <c r="K15" s="112"/>
      <c r="L15" s="112"/>
      <c r="M15" s="12" t="s">
        <v>181</v>
      </c>
      <c r="N15" s="112"/>
    </row>
    <row r="16" spans="1:14">
      <c r="A16" s="339" t="s">
        <v>599</v>
      </c>
      <c r="B16" s="340"/>
      <c r="C16" s="112"/>
      <c r="D16" s="69">
        <v>358</v>
      </c>
      <c r="E16" s="69"/>
      <c r="F16" s="69"/>
      <c r="G16" s="69">
        <v>9</v>
      </c>
      <c r="H16" s="69"/>
      <c r="I16" s="69"/>
      <c r="J16" s="69">
        <v>349</v>
      </c>
      <c r="K16" s="69"/>
      <c r="L16" s="69"/>
      <c r="M16" s="70" t="s">
        <v>181</v>
      </c>
      <c r="N16" s="112"/>
    </row>
    <row r="17" spans="1:14">
      <c r="A17" s="339" t="s">
        <v>649</v>
      </c>
      <c r="B17" s="340"/>
      <c r="C17" s="209"/>
      <c r="D17" s="69">
        <v>535</v>
      </c>
      <c r="E17" s="69"/>
      <c r="F17" s="69"/>
      <c r="G17" s="69">
        <v>21</v>
      </c>
      <c r="H17" s="69"/>
      <c r="I17" s="69"/>
      <c r="J17" s="69">
        <v>514</v>
      </c>
      <c r="K17" s="69"/>
      <c r="L17" s="69"/>
      <c r="M17" s="70" t="s">
        <v>181</v>
      </c>
      <c r="N17" s="209"/>
    </row>
    <row r="18" spans="1:14" ht="5.0999999999999996" customHeight="1">
      <c r="A18" s="14"/>
      <c r="B18" s="13"/>
      <c r="C18" s="14"/>
      <c r="D18" s="14"/>
      <c r="E18" s="14"/>
      <c r="F18" s="14"/>
      <c r="G18" s="14"/>
      <c r="H18" s="14"/>
      <c r="I18" s="14"/>
      <c r="J18" s="14"/>
      <c r="K18" s="14"/>
      <c r="L18" s="14"/>
      <c r="M18" s="14"/>
      <c r="N18" s="14"/>
    </row>
    <row r="19" spans="1:14">
      <c r="A19" s="2" t="s">
        <v>257</v>
      </c>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ht="14.25">
      <c r="A22" s="5" t="s">
        <v>267</v>
      </c>
      <c r="B22" s="2"/>
      <c r="C22" s="2"/>
      <c r="D22" s="2"/>
      <c r="E22" s="2"/>
      <c r="F22" s="2"/>
      <c r="G22" s="2"/>
      <c r="H22" s="2"/>
      <c r="I22" s="2"/>
      <c r="J22" s="2"/>
      <c r="K22" s="2"/>
      <c r="L22" s="2"/>
      <c r="M22" s="2"/>
      <c r="N22" s="2"/>
    </row>
    <row r="23" spans="1:14">
      <c r="A23" s="6" t="s">
        <v>268</v>
      </c>
      <c r="B23" s="2"/>
      <c r="C23" s="2"/>
      <c r="D23" s="2"/>
      <c r="E23" s="2"/>
      <c r="F23" s="2"/>
      <c r="G23" s="2"/>
      <c r="H23" s="2"/>
      <c r="I23" s="2"/>
      <c r="J23" s="2"/>
      <c r="K23" s="2"/>
      <c r="L23" s="2"/>
      <c r="M23" s="2"/>
      <c r="N23" s="2"/>
    </row>
    <row r="24" spans="1:14">
      <c r="A24" s="100" t="s">
        <v>543</v>
      </c>
      <c r="B24" s="2"/>
      <c r="C24" s="2"/>
      <c r="D24" s="2"/>
      <c r="E24" s="2"/>
      <c r="F24" s="2"/>
      <c r="G24" s="2"/>
      <c r="H24" s="2"/>
      <c r="I24" s="2"/>
      <c r="J24" s="2"/>
      <c r="K24" s="2"/>
      <c r="L24" s="302" t="s">
        <v>612</v>
      </c>
      <c r="M24" s="302"/>
      <c r="N24" s="302"/>
    </row>
    <row r="25" spans="1:14" ht="27" customHeight="1">
      <c r="A25" s="276" t="s">
        <v>269</v>
      </c>
      <c r="B25" s="277"/>
      <c r="C25" s="104" t="s">
        <v>31</v>
      </c>
      <c r="D25" s="104" t="s">
        <v>270</v>
      </c>
      <c r="E25" s="113" t="s">
        <v>271</v>
      </c>
      <c r="F25" s="113" t="s">
        <v>272</v>
      </c>
      <c r="G25" s="113" t="s">
        <v>273</v>
      </c>
      <c r="H25" s="113" t="s">
        <v>274</v>
      </c>
      <c r="I25" s="113" t="s">
        <v>275</v>
      </c>
      <c r="J25" s="104" t="s">
        <v>276</v>
      </c>
      <c r="K25" s="113" t="s">
        <v>277</v>
      </c>
      <c r="L25" s="104" t="s">
        <v>278</v>
      </c>
      <c r="M25" s="104" t="s">
        <v>279</v>
      </c>
      <c r="N25" s="114" t="s">
        <v>280</v>
      </c>
    </row>
    <row r="26" spans="1:14">
      <c r="A26" s="16"/>
      <c r="B26" s="10"/>
      <c r="C26" s="16"/>
      <c r="D26" s="16"/>
      <c r="E26" s="16"/>
      <c r="F26" s="16"/>
      <c r="G26" s="16"/>
      <c r="H26" s="28" t="s">
        <v>263</v>
      </c>
      <c r="I26" s="28"/>
      <c r="J26" s="16"/>
      <c r="K26" s="16"/>
      <c r="L26" s="16"/>
      <c r="M26" s="16"/>
      <c r="N26" s="16"/>
    </row>
    <row r="27" spans="1:14">
      <c r="A27" s="156" t="s">
        <v>648</v>
      </c>
      <c r="B27" s="157"/>
      <c r="C27" s="41">
        <v>573524</v>
      </c>
      <c r="D27" s="41">
        <v>41312</v>
      </c>
      <c r="E27" s="41">
        <v>13277</v>
      </c>
      <c r="F27" s="41">
        <v>35675</v>
      </c>
      <c r="G27" s="41">
        <v>63549</v>
      </c>
      <c r="H27" s="41">
        <v>23472</v>
      </c>
      <c r="I27" s="41">
        <v>30556</v>
      </c>
      <c r="J27" s="41">
        <v>12640</v>
      </c>
      <c r="K27" s="41">
        <v>30422</v>
      </c>
      <c r="L27" s="41">
        <v>6447</v>
      </c>
      <c r="M27" s="41">
        <v>146830</v>
      </c>
      <c r="N27" s="42">
        <v>169344</v>
      </c>
    </row>
    <row r="28" spans="1:14">
      <c r="A28" s="279" t="s">
        <v>569</v>
      </c>
      <c r="B28" s="280"/>
      <c r="C28" s="41">
        <v>573143</v>
      </c>
      <c r="D28" s="41">
        <v>43252</v>
      </c>
      <c r="E28" s="41">
        <v>13435</v>
      </c>
      <c r="F28" s="41">
        <v>36002</v>
      </c>
      <c r="G28" s="41">
        <v>64220</v>
      </c>
      <c r="H28" s="41">
        <v>23871</v>
      </c>
      <c r="I28" s="41">
        <v>29796</v>
      </c>
      <c r="J28" s="41">
        <v>12463</v>
      </c>
      <c r="K28" s="41">
        <v>30623</v>
      </c>
      <c r="L28" s="41">
        <v>6496</v>
      </c>
      <c r="M28" s="41">
        <v>143902</v>
      </c>
      <c r="N28" s="42">
        <v>165083</v>
      </c>
    </row>
    <row r="29" spans="1:14">
      <c r="A29" s="339" t="s">
        <v>570</v>
      </c>
      <c r="B29" s="340"/>
      <c r="C29" s="80">
        <v>562968</v>
      </c>
      <c r="D29" s="81">
        <v>44925</v>
      </c>
      <c r="E29" s="81">
        <v>13441</v>
      </c>
      <c r="F29" s="81">
        <v>35511</v>
      </c>
      <c r="G29" s="81">
        <v>64513</v>
      </c>
      <c r="H29" s="81">
        <v>22152</v>
      </c>
      <c r="I29" s="81">
        <v>29013</v>
      </c>
      <c r="J29" s="81">
        <v>12033</v>
      </c>
      <c r="K29" s="81">
        <v>29516</v>
      </c>
      <c r="L29" s="81">
        <v>6500</v>
      </c>
      <c r="M29" s="80">
        <v>146626</v>
      </c>
      <c r="N29" s="80">
        <v>158738</v>
      </c>
    </row>
    <row r="30" spans="1:14" ht="14.25" customHeight="1">
      <c r="A30" s="339" t="s">
        <v>599</v>
      </c>
      <c r="B30" s="340"/>
      <c r="C30" s="80">
        <v>548362</v>
      </c>
      <c r="D30" s="81">
        <v>44075</v>
      </c>
      <c r="E30" s="81">
        <v>13656</v>
      </c>
      <c r="F30" s="81">
        <v>35888</v>
      </c>
      <c r="G30" s="81">
        <v>65419</v>
      </c>
      <c r="H30" s="81">
        <v>23097</v>
      </c>
      <c r="I30" s="81">
        <v>29930</v>
      </c>
      <c r="J30" s="81">
        <v>12492</v>
      </c>
      <c r="K30" s="81">
        <v>30299</v>
      </c>
      <c r="L30" s="81">
        <v>6905</v>
      </c>
      <c r="M30" s="80">
        <v>131682</v>
      </c>
      <c r="N30" s="80">
        <v>154919</v>
      </c>
    </row>
    <row r="31" spans="1:14" s="217" customFormat="1" ht="18" customHeight="1">
      <c r="A31" s="339" t="s">
        <v>649</v>
      </c>
      <c r="B31" s="340"/>
      <c r="C31" s="223">
        <v>544330</v>
      </c>
      <c r="D31" s="224">
        <v>41387</v>
      </c>
      <c r="E31" s="224">
        <v>13471</v>
      </c>
      <c r="F31" s="224">
        <v>35335</v>
      </c>
      <c r="G31" s="224">
        <v>65553</v>
      </c>
      <c r="H31" s="224">
        <v>23089</v>
      </c>
      <c r="I31" s="224">
        <v>29135</v>
      </c>
      <c r="J31" s="224">
        <v>12101</v>
      </c>
      <c r="K31" s="224">
        <v>30208</v>
      </c>
      <c r="L31" s="224">
        <v>6255</v>
      </c>
      <c r="M31" s="223">
        <v>131251</v>
      </c>
      <c r="N31" s="223">
        <v>156545</v>
      </c>
    </row>
    <row r="32" spans="1:14">
      <c r="A32" s="16" t="s">
        <v>281</v>
      </c>
      <c r="B32" s="10"/>
      <c r="C32" s="80">
        <v>448571</v>
      </c>
      <c r="D32" s="81">
        <v>40701</v>
      </c>
      <c r="E32" s="81">
        <v>11852</v>
      </c>
      <c r="F32" s="81">
        <v>32616</v>
      </c>
      <c r="G32" s="81">
        <v>60388</v>
      </c>
      <c r="H32" s="81">
        <v>19206</v>
      </c>
      <c r="I32" s="81">
        <v>24088</v>
      </c>
      <c r="J32" s="81">
        <v>10438</v>
      </c>
      <c r="K32" s="81">
        <v>26768</v>
      </c>
      <c r="L32" s="81">
        <v>5457</v>
      </c>
      <c r="M32" s="80">
        <v>108963</v>
      </c>
      <c r="N32" s="80">
        <v>108094</v>
      </c>
    </row>
    <row r="33" spans="1:14">
      <c r="A33" s="16" t="s">
        <v>282</v>
      </c>
      <c r="B33" s="10"/>
      <c r="C33" s="80">
        <v>95759</v>
      </c>
      <c r="D33" s="80">
        <v>686</v>
      </c>
      <c r="E33" s="81">
        <v>1619</v>
      </c>
      <c r="F33" s="81">
        <v>2719</v>
      </c>
      <c r="G33" s="81">
        <v>5165</v>
      </c>
      <c r="H33" s="81">
        <v>3883</v>
      </c>
      <c r="I33" s="81">
        <v>5047</v>
      </c>
      <c r="J33" s="81">
        <v>1663</v>
      </c>
      <c r="K33" s="81">
        <v>3440</v>
      </c>
      <c r="L33" s="81">
        <v>798</v>
      </c>
      <c r="M33" s="81">
        <v>22288</v>
      </c>
      <c r="N33" s="80">
        <v>48451</v>
      </c>
    </row>
    <row r="34" spans="1:14" ht="18" customHeight="1">
      <c r="A34" s="16"/>
      <c r="B34" s="10"/>
      <c r="C34" s="16"/>
      <c r="D34" s="16"/>
      <c r="E34" s="16"/>
      <c r="F34" s="16"/>
      <c r="G34" s="16"/>
      <c r="H34" s="28" t="s">
        <v>266</v>
      </c>
      <c r="I34" s="28"/>
      <c r="J34" s="16"/>
      <c r="K34" s="16"/>
      <c r="L34" s="16"/>
      <c r="M34" s="16"/>
      <c r="N34" s="16"/>
    </row>
    <row r="35" spans="1:14">
      <c r="A35" s="156" t="s">
        <v>648</v>
      </c>
      <c r="B35" s="157"/>
      <c r="C35" s="42">
        <v>180832</v>
      </c>
      <c r="D35" s="42">
        <v>7764</v>
      </c>
      <c r="E35" s="42">
        <v>3902</v>
      </c>
      <c r="F35" s="42">
        <v>868906</v>
      </c>
      <c r="G35" s="42">
        <v>17273</v>
      </c>
      <c r="H35" s="42">
        <v>7688</v>
      </c>
      <c r="I35" s="42">
        <v>8784</v>
      </c>
      <c r="J35" s="42">
        <v>2846</v>
      </c>
      <c r="K35" s="42">
        <v>11185</v>
      </c>
      <c r="L35" s="42">
        <v>2483</v>
      </c>
      <c r="M35" s="42">
        <v>49615</v>
      </c>
      <c r="N35" s="42">
        <v>57946</v>
      </c>
    </row>
    <row r="36" spans="1:14">
      <c r="A36" s="279" t="s">
        <v>569</v>
      </c>
      <c r="B36" s="280"/>
      <c r="C36" s="42">
        <v>183257</v>
      </c>
      <c r="D36" s="42">
        <v>7528</v>
      </c>
      <c r="E36" s="42">
        <v>3874</v>
      </c>
      <c r="F36" s="42">
        <v>11516</v>
      </c>
      <c r="G36" s="42">
        <v>17420</v>
      </c>
      <c r="H36" s="42">
        <v>7687</v>
      </c>
      <c r="I36" s="42">
        <v>8753</v>
      </c>
      <c r="J36" s="42">
        <v>2840</v>
      </c>
      <c r="K36" s="42">
        <v>11171</v>
      </c>
      <c r="L36" s="42">
        <v>2511</v>
      </c>
      <c r="M36" s="42">
        <v>50833</v>
      </c>
      <c r="N36" s="42">
        <v>59124</v>
      </c>
    </row>
    <row r="37" spans="1:14">
      <c r="A37" s="339" t="s">
        <v>570</v>
      </c>
      <c r="B37" s="340"/>
      <c r="C37" s="42">
        <v>185783</v>
      </c>
      <c r="D37" s="42">
        <v>7391</v>
      </c>
      <c r="E37" s="42">
        <v>3972</v>
      </c>
      <c r="F37" s="42">
        <v>11675</v>
      </c>
      <c r="G37" s="42">
        <v>17352</v>
      </c>
      <c r="H37" s="42">
        <v>7501</v>
      </c>
      <c r="I37" s="42">
        <v>8750</v>
      </c>
      <c r="J37" s="42">
        <v>2888</v>
      </c>
      <c r="K37" s="42">
        <v>10907</v>
      </c>
      <c r="L37" s="42">
        <v>2448</v>
      </c>
      <c r="M37" s="42">
        <v>52150</v>
      </c>
      <c r="N37" s="42">
        <v>60749</v>
      </c>
    </row>
    <row r="38" spans="1:14" ht="13.5" customHeight="1">
      <c r="A38" s="339" t="s">
        <v>599</v>
      </c>
      <c r="B38" s="340"/>
      <c r="C38" s="223">
        <v>183825</v>
      </c>
      <c r="D38" s="224">
        <v>7393</v>
      </c>
      <c r="E38" s="224">
        <v>4053</v>
      </c>
      <c r="F38" s="224">
        <v>11828</v>
      </c>
      <c r="G38" s="224">
        <v>17565</v>
      </c>
      <c r="H38" s="224">
        <v>7659</v>
      </c>
      <c r="I38" s="224">
        <v>8834</v>
      </c>
      <c r="J38" s="224">
        <v>2945</v>
      </c>
      <c r="K38" s="224">
        <v>11145</v>
      </c>
      <c r="L38" s="224">
        <v>2531</v>
      </c>
      <c r="M38" s="224">
        <v>46534</v>
      </c>
      <c r="N38" s="224">
        <v>63338</v>
      </c>
    </row>
    <row r="39" spans="1:14" ht="13.5" customHeight="1">
      <c r="A39" s="339" t="s">
        <v>649</v>
      </c>
      <c r="B39" s="340"/>
      <c r="C39" s="223">
        <v>187965</v>
      </c>
      <c r="D39" s="224">
        <v>5403</v>
      </c>
      <c r="E39" s="224">
        <v>4114</v>
      </c>
      <c r="F39" s="224">
        <v>12035</v>
      </c>
      <c r="G39" s="224">
        <v>17717</v>
      </c>
      <c r="H39" s="224">
        <v>7786</v>
      </c>
      <c r="I39" s="224">
        <v>8960</v>
      </c>
      <c r="J39" s="224">
        <v>3062</v>
      </c>
      <c r="K39" s="224">
        <v>11238</v>
      </c>
      <c r="L39" s="224">
        <v>2573</v>
      </c>
      <c r="M39" s="224">
        <v>53711</v>
      </c>
      <c r="N39" s="224">
        <v>61366</v>
      </c>
    </row>
    <row r="40" spans="1:14" ht="5.0999999999999996" customHeight="1">
      <c r="A40" s="14"/>
      <c r="B40" s="13"/>
      <c r="C40" s="43"/>
      <c r="D40" s="14"/>
      <c r="E40" s="14"/>
      <c r="F40" s="14"/>
      <c r="G40" s="14"/>
      <c r="H40" s="14"/>
      <c r="I40" s="14"/>
      <c r="J40" s="14"/>
      <c r="K40" s="14"/>
      <c r="L40" s="14"/>
      <c r="M40" s="14"/>
      <c r="N40" s="14"/>
    </row>
    <row r="41" spans="1:14">
      <c r="A41" s="2" t="s">
        <v>285</v>
      </c>
      <c r="B41" s="2"/>
      <c r="C41" s="2"/>
      <c r="D41" s="2"/>
      <c r="E41" s="2"/>
      <c r="F41" s="2"/>
      <c r="G41" s="2"/>
      <c r="H41" s="2"/>
      <c r="I41" s="2"/>
      <c r="J41" s="2"/>
      <c r="K41" s="2"/>
      <c r="L41" s="2"/>
      <c r="M41" s="2"/>
      <c r="N41" s="2"/>
    </row>
    <row r="42" spans="1:14">
      <c r="A42" s="2"/>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ht="14.25">
      <c r="A44" s="5" t="s">
        <v>286</v>
      </c>
      <c r="B44" s="2"/>
      <c r="C44" s="2"/>
      <c r="D44" s="2"/>
      <c r="E44" s="2"/>
      <c r="F44" s="2"/>
      <c r="G44" s="2"/>
      <c r="H44" s="2"/>
    </row>
    <row r="45" spans="1:14">
      <c r="A45" s="2"/>
      <c r="B45" s="2"/>
      <c r="C45" s="2"/>
      <c r="D45" s="2"/>
      <c r="E45" s="2"/>
      <c r="F45" s="2"/>
      <c r="G45" s="2"/>
      <c r="H45" s="2"/>
    </row>
    <row r="46" spans="1:14" ht="13.5" customHeight="1">
      <c r="A46" s="24"/>
      <c r="B46" s="25"/>
      <c r="C46" s="277" t="s">
        <v>287</v>
      </c>
      <c r="D46" s="277"/>
      <c r="E46" s="277"/>
      <c r="F46" s="277"/>
      <c r="G46" s="277"/>
      <c r="H46" s="278"/>
    </row>
    <row r="47" spans="1:14">
      <c r="A47" s="338" t="s">
        <v>577</v>
      </c>
      <c r="B47" s="284"/>
      <c r="C47" s="277" t="s">
        <v>679</v>
      </c>
      <c r="D47" s="277" t="s">
        <v>288</v>
      </c>
      <c r="E47" s="277"/>
      <c r="F47" s="277" t="s">
        <v>289</v>
      </c>
      <c r="G47" s="293" t="s">
        <v>290</v>
      </c>
      <c r="H47" s="278" t="s">
        <v>291</v>
      </c>
    </row>
    <row r="48" spans="1:14" ht="13.5" customHeight="1">
      <c r="A48" s="14"/>
      <c r="B48" s="13"/>
      <c r="C48" s="277"/>
      <c r="D48" s="104" t="s">
        <v>292</v>
      </c>
      <c r="E48" s="104" t="s">
        <v>293</v>
      </c>
      <c r="F48" s="277"/>
      <c r="G48" s="277"/>
      <c r="H48" s="278"/>
    </row>
    <row r="49" spans="1:11">
      <c r="A49" s="2"/>
      <c r="B49" s="25"/>
      <c r="C49" s="121" t="s">
        <v>294</v>
      </c>
      <c r="D49" s="121" t="s">
        <v>295</v>
      </c>
      <c r="E49" s="121" t="s">
        <v>295</v>
      </c>
      <c r="F49" s="121" t="s">
        <v>294</v>
      </c>
      <c r="G49" s="121" t="s">
        <v>294</v>
      </c>
      <c r="H49" s="121" t="s">
        <v>294</v>
      </c>
    </row>
    <row r="50" spans="1:11">
      <c r="A50" s="156" t="s">
        <v>648</v>
      </c>
      <c r="B50" s="157"/>
      <c r="C50" s="44">
        <v>237</v>
      </c>
      <c r="D50" s="20">
        <v>239</v>
      </c>
      <c r="E50" s="20">
        <v>216</v>
      </c>
      <c r="F50" s="20">
        <v>847</v>
      </c>
      <c r="G50" s="20">
        <v>5335</v>
      </c>
      <c r="H50" s="20">
        <v>254</v>
      </c>
    </row>
    <row r="51" spans="1:11">
      <c r="A51" s="279" t="s">
        <v>569</v>
      </c>
      <c r="B51" s="280"/>
      <c r="C51" s="44">
        <v>135</v>
      </c>
      <c r="D51" s="20">
        <v>197</v>
      </c>
      <c r="E51" s="20">
        <v>162</v>
      </c>
      <c r="F51" s="20">
        <v>504</v>
      </c>
      <c r="G51" s="20">
        <v>3706</v>
      </c>
      <c r="H51" s="20">
        <v>101</v>
      </c>
    </row>
    <row r="52" spans="1:11" ht="13.5" customHeight="1">
      <c r="A52" s="339" t="s">
        <v>570</v>
      </c>
      <c r="B52" s="340"/>
      <c r="C52" s="44">
        <v>609</v>
      </c>
      <c r="D52" s="20">
        <v>279</v>
      </c>
      <c r="E52" s="20">
        <v>292</v>
      </c>
      <c r="F52" s="20">
        <v>688</v>
      </c>
      <c r="G52" s="20">
        <v>4206</v>
      </c>
      <c r="H52" s="20">
        <v>195</v>
      </c>
    </row>
    <row r="53" spans="1:11" ht="13.5" customHeight="1">
      <c r="A53" s="339" t="s">
        <v>599</v>
      </c>
      <c r="B53" s="340"/>
      <c r="C53" s="19">
        <v>452</v>
      </c>
      <c r="D53" s="19">
        <v>188</v>
      </c>
      <c r="E53" s="19">
        <v>213</v>
      </c>
      <c r="F53" s="19">
        <v>740</v>
      </c>
      <c r="G53" s="69">
        <v>3932</v>
      </c>
      <c r="H53" s="19">
        <v>219</v>
      </c>
    </row>
    <row r="54" spans="1:11" ht="13.5" customHeight="1">
      <c r="A54" s="339" t="s">
        <v>649</v>
      </c>
      <c r="B54" s="340"/>
      <c r="C54" s="19">
        <v>58</v>
      </c>
      <c r="D54" s="19">
        <v>215</v>
      </c>
      <c r="E54" s="19">
        <v>227</v>
      </c>
      <c r="F54" s="19">
        <v>635</v>
      </c>
      <c r="G54" s="69">
        <v>1466</v>
      </c>
      <c r="H54" s="19">
        <v>252</v>
      </c>
    </row>
    <row r="55" spans="1:11" ht="4.5" customHeight="1">
      <c r="A55" s="14"/>
      <c r="B55" s="13"/>
      <c r="C55" s="14"/>
      <c r="D55" s="14"/>
      <c r="E55" s="14"/>
      <c r="F55" s="14"/>
      <c r="G55" s="14"/>
      <c r="H55" s="14"/>
    </row>
    <row r="56" spans="1:11">
      <c r="A56" s="2" t="s">
        <v>574</v>
      </c>
      <c r="B56" s="2"/>
      <c r="C56" s="2"/>
      <c r="D56" s="2"/>
      <c r="E56" s="2"/>
      <c r="F56" s="2"/>
      <c r="G56" s="2"/>
      <c r="H56" s="2"/>
      <c r="I56" s="2"/>
      <c r="J56" s="2"/>
      <c r="K56" s="2"/>
    </row>
    <row r="60" spans="1:11" ht="4.5" customHeight="1"/>
    <row r="64" spans="1:11" ht="4.5" customHeight="1"/>
  </sheetData>
  <mergeCells count="37">
    <mergeCell ref="M1:N1"/>
    <mergeCell ref="A17:B17"/>
    <mergeCell ref="A31:B31"/>
    <mergeCell ref="A39:B39"/>
    <mergeCell ref="A28:B28"/>
    <mergeCell ref="A29:B29"/>
    <mergeCell ref="A10:B10"/>
    <mergeCell ref="A16:B16"/>
    <mergeCell ref="A7:B7"/>
    <mergeCell ref="A8:B8"/>
    <mergeCell ref="A9:B9"/>
    <mergeCell ref="A13:B13"/>
    <mergeCell ref="A14:B14"/>
    <mergeCell ref="A15:B15"/>
    <mergeCell ref="A11:B11"/>
    <mergeCell ref="L5:N5"/>
    <mergeCell ref="A54:B54"/>
    <mergeCell ref="A52:B52"/>
    <mergeCell ref="A36:B36"/>
    <mergeCell ref="A37:B37"/>
    <mergeCell ref="A51:B51"/>
    <mergeCell ref="A53:B53"/>
    <mergeCell ref="A38:B38"/>
    <mergeCell ref="C46:H46"/>
    <mergeCell ref="A47:B47"/>
    <mergeCell ref="C47:C48"/>
    <mergeCell ref="D47:E47"/>
    <mergeCell ref="F47:F48"/>
    <mergeCell ref="G47:G48"/>
    <mergeCell ref="H47:H48"/>
    <mergeCell ref="A30:B30"/>
    <mergeCell ref="L24:N24"/>
    <mergeCell ref="A25:B25"/>
    <mergeCell ref="A5:B5"/>
    <mergeCell ref="C5:E5"/>
    <mergeCell ref="F5:H5"/>
    <mergeCell ref="I5:K5"/>
  </mergeCells>
  <phoneticPr fontId="2"/>
  <pageMargins left="0.59055118110236227" right="0.39370078740157483" top="0.39370078740157483" bottom="0.39370078740157483" header="0.31496062992125984" footer="0.31496062992125984"/>
  <pageSetup paperSize="9" firstPageNumber="14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3"/>
  <sheetViews>
    <sheetView view="pageBreakPreview" zoomScaleNormal="100" zoomScaleSheetLayoutView="100" workbookViewId="0">
      <selection activeCell="Q29" sqref="Q29"/>
    </sheetView>
  </sheetViews>
  <sheetFormatPr defaultColWidth="9" defaultRowHeight="13.5"/>
  <cols>
    <col min="1" max="2" width="5.75" style="1" customWidth="1"/>
    <col min="3" max="14" width="6.875" style="1" customWidth="1"/>
    <col min="15" max="16" width="9" style="1"/>
    <col min="17" max="30" width="5.875" style="1" customWidth="1"/>
    <col min="31" max="16384" width="9" style="1"/>
  </cols>
  <sheetData>
    <row r="1" spans="1:14" s="2" customFormat="1" ht="13.5" customHeight="1">
      <c r="A1" s="123" t="s">
        <v>0</v>
      </c>
      <c r="M1" s="121"/>
      <c r="N1" s="121"/>
    </row>
    <row r="2" spans="1:14" ht="13.5" customHeight="1">
      <c r="B2" s="2"/>
      <c r="C2" s="2"/>
      <c r="D2" s="2"/>
      <c r="E2" s="2"/>
      <c r="F2" s="2"/>
      <c r="G2" s="2"/>
      <c r="H2" s="2"/>
      <c r="I2" s="2"/>
      <c r="J2" s="2"/>
      <c r="K2" s="2"/>
      <c r="L2" s="2"/>
      <c r="M2" s="121"/>
      <c r="N2" s="121"/>
    </row>
    <row r="3" spans="1:14" ht="14.25">
      <c r="A3" s="5" t="s">
        <v>558</v>
      </c>
      <c r="B3" s="2"/>
      <c r="C3" s="2"/>
      <c r="D3" s="2"/>
      <c r="E3" s="2"/>
      <c r="F3" s="2"/>
      <c r="G3" s="2"/>
      <c r="H3" s="2"/>
      <c r="I3" s="2"/>
      <c r="J3" s="2"/>
      <c r="K3" s="2"/>
      <c r="L3" s="2"/>
      <c r="M3" s="121"/>
    </row>
    <row r="4" spans="1:14" ht="4.5" customHeight="1">
      <c r="A4" s="2"/>
      <c r="B4" s="2"/>
      <c r="C4" s="2"/>
      <c r="D4" s="2"/>
      <c r="E4" s="2"/>
      <c r="F4" s="2"/>
      <c r="G4" s="2"/>
      <c r="H4" s="2"/>
      <c r="I4" s="2"/>
      <c r="J4" s="2"/>
      <c r="K4" s="2"/>
      <c r="L4" s="2"/>
      <c r="M4" s="121"/>
    </row>
    <row r="5" spans="1:14" ht="13.5" customHeight="1">
      <c r="A5" s="116"/>
      <c r="B5" s="124"/>
      <c r="C5" s="128"/>
      <c r="D5" s="124"/>
      <c r="E5" s="359" t="s">
        <v>398</v>
      </c>
      <c r="F5" s="278" t="s">
        <v>399</v>
      </c>
      <c r="G5" s="285"/>
      <c r="H5" s="285"/>
      <c r="I5" s="285"/>
      <c r="J5" s="285"/>
      <c r="K5" s="285"/>
      <c r="L5" s="2"/>
      <c r="M5" s="121"/>
    </row>
    <row r="6" spans="1:14" ht="13.5" customHeight="1">
      <c r="A6" s="338" t="s">
        <v>400</v>
      </c>
      <c r="B6" s="284"/>
      <c r="C6" s="337" t="s">
        <v>401</v>
      </c>
      <c r="D6" s="284"/>
      <c r="E6" s="360"/>
      <c r="F6" s="362" t="s">
        <v>402</v>
      </c>
      <c r="G6" s="362" t="s">
        <v>403</v>
      </c>
      <c r="H6" s="364" t="s">
        <v>404</v>
      </c>
      <c r="I6" s="365"/>
      <c r="J6" s="364" t="s">
        <v>405</v>
      </c>
      <c r="K6" s="366"/>
      <c r="L6" s="2"/>
      <c r="M6" s="121"/>
    </row>
    <row r="7" spans="1:14" ht="13.5" customHeight="1">
      <c r="A7" s="125"/>
      <c r="B7" s="122"/>
      <c r="C7" s="138"/>
      <c r="D7" s="122"/>
      <c r="E7" s="361"/>
      <c r="F7" s="363"/>
      <c r="G7" s="363"/>
      <c r="H7" s="104" t="s">
        <v>406</v>
      </c>
      <c r="I7" s="104" t="s">
        <v>407</v>
      </c>
      <c r="J7" s="104" t="s">
        <v>406</v>
      </c>
      <c r="K7" s="105" t="s">
        <v>407</v>
      </c>
      <c r="L7" s="2"/>
      <c r="M7" s="121"/>
    </row>
    <row r="8" spans="1:14" ht="13.5" customHeight="1">
      <c r="A8" s="24"/>
      <c r="B8" s="25"/>
      <c r="C8" s="33"/>
      <c r="D8" s="82" t="s">
        <v>408</v>
      </c>
      <c r="E8" s="82" t="s">
        <v>408</v>
      </c>
      <c r="F8" s="82"/>
      <c r="G8" s="82" t="s">
        <v>408</v>
      </c>
      <c r="H8" s="82"/>
      <c r="I8" s="82" t="s">
        <v>408</v>
      </c>
      <c r="J8" s="82"/>
      <c r="K8" s="82" t="s">
        <v>408</v>
      </c>
      <c r="L8" s="2"/>
      <c r="M8" s="121"/>
    </row>
    <row r="9" spans="1:14" ht="13.5" customHeight="1">
      <c r="A9" s="335" t="s">
        <v>661</v>
      </c>
      <c r="B9" s="280"/>
      <c r="C9" s="33"/>
      <c r="D9" s="20">
        <v>45171</v>
      </c>
      <c r="E9" s="20">
        <v>41388</v>
      </c>
      <c r="F9" s="20">
        <v>124</v>
      </c>
      <c r="G9" s="20">
        <v>3783</v>
      </c>
      <c r="H9" s="20">
        <v>102</v>
      </c>
      <c r="I9" s="20">
        <v>3089</v>
      </c>
      <c r="J9" s="20">
        <v>22</v>
      </c>
      <c r="K9" s="20">
        <v>694</v>
      </c>
      <c r="L9" s="2"/>
      <c r="M9" s="165"/>
    </row>
    <row r="10" spans="1:14" ht="13.5" customHeight="1">
      <c r="A10" s="343" t="s">
        <v>660</v>
      </c>
      <c r="B10" s="344"/>
      <c r="C10" s="33"/>
      <c r="D10" s="20">
        <v>39351</v>
      </c>
      <c r="E10" s="20">
        <v>35285</v>
      </c>
      <c r="F10" s="20">
        <v>185</v>
      </c>
      <c r="G10" s="20">
        <v>4066</v>
      </c>
      <c r="H10" s="20">
        <v>156</v>
      </c>
      <c r="I10" s="20">
        <v>3472</v>
      </c>
      <c r="J10" s="20">
        <v>29</v>
      </c>
      <c r="K10" s="20">
        <v>594</v>
      </c>
      <c r="L10" s="2"/>
      <c r="M10" s="121"/>
    </row>
    <row r="11" spans="1:14" ht="13.5" customHeight="1">
      <c r="A11" s="343" t="s">
        <v>659</v>
      </c>
      <c r="B11" s="344"/>
      <c r="C11" s="33"/>
      <c r="D11" s="225">
        <v>43441</v>
      </c>
      <c r="E11" s="226">
        <v>39291</v>
      </c>
      <c r="F11" s="226">
        <v>211</v>
      </c>
      <c r="G11" s="226">
        <v>4150</v>
      </c>
      <c r="H11" s="226">
        <v>183</v>
      </c>
      <c r="I11" s="226">
        <v>3635</v>
      </c>
      <c r="J11" s="226">
        <v>28</v>
      </c>
      <c r="K11" s="226">
        <v>515</v>
      </c>
      <c r="L11" s="2"/>
      <c r="M11" s="121"/>
    </row>
    <row r="12" spans="1:14" ht="5.0999999999999996" customHeight="1">
      <c r="A12" s="14"/>
      <c r="B12" s="13"/>
      <c r="C12" s="33"/>
      <c r="D12" s="33"/>
      <c r="E12" s="33"/>
      <c r="F12" s="33"/>
      <c r="G12" s="33"/>
      <c r="H12" s="33"/>
      <c r="I12" s="33"/>
      <c r="J12" s="33"/>
      <c r="K12" s="33"/>
      <c r="L12" s="2"/>
      <c r="M12" s="121"/>
    </row>
    <row r="13" spans="1:14" ht="13.5" customHeight="1">
      <c r="A13" s="2" t="s">
        <v>556</v>
      </c>
      <c r="B13" s="2"/>
      <c r="C13" s="24"/>
      <c r="D13" s="24"/>
      <c r="E13" s="24"/>
      <c r="F13" s="24"/>
      <c r="G13" s="24"/>
      <c r="H13" s="24"/>
      <c r="I13" s="24"/>
      <c r="J13" s="24"/>
      <c r="K13" s="24"/>
      <c r="L13" s="2"/>
      <c r="M13" s="121"/>
    </row>
    <row r="14" spans="1:14" ht="13.5" customHeight="1">
      <c r="A14" s="2"/>
      <c r="B14" s="2"/>
      <c r="C14" s="33"/>
      <c r="D14" s="33"/>
      <c r="E14" s="33"/>
      <c r="F14" s="33"/>
      <c r="G14" s="33"/>
      <c r="H14" s="33"/>
      <c r="I14" s="33"/>
      <c r="J14" s="33"/>
      <c r="K14" s="33"/>
      <c r="L14" s="2"/>
      <c r="M14" s="121"/>
    </row>
    <row r="15" spans="1:14" ht="13.5" customHeight="1">
      <c r="A15" s="2"/>
      <c r="B15" s="2"/>
      <c r="C15" s="33"/>
      <c r="D15" s="33"/>
      <c r="E15" s="33"/>
      <c r="F15" s="33"/>
      <c r="G15" s="33"/>
      <c r="H15" s="33"/>
      <c r="I15" s="33"/>
      <c r="J15" s="33"/>
      <c r="K15" s="33"/>
      <c r="L15" s="2"/>
      <c r="M15" s="121"/>
    </row>
    <row r="16" spans="1:14" ht="13.5" customHeight="1">
      <c r="A16" s="2"/>
      <c r="B16" s="2"/>
      <c r="C16" s="33"/>
      <c r="D16" s="33"/>
      <c r="E16" s="33"/>
      <c r="F16" s="33"/>
      <c r="G16" s="33"/>
      <c r="H16" s="33"/>
      <c r="I16" s="33"/>
      <c r="J16" s="33"/>
      <c r="K16" s="33"/>
      <c r="L16" s="2"/>
      <c r="M16" s="121"/>
    </row>
    <row r="17" spans="1:30" ht="14.25">
      <c r="A17" s="5" t="s">
        <v>559</v>
      </c>
      <c r="B17" s="2"/>
      <c r="C17" s="2"/>
      <c r="D17" s="2"/>
      <c r="E17" s="2"/>
      <c r="F17" s="2"/>
      <c r="G17" s="2"/>
      <c r="H17" s="2"/>
      <c r="I17" s="2"/>
      <c r="J17" s="2"/>
      <c r="K17" s="2"/>
      <c r="L17" s="2"/>
      <c r="M17" s="121"/>
    </row>
    <row r="18" spans="1:30" ht="4.5" customHeight="1">
      <c r="A18" s="2"/>
      <c r="B18" s="2"/>
      <c r="C18" s="2"/>
      <c r="D18" s="2"/>
      <c r="E18" s="2"/>
      <c r="F18" s="2"/>
      <c r="G18" s="2"/>
      <c r="H18" s="2"/>
      <c r="I18" s="2"/>
      <c r="J18" s="2"/>
      <c r="K18" s="2"/>
      <c r="L18" s="2"/>
      <c r="M18" s="121"/>
    </row>
    <row r="19" spans="1:30" ht="13.5" customHeight="1">
      <c r="A19" s="116"/>
      <c r="B19" s="124"/>
      <c r="C19" s="128"/>
      <c r="D19" s="124"/>
      <c r="E19" s="367" t="s">
        <v>398</v>
      </c>
      <c r="F19" s="278" t="s">
        <v>399</v>
      </c>
      <c r="G19" s="285"/>
      <c r="H19" s="285"/>
      <c r="I19" s="285"/>
      <c r="J19" s="285"/>
      <c r="K19" s="285"/>
      <c r="L19" s="2"/>
      <c r="M19" s="121"/>
    </row>
    <row r="20" spans="1:30" ht="13.5" customHeight="1">
      <c r="A20" s="338" t="s">
        <v>400</v>
      </c>
      <c r="B20" s="284"/>
      <c r="C20" s="337" t="s">
        <v>401</v>
      </c>
      <c r="D20" s="284"/>
      <c r="E20" s="368"/>
      <c r="F20" s="281" t="s">
        <v>402</v>
      </c>
      <c r="G20" s="281" t="s">
        <v>403</v>
      </c>
      <c r="H20" s="278" t="s">
        <v>404</v>
      </c>
      <c r="I20" s="276"/>
      <c r="J20" s="278" t="s">
        <v>405</v>
      </c>
      <c r="K20" s="285"/>
      <c r="L20" s="2"/>
      <c r="M20" s="121"/>
    </row>
    <row r="21" spans="1:30" ht="13.5" customHeight="1">
      <c r="A21" s="125"/>
      <c r="B21" s="122"/>
      <c r="C21" s="138"/>
      <c r="D21" s="122"/>
      <c r="E21" s="369"/>
      <c r="F21" s="282"/>
      <c r="G21" s="282"/>
      <c r="H21" s="104" t="s">
        <v>406</v>
      </c>
      <c r="I21" s="104" t="s">
        <v>407</v>
      </c>
      <c r="J21" s="104" t="s">
        <v>406</v>
      </c>
      <c r="K21" s="105" t="s">
        <v>407</v>
      </c>
      <c r="L21" s="2"/>
      <c r="M21" s="121"/>
    </row>
    <row r="22" spans="1:30" ht="13.5" customHeight="1">
      <c r="A22" s="2"/>
      <c r="B22" s="9"/>
      <c r="C22" s="2"/>
      <c r="D22" s="121" t="s">
        <v>408</v>
      </c>
      <c r="E22" s="121" t="s">
        <v>408</v>
      </c>
      <c r="F22" s="121"/>
      <c r="G22" s="121" t="s">
        <v>408</v>
      </c>
      <c r="H22" s="121"/>
      <c r="I22" s="121" t="s">
        <v>408</v>
      </c>
      <c r="J22" s="121"/>
      <c r="K22" s="121" t="s">
        <v>408</v>
      </c>
      <c r="L22" s="2"/>
      <c r="M22" s="121"/>
    </row>
    <row r="23" spans="1:30" ht="13.5" customHeight="1">
      <c r="A23" s="335" t="s">
        <v>663</v>
      </c>
      <c r="B23" s="280"/>
      <c r="C23" s="2"/>
      <c r="D23" s="19">
        <v>35497</v>
      </c>
      <c r="E23" s="19">
        <v>32692</v>
      </c>
      <c r="F23" s="19">
        <v>71</v>
      </c>
      <c r="G23" s="19">
        <v>2805</v>
      </c>
      <c r="H23" s="19">
        <v>14</v>
      </c>
      <c r="I23" s="19">
        <v>583</v>
      </c>
      <c r="J23" s="19">
        <v>57</v>
      </c>
      <c r="K23" s="19">
        <v>2222</v>
      </c>
      <c r="L23" s="2"/>
      <c r="M23" s="121"/>
    </row>
    <row r="24" spans="1:30" ht="13.5" customHeight="1">
      <c r="A24" s="339" t="s">
        <v>664</v>
      </c>
      <c r="B24" s="280"/>
      <c r="C24" s="2"/>
      <c r="D24" s="19">
        <v>27618</v>
      </c>
      <c r="E24" s="19">
        <v>26737</v>
      </c>
      <c r="F24" s="19">
        <v>9</v>
      </c>
      <c r="G24" s="19">
        <v>881</v>
      </c>
      <c r="H24" s="19">
        <v>5</v>
      </c>
      <c r="I24" s="19">
        <v>641</v>
      </c>
      <c r="J24" s="19">
        <v>4</v>
      </c>
      <c r="K24" s="19">
        <v>240</v>
      </c>
      <c r="L24" s="2"/>
      <c r="M24" s="121"/>
    </row>
    <row r="25" spans="1:30" ht="13.5" customHeight="1">
      <c r="A25" s="339" t="s">
        <v>284</v>
      </c>
      <c r="B25" s="280"/>
      <c r="C25" s="2"/>
      <c r="D25" s="83">
        <v>29161</v>
      </c>
      <c r="E25" s="83">
        <v>27830</v>
      </c>
      <c r="F25" s="83">
        <v>33</v>
      </c>
      <c r="G25" s="83">
        <v>1331</v>
      </c>
      <c r="H25" s="83">
        <v>9</v>
      </c>
      <c r="I25" s="83">
        <v>786</v>
      </c>
      <c r="J25" s="83">
        <v>24</v>
      </c>
      <c r="K25" s="83">
        <v>545</v>
      </c>
      <c r="L25" s="2"/>
      <c r="M25" s="121"/>
    </row>
    <row r="26" spans="1:30" ht="13.5" customHeight="1">
      <c r="A26" s="339" t="s">
        <v>587</v>
      </c>
      <c r="B26" s="280"/>
      <c r="C26" s="2"/>
      <c r="D26" s="83">
        <v>31108</v>
      </c>
      <c r="E26" s="83">
        <f>D26-G26</f>
        <v>29423</v>
      </c>
      <c r="F26" s="83">
        <f>H26+J26</f>
        <v>49</v>
      </c>
      <c r="G26" s="83">
        <f>I26+K26</f>
        <v>1685</v>
      </c>
      <c r="H26" s="83">
        <v>14</v>
      </c>
      <c r="I26" s="83">
        <v>706</v>
      </c>
      <c r="J26" s="83">
        <v>35</v>
      </c>
      <c r="K26" s="83">
        <v>979</v>
      </c>
      <c r="L26" s="2"/>
      <c r="M26" s="121"/>
    </row>
    <row r="27" spans="1:30" ht="13.5" customHeight="1">
      <c r="A27" s="339" t="s">
        <v>641</v>
      </c>
      <c r="B27" s="280"/>
      <c r="C27" s="2"/>
      <c r="D27" s="83">
        <v>28060</v>
      </c>
      <c r="E27" s="83">
        <v>26287</v>
      </c>
      <c r="F27" s="83">
        <v>55</v>
      </c>
      <c r="G27" s="83">
        <v>1773</v>
      </c>
      <c r="H27" s="83">
        <v>10</v>
      </c>
      <c r="I27" s="83">
        <v>513</v>
      </c>
      <c r="J27" s="83">
        <v>45</v>
      </c>
      <c r="K27" s="83">
        <v>1260</v>
      </c>
      <c r="L27" s="2"/>
      <c r="M27" s="121"/>
    </row>
    <row r="28" spans="1:30" ht="5.0999999999999996" customHeight="1">
      <c r="A28" s="14"/>
      <c r="B28" s="13"/>
      <c r="C28" s="14"/>
      <c r="D28" s="14"/>
      <c r="E28" s="14"/>
      <c r="F28" s="14"/>
      <c r="G28" s="14"/>
      <c r="H28" s="14"/>
      <c r="I28" s="14"/>
      <c r="J28" s="14"/>
      <c r="K28" s="14"/>
      <c r="L28" s="2"/>
      <c r="M28" s="121"/>
    </row>
    <row r="29" spans="1:30" ht="13.5" customHeight="1">
      <c r="A29" s="2" t="s">
        <v>556</v>
      </c>
      <c r="B29" s="2"/>
      <c r="C29" s="2"/>
      <c r="D29" s="2"/>
      <c r="E29" s="2"/>
      <c r="F29" s="2"/>
      <c r="G29" s="2"/>
      <c r="H29" s="2"/>
      <c r="I29" s="2"/>
      <c r="J29" s="2"/>
      <c r="K29" s="2"/>
      <c r="L29" s="2"/>
      <c r="M29" s="121"/>
    </row>
    <row r="30" spans="1:30" ht="13.5" customHeight="1">
      <c r="A30" s="2"/>
      <c r="B30" s="2"/>
      <c r="C30" s="2"/>
      <c r="D30" s="2"/>
      <c r="E30" s="2"/>
      <c r="F30" s="2"/>
      <c r="G30" s="2"/>
      <c r="H30" s="2"/>
      <c r="I30" s="2"/>
      <c r="J30" s="2"/>
      <c r="K30" s="2"/>
      <c r="L30" s="2"/>
      <c r="M30" s="121"/>
    </row>
    <row r="31" spans="1:30" ht="13.5" customHeight="1">
      <c r="A31" s="2"/>
      <c r="B31" s="2"/>
      <c r="C31" s="2"/>
      <c r="D31" s="2"/>
      <c r="E31" s="2"/>
      <c r="F31" s="2"/>
      <c r="G31" s="2"/>
      <c r="H31" s="2"/>
      <c r="I31" s="2"/>
      <c r="J31" s="2"/>
      <c r="K31" s="2"/>
      <c r="L31" s="2"/>
      <c r="M31" s="2"/>
    </row>
    <row r="32" spans="1:30" ht="14.25">
      <c r="A32" s="5" t="s">
        <v>681</v>
      </c>
      <c r="B32" s="2"/>
      <c r="C32" s="2"/>
      <c r="D32" s="2"/>
      <c r="E32" s="2"/>
      <c r="F32" s="2"/>
      <c r="G32" s="2"/>
      <c r="H32" s="2"/>
      <c r="I32" s="2"/>
      <c r="J32" s="2"/>
      <c r="K32" s="2"/>
      <c r="L32" s="2"/>
      <c r="M32" s="159"/>
      <c r="N32" s="160" t="s">
        <v>631</v>
      </c>
      <c r="Q32" s="5" t="s">
        <v>560</v>
      </c>
      <c r="R32" s="2"/>
      <c r="S32" s="2"/>
      <c r="T32" s="2"/>
      <c r="U32" s="2"/>
      <c r="V32" s="2"/>
      <c r="W32" s="2"/>
      <c r="X32" s="2"/>
      <c r="Y32" s="2"/>
      <c r="Z32" s="2"/>
      <c r="AA32" s="2"/>
      <c r="AB32" s="2"/>
      <c r="AC32" s="159"/>
      <c r="AD32" s="160" t="s">
        <v>631</v>
      </c>
    </row>
    <row r="33" spans="1:61" ht="4.5" customHeight="1">
      <c r="A33" s="2" t="s">
        <v>24</v>
      </c>
      <c r="B33" s="2"/>
      <c r="C33" s="2"/>
      <c r="D33" s="2"/>
      <c r="E33" s="14"/>
      <c r="F33" s="14"/>
      <c r="G33" s="14"/>
      <c r="H33" s="14"/>
      <c r="I33" s="14"/>
      <c r="J33" s="14"/>
      <c r="K33" s="14"/>
      <c r="L33" s="14"/>
      <c r="M33" s="14"/>
      <c r="N33" s="14"/>
      <c r="Q33" s="2" t="s">
        <v>24</v>
      </c>
      <c r="R33" s="2"/>
      <c r="S33" s="2"/>
      <c r="T33" s="2"/>
      <c r="U33" s="2"/>
      <c r="V33" s="2"/>
      <c r="W33" s="2"/>
      <c r="X33" s="2"/>
      <c r="Y33" s="2"/>
      <c r="Z33" s="2"/>
      <c r="AA33" s="2"/>
      <c r="AB33" s="2"/>
      <c r="AC33" s="2"/>
      <c r="AD33" s="2"/>
    </row>
    <row r="34" spans="1:61">
      <c r="A34" s="276" t="s">
        <v>296</v>
      </c>
      <c r="B34" s="278"/>
      <c r="C34" s="7" t="s">
        <v>312</v>
      </c>
      <c r="D34" s="7"/>
      <c r="E34" s="45" t="s">
        <v>313</v>
      </c>
      <c r="F34" s="8"/>
      <c r="G34" s="7" t="s">
        <v>314</v>
      </c>
      <c r="H34" s="7"/>
      <c r="I34" s="45" t="s">
        <v>315</v>
      </c>
      <c r="J34" s="8"/>
      <c r="K34" s="7" t="s">
        <v>316</v>
      </c>
      <c r="L34" s="7"/>
      <c r="M34" s="45" t="s">
        <v>317</v>
      </c>
      <c r="N34" s="8"/>
      <c r="Q34" s="345" t="s">
        <v>578</v>
      </c>
      <c r="R34" s="346"/>
      <c r="S34" s="354" t="s">
        <v>297</v>
      </c>
      <c r="T34" s="355"/>
      <c r="U34" s="354" t="s">
        <v>298</v>
      </c>
      <c r="V34" s="355"/>
      <c r="W34" s="354" t="s">
        <v>299</v>
      </c>
      <c r="X34" s="355"/>
      <c r="Y34" s="354" t="s">
        <v>300</v>
      </c>
      <c r="Z34" s="355"/>
      <c r="AA34" s="354" t="s">
        <v>301</v>
      </c>
      <c r="AB34" s="355"/>
      <c r="AC34" s="185" t="s">
        <v>302</v>
      </c>
      <c r="AD34" s="186"/>
    </row>
    <row r="35" spans="1:61" ht="13.5" customHeight="1">
      <c r="A35" s="276"/>
      <c r="B35" s="278"/>
      <c r="C35" s="104" t="s">
        <v>303</v>
      </c>
      <c r="D35" s="104" t="s">
        <v>304</v>
      </c>
      <c r="E35" s="103" t="s">
        <v>303</v>
      </c>
      <c r="F35" s="105" t="s">
        <v>304</v>
      </c>
      <c r="G35" s="104" t="s">
        <v>303</v>
      </c>
      <c r="H35" s="104" t="s">
        <v>304</v>
      </c>
      <c r="I35" s="103" t="s">
        <v>303</v>
      </c>
      <c r="J35" s="105" t="s">
        <v>304</v>
      </c>
      <c r="K35" s="104" t="s">
        <v>303</v>
      </c>
      <c r="L35" s="104" t="s">
        <v>304</v>
      </c>
      <c r="M35" s="115" t="s">
        <v>303</v>
      </c>
      <c r="N35" s="105" t="s">
        <v>304</v>
      </c>
      <c r="Q35" s="347"/>
      <c r="R35" s="348"/>
      <c r="S35" s="187" t="s">
        <v>303</v>
      </c>
      <c r="T35" s="187" t="s">
        <v>304</v>
      </c>
      <c r="U35" s="187" t="s">
        <v>303</v>
      </c>
      <c r="V35" s="187" t="s">
        <v>304</v>
      </c>
      <c r="W35" s="187" t="s">
        <v>303</v>
      </c>
      <c r="X35" s="187" t="s">
        <v>304</v>
      </c>
      <c r="Y35" s="187" t="s">
        <v>303</v>
      </c>
      <c r="Z35" s="187" t="s">
        <v>304</v>
      </c>
      <c r="AA35" s="187" t="s">
        <v>303</v>
      </c>
      <c r="AB35" s="187" t="s">
        <v>304</v>
      </c>
      <c r="AC35" s="187" t="s">
        <v>303</v>
      </c>
      <c r="AD35" s="188" t="s">
        <v>304</v>
      </c>
    </row>
    <row r="36" spans="1:61" ht="4.5" customHeight="1">
      <c r="A36" s="2"/>
      <c r="B36" s="33"/>
      <c r="C36" s="74"/>
      <c r="D36" s="24"/>
      <c r="E36" s="24"/>
      <c r="F36" s="24"/>
      <c r="G36" s="24"/>
      <c r="H36" s="24"/>
      <c r="I36" s="24"/>
      <c r="J36" s="24"/>
      <c r="K36" s="24"/>
      <c r="L36" s="24"/>
      <c r="M36" s="24"/>
      <c r="N36" s="24"/>
      <c r="Q36" s="189"/>
      <c r="R36" s="190"/>
      <c r="S36" s="191"/>
      <c r="T36" s="190"/>
      <c r="U36" s="189"/>
      <c r="V36" s="189"/>
      <c r="W36" s="189"/>
      <c r="X36" s="189"/>
      <c r="Y36" s="189"/>
      <c r="Z36" s="189"/>
      <c r="AA36" s="189"/>
      <c r="AB36" s="189"/>
      <c r="AC36" s="189"/>
      <c r="AD36" s="189"/>
    </row>
    <row r="37" spans="1:61" ht="13.5" customHeight="1">
      <c r="A37" s="175" t="s">
        <v>318</v>
      </c>
      <c r="B37" s="177" t="s">
        <v>662</v>
      </c>
      <c r="C37" s="173">
        <v>5735</v>
      </c>
      <c r="D37" s="174">
        <v>94389</v>
      </c>
      <c r="E37" s="174">
        <v>4416</v>
      </c>
      <c r="F37" s="174">
        <v>56432</v>
      </c>
      <c r="G37" s="174">
        <v>1928</v>
      </c>
      <c r="H37" s="174">
        <v>34463</v>
      </c>
      <c r="I37" s="174">
        <v>2419</v>
      </c>
      <c r="J37" s="174">
        <v>30135</v>
      </c>
      <c r="K37" s="174">
        <v>2860</v>
      </c>
      <c r="L37" s="174">
        <v>36984</v>
      </c>
      <c r="M37" s="174">
        <v>3530</v>
      </c>
      <c r="N37" s="174">
        <v>56613</v>
      </c>
      <c r="Q37" s="192" t="s">
        <v>613</v>
      </c>
      <c r="R37" s="193" t="s">
        <v>614</v>
      </c>
      <c r="S37" s="194">
        <v>3063</v>
      </c>
      <c r="T37" s="195">
        <v>76228</v>
      </c>
      <c r="U37" s="195">
        <v>4276</v>
      </c>
      <c r="V37" s="195">
        <v>80509</v>
      </c>
      <c r="W37" s="195">
        <v>1864</v>
      </c>
      <c r="X37" s="195">
        <v>44280</v>
      </c>
      <c r="Y37" s="195">
        <v>2476</v>
      </c>
      <c r="Z37" s="195">
        <v>47167</v>
      </c>
      <c r="AA37" s="195">
        <v>2868</v>
      </c>
      <c r="AB37" s="195">
        <v>74268</v>
      </c>
      <c r="AC37" s="195">
        <v>3797</v>
      </c>
      <c r="AD37" s="195">
        <v>72777</v>
      </c>
    </row>
    <row r="38" spans="1:61" ht="13.5" customHeight="1">
      <c r="A38" s="176"/>
      <c r="B38" s="178" t="s">
        <v>264</v>
      </c>
      <c r="C38" s="61">
        <v>4468</v>
      </c>
      <c r="D38" s="54">
        <v>48767</v>
      </c>
      <c r="E38" s="54">
        <v>3101</v>
      </c>
      <c r="F38" s="54">
        <v>28711</v>
      </c>
      <c r="G38" s="54">
        <v>1755</v>
      </c>
      <c r="H38" s="54">
        <v>19114</v>
      </c>
      <c r="I38" s="54">
        <v>2148</v>
      </c>
      <c r="J38" s="54">
        <v>19877</v>
      </c>
      <c r="K38" s="54">
        <v>2347</v>
      </c>
      <c r="L38" s="54">
        <v>22486</v>
      </c>
      <c r="M38" s="54">
        <v>2287</v>
      </c>
      <c r="N38" s="54">
        <v>23941</v>
      </c>
      <c r="Q38" s="196"/>
      <c r="R38" s="196"/>
      <c r="S38" s="197"/>
      <c r="T38" s="196"/>
      <c r="U38" s="196"/>
      <c r="V38" s="196"/>
      <c r="W38" s="196"/>
      <c r="X38" s="196"/>
      <c r="Y38" s="196"/>
      <c r="Z38" s="196"/>
      <c r="AA38" s="196"/>
      <c r="AB38" s="198"/>
      <c r="AC38" s="198"/>
      <c r="AD38" s="196"/>
    </row>
    <row r="39" spans="1:61">
      <c r="A39" s="160"/>
      <c r="B39" s="179" t="s">
        <v>265</v>
      </c>
      <c r="C39" s="61">
        <v>5784</v>
      </c>
      <c r="D39" s="54">
        <v>80883</v>
      </c>
      <c r="E39" s="54">
        <v>3896</v>
      </c>
      <c r="F39" s="54">
        <v>61271</v>
      </c>
      <c r="G39" s="54">
        <v>3339</v>
      </c>
      <c r="H39" s="54">
        <v>49198</v>
      </c>
      <c r="I39" s="54">
        <v>2629</v>
      </c>
      <c r="J39" s="54">
        <v>26915</v>
      </c>
      <c r="K39" s="54">
        <v>2855</v>
      </c>
      <c r="L39" s="54">
        <v>31164</v>
      </c>
      <c r="M39" s="54">
        <v>2306</v>
      </c>
      <c r="N39" s="54">
        <v>32105</v>
      </c>
      <c r="O39" s="73"/>
      <c r="P39" s="73"/>
      <c r="Q39" s="2" t="s">
        <v>603</v>
      </c>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row>
    <row r="40" spans="1:61">
      <c r="A40" s="82"/>
      <c r="B40" s="179" t="s">
        <v>587</v>
      </c>
      <c r="C40" s="61">
        <v>7259</v>
      </c>
      <c r="D40" s="54">
        <v>115273</v>
      </c>
      <c r="E40" s="54">
        <v>3738</v>
      </c>
      <c r="F40" s="54">
        <v>42177</v>
      </c>
      <c r="G40" s="54">
        <v>3273</v>
      </c>
      <c r="H40" s="54">
        <v>39243</v>
      </c>
      <c r="I40" s="54">
        <v>2741</v>
      </c>
      <c r="J40" s="54">
        <v>29399</v>
      </c>
      <c r="K40" s="54">
        <v>3278</v>
      </c>
      <c r="L40" s="54">
        <v>37248</v>
      </c>
      <c r="M40" s="54">
        <v>2808</v>
      </c>
      <c r="N40" s="54">
        <v>35936</v>
      </c>
      <c r="R40" s="2"/>
      <c r="S40" s="2"/>
      <c r="T40" s="2"/>
      <c r="U40" s="2"/>
      <c r="V40" s="2"/>
      <c r="W40" s="2"/>
      <c r="X40" s="2"/>
      <c r="Y40" s="2"/>
      <c r="Z40" s="2"/>
      <c r="AA40" s="2"/>
      <c r="AB40" s="2"/>
      <c r="AC40" s="2"/>
    </row>
    <row r="41" spans="1:61">
      <c r="A41" s="163"/>
      <c r="B41" s="180" t="s">
        <v>641</v>
      </c>
      <c r="C41" s="227">
        <v>7229</v>
      </c>
      <c r="D41" s="228">
        <v>120962</v>
      </c>
      <c r="E41" s="228">
        <v>4619</v>
      </c>
      <c r="F41" s="228">
        <v>47894</v>
      </c>
      <c r="G41" s="228">
        <v>3258</v>
      </c>
      <c r="H41" s="228">
        <v>38872</v>
      </c>
      <c r="I41" s="228">
        <v>2934</v>
      </c>
      <c r="J41" s="228">
        <v>30494</v>
      </c>
      <c r="K41" s="228">
        <v>3326</v>
      </c>
      <c r="L41" s="228">
        <v>36841</v>
      </c>
      <c r="M41" s="228">
        <v>3092</v>
      </c>
      <c r="N41" s="228">
        <v>40862</v>
      </c>
      <c r="R41" s="2"/>
      <c r="S41" s="2"/>
      <c r="T41" s="2"/>
      <c r="U41" s="2"/>
      <c r="V41" s="2"/>
      <c r="W41" s="2"/>
      <c r="X41" s="2"/>
      <c r="Y41" s="2"/>
      <c r="Z41" s="2"/>
      <c r="AA41" s="2"/>
      <c r="AB41" s="2"/>
      <c r="AC41" s="2"/>
    </row>
    <row r="42" spans="1:61" ht="14.25">
      <c r="A42" s="276" t="s">
        <v>296</v>
      </c>
      <c r="B42" s="278"/>
      <c r="C42" s="7" t="s">
        <v>319</v>
      </c>
      <c r="D42" s="7"/>
      <c r="E42" s="45" t="s">
        <v>320</v>
      </c>
      <c r="F42" s="8"/>
      <c r="G42" s="7" t="s">
        <v>321</v>
      </c>
      <c r="H42" s="7"/>
      <c r="I42" s="45" t="s">
        <v>322</v>
      </c>
      <c r="J42" s="8"/>
      <c r="K42" s="7" t="s">
        <v>323</v>
      </c>
      <c r="L42" s="7"/>
      <c r="M42" s="45" t="s">
        <v>324</v>
      </c>
      <c r="N42" s="8"/>
      <c r="Q42" s="5" t="s">
        <v>561</v>
      </c>
      <c r="R42" s="2"/>
      <c r="S42" s="2"/>
      <c r="T42" s="2"/>
      <c r="U42" s="2"/>
      <c r="V42" s="2"/>
      <c r="W42" s="2"/>
      <c r="X42" s="2"/>
      <c r="Y42" s="2"/>
      <c r="Z42" s="2"/>
      <c r="AA42" s="2"/>
      <c r="AB42" s="2"/>
      <c r="AC42" s="2"/>
    </row>
    <row r="43" spans="1:61">
      <c r="A43" s="276"/>
      <c r="B43" s="278"/>
      <c r="C43" s="104" t="s">
        <v>303</v>
      </c>
      <c r="D43" s="104" t="s">
        <v>304</v>
      </c>
      <c r="E43" s="115" t="s">
        <v>303</v>
      </c>
      <c r="F43" s="104" t="s">
        <v>304</v>
      </c>
      <c r="G43" s="104" t="s">
        <v>303</v>
      </c>
      <c r="H43" s="104" t="s">
        <v>304</v>
      </c>
      <c r="I43" s="103" t="s">
        <v>303</v>
      </c>
      <c r="J43" s="105" t="s">
        <v>304</v>
      </c>
      <c r="K43" s="105" t="s">
        <v>303</v>
      </c>
      <c r="L43" s="104" t="s">
        <v>304</v>
      </c>
      <c r="M43" s="115" t="s">
        <v>303</v>
      </c>
      <c r="N43" s="105" t="s">
        <v>304</v>
      </c>
      <c r="Q43" s="2"/>
      <c r="R43" s="2"/>
      <c r="S43" s="2"/>
      <c r="T43" s="2"/>
      <c r="U43" s="2"/>
      <c r="V43" s="2"/>
      <c r="W43" s="2"/>
      <c r="X43" s="2"/>
      <c r="Y43" s="2"/>
      <c r="Z43" s="6" t="s">
        <v>305</v>
      </c>
      <c r="AB43" s="2"/>
      <c r="AC43" s="2"/>
    </row>
    <row r="44" spans="1:61" ht="4.5" customHeight="1">
      <c r="A44" s="2"/>
      <c r="B44" s="33"/>
      <c r="C44" s="74"/>
      <c r="D44" s="24"/>
      <c r="E44" s="24"/>
      <c r="F44" s="24"/>
      <c r="G44" s="24"/>
      <c r="H44" s="24"/>
      <c r="I44" s="24"/>
      <c r="J44" s="24"/>
      <c r="K44" s="24"/>
      <c r="L44" s="24"/>
      <c r="M44" s="24"/>
      <c r="N44" s="24"/>
      <c r="Q44" s="345" t="s">
        <v>306</v>
      </c>
      <c r="R44" s="346"/>
      <c r="S44" s="350" t="s">
        <v>307</v>
      </c>
      <c r="T44" s="352" t="s">
        <v>28</v>
      </c>
      <c r="U44" s="345"/>
      <c r="V44" s="199"/>
      <c r="W44" s="199"/>
      <c r="X44" s="199"/>
      <c r="Y44" s="199"/>
      <c r="Z44" s="199"/>
      <c r="AA44" s="199"/>
      <c r="AB44" s="199"/>
      <c r="AC44" s="199"/>
      <c r="AD44" s="200"/>
    </row>
    <row r="45" spans="1:61" ht="13.5" customHeight="1">
      <c r="A45" s="175" t="s">
        <v>318</v>
      </c>
      <c r="B45" s="177" t="s">
        <v>662</v>
      </c>
      <c r="C45" s="173">
        <v>2833</v>
      </c>
      <c r="D45" s="174">
        <v>45502</v>
      </c>
      <c r="E45" s="174">
        <v>3781</v>
      </c>
      <c r="F45" s="174">
        <v>56352</v>
      </c>
      <c r="G45" s="174">
        <v>1577</v>
      </c>
      <c r="H45" s="174">
        <v>19586</v>
      </c>
      <c r="I45" s="174">
        <v>2291</v>
      </c>
      <c r="J45" s="174">
        <v>30501</v>
      </c>
      <c r="K45" s="174">
        <v>2284</v>
      </c>
      <c r="L45" s="174">
        <v>48163</v>
      </c>
      <c r="M45" s="174">
        <v>2815</v>
      </c>
      <c r="N45" s="174">
        <v>38520</v>
      </c>
      <c r="Q45" s="347"/>
      <c r="R45" s="348"/>
      <c r="S45" s="351"/>
      <c r="T45" s="353"/>
      <c r="U45" s="347"/>
      <c r="V45" s="354" t="s">
        <v>308</v>
      </c>
      <c r="W45" s="355"/>
      <c r="X45" s="354" t="s">
        <v>309</v>
      </c>
      <c r="Y45" s="355"/>
      <c r="Z45" s="356" t="s">
        <v>310</v>
      </c>
      <c r="AA45" s="357"/>
      <c r="AB45" s="354" t="s">
        <v>311</v>
      </c>
      <c r="AC45" s="358"/>
      <c r="AD45" s="200"/>
    </row>
    <row r="46" spans="1:61" ht="13.5" customHeight="1">
      <c r="A46" s="176"/>
      <c r="B46" s="178" t="s">
        <v>264</v>
      </c>
      <c r="C46" s="61">
        <v>1880</v>
      </c>
      <c r="D46" s="54">
        <v>19031</v>
      </c>
      <c r="E46" s="54">
        <v>3037</v>
      </c>
      <c r="F46" s="54">
        <v>29943</v>
      </c>
      <c r="G46" s="54">
        <v>913</v>
      </c>
      <c r="H46" s="54">
        <v>8886</v>
      </c>
      <c r="I46" s="54">
        <v>1531</v>
      </c>
      <c r="J46" s="54">
        <v>12982</v>
      </c>
      <c r="K46" s="54">
        <v>1332</v>
      </c>
      <c r="L46" s="54">
        <v>18532</v>
      </c>
      <c r="M46" s="54">
        <v>1527</v>
      </c>
      <c r="N46" s="54">
        <v>13087</v>
      </c>
      <c r="Q46" s="189"/>
      <c r="R46" s="201"/>
      <c r="S46" s="189"/>
      <c r="T46" s="189"/>
      <c r="U46" s="189"/>
      <c r="V46" s="189"/>
      <c r="W46" s="189"/>
      <c r="X46" s="189"/>
      <c r="Y46" s="189"/>
      <c r="Z46" s="189"/>
      <c r="AA46" s="189"/>
      <c r="AB46" s="189"/>
      <c r="AC46" s="189"/>
      <c r="AD46" s="200"/>
    </row>
    <row r="47" spans="1:61">
      <c r="A47" s="160"/>
      <c r="B47" s="179" t="s">
        <v>265</v>
      </c>
      <c r="C47" s="61">
        <v>2301</v>
      </c>
      <c r="D47" s="54">
        <v>28326</v>
      </c>
      <c r="E47" s="54">
        <v>3881</v>
      </c>
      <c r="F47" s="54">
        <v>63067</v>
      </c>
      <c r="G47" s="271" t="s">
        <v>696</v>
      </c>
      <c r="H47" s="271" t="s">
        <v>696</v>
      </c>
      <c r="I47" s="54">
        <v>2051</v>
      </c>
      <c r="J47" s="54">
        <v>24689</v>
      </c>
      <c r="K47" s="54">
        <v>2307</v>
      </c>
      <c r="L47" s="54">
        <v>43480</v>
      </c>
      <c r="M47" s="54">
        <v>1936</v>
      </c>
      <c r="N47" s="54">
        <v>17938</v>
      </c>
      <c r="O47" s="73"/>
      <c r="P47" s="73"/>
      <c r="Q47" s="202" t="s">
        <v>613</v>
      </c>
      <c r="R47" s="201" t="s">
        <v>614</v>
      </c>
      <c r="S47" s="203">
        <v>6</v>
      </c>
      <c r="T47" s="349">
        <f>SUM(V47:AC47)</f>
        <v>277749</v>
      </c>
      <c r="U47" s="349"/>
      <c r="V47" s="349">
        <v>41152</v>
      </c>
      <c r="W47" s="349"/>
      <c r="X47" s="349">
        <v>94539</v>
      </c>
      <c r="Y47" s="349"/>
      <c r="Z47" s="349">
        <v>33899</v>
      </c>
      <c r="AA47" s="349"/>
      <c r="AB47" s="349">
        <v>108159</v>
      </c>
      <c r="AC47" s="349"/>
      <c r="AD47" s="200"/>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row>
    <row r="48" spans="1:61">
      <c r="A48" s="82"/>
      <c r="B48" s="179" t="s">
        <v>587</v>
      </c>
      <c r="C48" s="61">
        <v>1533</v>
      </c>
      <c r="D48" s="54">
        <v>20238</v>
      </c>
      <c r="E48" s="54">
        <v>5077</v>
      </c>
      <c r="F48" s="54">
        <v>76801</v>
      </c>
      <c r="G48" s="54">
        <v>879</v>
      </c>
      <c r="H48" s="54">
        <v>9919</v>
      </c>
      <c r="I48" s="54">
        <v>3242</v>
      </c>
      <c r="J48" s="54">
        <v>41123</v>
      </c>
      <c r="K48" s="54">
        <v>2892</v>
      </c>
      <c r="L48" s="54">
        <v>48135</v>
      </c>
      <c r="M48" s="54">
        <v>2210</v>
      </c>
      <c r="N48" s="54">
        <v>22283</v>
      </c>
      <c r="Q48" s="196"/>
      <c r="R48" s="196"/>
      <c r="S48" s="197"/>
      <c r="T48" s="196"/>
      <c r="U48" s="196"/>
      <c r="V48" s="196"/>
      <c r="W48" s="196"/>
      <c r="X48" s="196"/>
      <c r="Y48" s="196"/>
      <c r="Z48" s="196"/>
      <c r="AA48" s="196"/>
      <c r="AB48" s="198"/>
      <c r="AC48" s="198"/>
      <c r="AD48" s="200"/>
    </row>
    <row r="49" spans="1:29" ht="13.5" customHeight="1">
      <c r="A49" s="163"/>
      <c r="B49" s="180" t="s">
        <v>641</v>
      </c>
      <c r="C49" s="227">
        <v>2627</v>
      </c>
      <c r="D49" s="228">
        <v>42045</v>
      </c>
      <c r="E49" s="228">
        <v>4983</v>
      </c>
      <c r="F49" s="228">
        <v>92418</v>
      </c>
      <c r="G49" s="228">
        <v>1089</v>
      </c>
      <c r="H49" s="228">
        <v>10785</v>
      </c>
      <c r="I49" s="228">
        <v>3928</v>
      </c>
      <c r="J49" s="228">
        <v>53304</v>
      </c>
      <c r="K49" s="228">
        <v>3076</v>
      </c>
      <c r="L49" s="228">
        <v>50172</v>
      </c>
      <c r="M49" s="228">
        <v>1585</v>
      </c>
      <c r="N49" s="228">
        <v>15932</v>
      </c>
      <c r="Q49" s="2" t="s">
        <v>603</v>
      </c>
      <c r="R49" s="2"/>
      <c r="S49" s="2"/>
      <c r="T49" s="2"/>
      <c r="U49" s="2"/>
      <c r="V49" s="2"/>
      <c r="W49" s="2"/>
      <c r="X49" s="2"/>
      <c r="Y49" s="2"/>
      <c r="Z49" s="2"/>
      <c r="AA49" s="2"/>
      <c r="AB49" s="2"/>
      <c r="AC49" s="2"/>
    </row>
    <row r="50" spans="1:29">
      <c r="A50" s="2" t="s">
        <v>604</v>
      </c>
    </row>
    <row r="51" spans="1:29" ht="12.95" customHeight="1">
      <c r="B51" s="2"/>
      <c r="C51" s="2"/>
      <c r="D51" s="2"/>
      <c r="E51" s="2"/>
      <c r="F51" s="2"/>
      <c r="G51" s="2"/>
      <c r="H51" s="2"/>
      <c r="I51" s="2"/>
      <c r="J51" s="2"/>
      <c r="K51" s="2"/>
      <c r="L51" s="2"/>
      <c r="M51" s="2"/>
    </row>
    <row r="52" spans="1:29">
      <c r="B52" s="2"/>
      <c r="C52" s="2"/>
      <c r="D52" s="2"/>
      <c r="E52" s="2"/>
      <c r="F52" s="2"/>
      <c r="G52" s="2"/>
      <c r="H52" s="2"/>
      <c r="I52" s="2"/>
      <c r="J52" s="2"/>
      <c r="K52" s="2"/>
      <c r="L52" s="2"/>
      <c r="M52" s="2"/>
    </row>
    <row r="53" spans="1:29">
      <c r="A53" s="2"/>
      <c r="B53" s="2"/>
      <c r="C53" s="2"/>
      <c r="D53" s="2"/>
      <c r="E53" s="2"/>
      <c r="F53" s="2"/>
      <c r="G53" s="2"/>
      <c r="H53" s="2"/>
      <c r="I53" s="2"/>
      <c r="J53" s="2"/>
      <c r="K53" s="2"/>
      <c r="L53" s="2"/>
      <c r="M53" s="2"/>
    </row>
  </sheetData>
  <mergeCells count="44">
    <mergeCell ref="C20:D20"/>
    <mergeCell ref="F20:F21"/>
    <mergeCell ref="G20:G21"/>
    <mergeCell ref="H20:I20"/>
    <mergeCell ref="J20:K20"/>
    <mergeCell ref="X45:Y45"/>
    <mergeCell ref="Y34:Z34"/>
    <mergeCell ref="AA34:AB34"/>
    <mergeCell ref="A10:B10"/>
    <mergeCell ref="E5:E7"/>
    <mergeCell ref="F5:K5"/>
    <mergeCell ref="A6:B6"/>
    <mergeCell ref="C6:D6"/>
    <mergeCell ref="F6:F7"/>
    <mergeCell ref="G6:G7"/>
    <mergeCell ref="H6:I6"/>
    <mergeCell ref="J6:K6"/>
    <mergeCell ref="A9:B9"/>
    <mergeCell ref="E19:E21"/>
    <mergeCell ref="F19:K19"/>
    <mergeCell ref="A20:B20"/>
    <mergeCell ref="Q34:R35"/>
    <mergeCell ref="Q44:R45"/>
    <mergeCell ref="A23:B23"/>
    <mergeCell ref="Z47:AA47"/>
    <mergeCell ref="AB47:AC47"/>
    <mergeCell ref="T47:U47"/>
    <mergeCell ref="V47:W47"/>
    <mergeCell ref="X47:Y47"/>
    <mergeCell ref="S44:S45"/>
    <mergeCell ref="T44:U45"/>
    <mergeCell ref="V45:W45"/>
    <mergeCell ref="S34:T34"/>
    <mergeCell ref="U34:V34"/>
    <mergeCell ref="W34:X34"/>
    <mergeCell ref="Z45:AA45"/>
    <mergeCell ref="AB45:AC45"/>
    <mergeCell ref="A11:B11"/>
    <mergeCell ref="A42:B43"/>
    <mergeCell ref="A24:B24"/>
    <mergeCell ref="A25:B25"/>
    <mergeCell ref="A26:B26"/>
    <mergeCell ref="A34:B35"/>
    <mergeCell ref="A27:B27"/>
  </mergeCells>
  <phoneticPr fontId="2"/>
  <pageMargins left="0.59055118110236227" right="0.39370078740157483" top="0.39370078740157483" bottom="0.39370078740157483" header="0.31496062992125984" footer="0.31496062992125984"/>
  <pageSetup paperSize="9" firstPageNumber="14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view="pageBreakPreview" topLeftCell="A19" zoomScaleNormal="100" zoomScaleSheetLayoutView="100" workbookViewId="0">
      <selection activeCell="K6" sqref="K6"/>
    </sheetView>
  </sheetViews>
  <sheetFormatPr defaultColWidth="9" defaultRowHeight="13.5"/>
  <cols>
    <col min="1" max="2" width="7.125" style="1" customWidth="1"/>
    <col min="3" max="3" width="7.25" style="1" customWidth="1"/>
    <col min="4" max="12" width="7.125" style="1" customWidth="1"/>
    <col min="13" max="15" width="7.25" style="1" customWidth="1"/>
    <col min="16" max="16384" width="9" style="1"/>
  </cols>
  <sheetData>
    <row r="1" spans="1:13" s="2" customFormat="1" ht="11.25">
      <c r="A1" s="123"/>
      <c r="L1" s="121" t="s">
        <v>0</v>
      </c>
    </row>
    <row r="2" spans="1:13">
      <c r="A2" s="2"/>
      <c r="B2" s="2"/>
      <c r="C2" s="2"/>
      <c r="D2" s="2"/>
      <c r="E2" s="2"/>
      <c r="F2" s="2"/>
      <c r="G2" s="2"/>
      <c r="H2" s="2"/>
      <c r="I2" s="2"/>
      <c r="J2" s="2"/>
      <c r="K2" s="2"/>
      <c r="L2" s="2"/>
      <c r="M2" s="121"/>
    </row>
    <row r="3" spans="1:13" ht="14.25">
      <c r="A3" s="5" t="s">
        <v>682</v>
      </c>
      <c r="B3" s="2"/>
      <c r="C3" s="2"/>
      <c r="D3" s="2"/>
      <c r="E3" s="2"/>
      <c r="F3" s="2"/>
      <c r="G3" s="2"/>
      <c r="H3" s="2"/>
      <c r="I3" s="2"/>
      <c r="J3" s="2"/>
      <c r="K3" s="2"/>
      <c r="L3" s="2"/>
      <c r="M3" s="2"/>
    </row>
    <row r="4" spans="1:13">
      <c r="A4" s="100" t="s">
        <v>543</v>
      </c>
      <c r="B4" s="2"/>
      <c r="C4" s="2"/>
      <c r="D4" s="2"/>
      <c r="E4" s="2"/>
      <c r="F4" s="2"/>
      <c r="G4" s="2"/>
      <c r="H4" s="2"/>
      <c r="I4" s="2"/>
      <c r="J4" s="2"/>
      <c r="K4" s="2"/>
      <c r="L4" s="121" t="s">
        <v>615</v>
      </c>
    </row>
    <row r="5" spans="1:13" ht="13.5" customHeight="1">
      <c r="A5" s="285" t="s">
        <v>69</v>
      </c>
      <c r="B5" s="285"/>
      <c r="C5" s="278" t="s">
        <v>411</v>
      </c>
      <c r="D5" s="276"/>
      <c r="E5" s="278" t="s">
        <v>650</v>
      </c>
      <c r="F5" s="276"/>
      <c r="G5" s="278" t="s">
        <v>651</v>
      </c>
      <c r="H5" s="276"/>
      <c r="I5" s="278" t="s">
        <v>652</v>
      </c>
      <c r="J5" s="276"/>
      <c r="K5" s="278" t="s">
        <v>637</v>
      </c>
      <c r="L5" s="285"/>
    </row>
    <row r="6" spans="1:13" ht="4.5" customHeight="1">
      <c r="A6" s="2"/>
      <c r="B6" s="33"/>
      <c r="C6" s="46"/>
      <c r="D6" s="33"/>
      <c r="E6" s="2"/>
      <c r="F6" s="2"/>
      <c r="G6" s="2"/>
      <c r="H6" s="2"/>
      <c r="I6" s="2"/>
      <c r="J6" s="2"/>
      <c r="K6" s="2"/>
      <c r="L6" s="2"/>
    </row>
    <row r="7" spans="1:13" ht="13.5" customHeight="1">
      <c r="A7" s="2"/>
      <c r="B7" s="33"/>
      <c r="C7" s="46"/>
      <c r="D7" s="33"/>
      <c r="E7" s="2"/>
      <c r="F7" s="2"/>
      <c r="G7" s="109" t="s">
        <v>325</v>
      </c>
      <c r="H7" s="109"/>
      <c r="I7" s="2"/>
      <c r="J7" s="2"/>
      <c r="K7" s="2"/>
      <c r="L7" s="2"/>
    </row>
    <row r="8" spans="1:13" ht="13.5" customHeight="1">
      <c r="A8" s="384" t="s">
        <v>326</v>
      </c>
      <c r="B8" s="385"/>
      <c r="C8" s="383">
        <v>54</v>
      </c>
      <c r="D8" s="383"/>
      <c r="E8" s="383">
        <v>55</v>
      </c>
      <c r="F8" s="383"/>
      <c r="G8" s="383">
        <v>56</v>
      </c>
      <c r="H8" s="383"/>
      <c r="I8" s="383">
        <v>56</v>
      </c>
      <c r="J8" s="383"/>
      <c r="K8" s="383">
        <v>56</v>
      </c>
      <c r="L8" s="383"/>
    </row>
    <row r="9" spans="1:13">
      <c r="A9" s="384" t="s">
        <v>327</v>
      </c>
      <c r="B9" s="385"/>
      <c r="C9" s="383">
        <v>490079</v>
      </c>
      <c r="D9" s="383"/>
      <c r="E9" s="383">
        <v>409098</v>
      </c>
      <c r="F9" s="383"/>
      <c r="G9" s="386">
        <v>470117</v>
      </c>
      <c r="H9" s="386"/>
      <c r="I9" s="386">
        <v>458822</v>
      </c>
      <c r="J9" s="386"/>
      <c r="K9" s="386">
        <v>474666</v>
      </c>
      <c r="L9" s="386"/>
    </row>
    <row r="10" spans="1:13" ht="6" customHeight="1">
      <c r="A10" s="33"/>
      <c r="B10" s="9"/>
      <c r="C10" s="33"/>
      <c r="D10" s="33"/>
      <c r="E10" s="2"/>
      <c r="F10" s="2"/>
      <c r="G10" s="2"/>
      <c r="H10" s="2"/>
      <c r="I10" s="76"/>
      <c r="J10" s="76"/>
      <c r="K10" s="76"/>
      <c r="L10" s="76"/>
    </row>
    <row r="11" spans="1:13" ht="13.5" customHeight="1">
      <c r="A11" s="33"/>
      <c r="B11" s="9"/>
      <c r="C11" s="33"/>
      <c r="D11" s="33"/>
      <c r="E11" s="2"/>
      <c r="F11" s="2"/>
      <c r="G11" s="109" t="s">
        <v>328</v>
      </c>
      <c r="H11" s="109"/>
      <c r="I11" s="2"/>
      <c r="J11" s="2"/>
      <c r="K11" s="2"/>
      <c r="L11" s="2"/>
    </row>
    <row r="12" spans="1:13" ht="13.5" customHeight="1">
      <c r="A12" s="384" t="s">
        <v>329</v>
      </c>
      <c r="B12" s="385"/>
      <c r="C12" s="383">
        <v>41</v>
      </c>
      <c r="D12" s="383"/>
      <c r="E12" s="383">
        <v>41</v>
      </c>
      <c r="F12" s="383"/>
      <c r="G12" s="383">
        <v>41</v>
      </c>
      <c r="H12" s="383"/>
      <c r="I12" s="383">
        <v>41</v>
      </c>
      <c r="J12" s="383"/>
      <c r="K12" s="383">
        <v>41</v>
      </c>
      <c r="L12" s="383"/>
    </row>
    <row r="13" spans="1:13" ht="13.5" customHeight="1">
      <c r="A13" s="384" t="s">
        <v>327</v>
      </c>
      <c r="B13" s="385"/>
      <c r="C13" s="387">
        <v>252174</v>
      </c>
      <c r="D13" s="383"/>
      <c r="E13" s="383">
        <v>74034</v>
      </c>
      <c r="F13" s="383"/>
      <c r="G13" s="386">
        <v>120408</v>
      </c>
      <c r="H13" s="386"/>
      <c r="I13" s="386">
        <v>179849</v>
      </c>
      <c r="J13" s="386"/>
      <c r="K13" s="386">
        <v>255170</v>
      </c>
      <c r="L13" s="386"/>
    </row>
    <row r="14" spans="1:13" ht="4.5" customHeight="1">
      <c r="A14" s="14"/>
      <c r="B14" s="14"/>
      <c r="C14" s="43"/>
      <c r="D14" s="14"/>
      <c r="E14" s="14"/>
      <c r="F14" s="14"/>
      <c r="G14" s="14"/>
      <c r="H14" s="14"/>
      <c r="I14" s="14"/>
      <c r="J14" s="14"/>
      <c r="K14" s="14"/>
      <c r="L14" s="14"/>
    </row>
    <row r="15" spans="1:13">
      <c r="A15" s="6" t="s">
        <v>330</v>
      </c>
      <c r="B15" s="2"/>
      <c r="C15" s="2"/>
      <c r="D15" s="2"/>
      <c r="E15" s="2"/>
      <c r="F15" s="2"/>
      <c r="G15" s="2"/>
      <c r="H15" s="2"/>
      <c r="I15" s="2"/>
      <c r="J15" s="2"/>
      <c r="K15" s="2"/>
      <c r="L15" s="2"/>
      <c r="M15" s="2"/>
    </row>
    <row r="16" spans="1:13">
      <c r="A16" s="2" t="s">
        <v>331</v>
      </c>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5" t="s">
        <v>683</v>
      </c>
      <c r="B18" s="2"/>
      <c r="C18" s="2"/>
      <c r="D18" s="2"/>
      <c r="E18" s="2"/>
      <c r="F18" s="2"/>
      <c r="G18" s="2"/>
      <c r="H18" s="2"/>
      <c r="I18" s="2"/>
      <c r="J18" s="2"/>
      <c r="K18" s="2"/>
      <c r="L18" s="2"/>
      <c r="M18" s="2"/>
    </row>
    <row r="19" spans="1:13" ht="4.5" customHeight="1">
      <c r="A19" s="2"/>
      <c r="B19" s="2"/>
      <c r="C19" s="2"/>
      <c r="D19" s="2"/>
      <c r="E19" s="2"/>
      <c r="F19" s="2"/>
      <c r="G19" s="2"/>
      <c r="H19" s="2"/>
      <c r="I19" s="2"/>
      <c r="J19" s="2"/>
      <c r="K19" s="2"/>
      <c r="L19" s="2"/>
      <c r="M19" s="2"/>
    </row>
    <row r="20" spans="1:13">
      <c r="A20" s="39" t="s">
        <v>339</v>
      </c>
      <c r="B20" s="2"/>
      <c r="C20" s="2"/>
      <c r="D20" s="2"/>
      <c r="E20" s="2"/>
      <c r="F20" s="2"/>
      <c r="G20" s="2"/>
      <c r="H20" s="2"/>
      <c r="I20" s="2"/>
      <c r="J20" s="2"/>
      <c r="K20" s="2"/>
      <c r="L20" s="2"/>
    </row>
    <row r="21" spans="1:13">
      <c r="A21" s="100" t="s">
        <v>543</v>
      </c>
      <c r="B21" s="2"/>
      <c r="C21" s="2"/>
      <c r="D21" s="2"/>
      <c r="E21" s="2"/>
      <c r="F21" s="39"/>
      <c r="G21" s="39"/>
      <c r="H21" s="2"/>
      <c r="I21" s="2"/>
      <c r="J21" s="2"/>
      <c r="K21" s="121" t="s">
        <v>611</v>
      </c>
      <c r="L21" s="2"/>
    </row>
    <row r="22" spans="1:13">
      <c r="A22" s="276" t="s">
        <v>580</v>
      </c>
      <c r="B22" s="277"/>
      <c r="C22" s="281" t="s">
        <v>332</v>
      </c>
      <c r="D22" s="278" t="s">
        <v>333</v>
      </c>
      <c r="E22" s="285"/>
      <c r="F22" s="285"/>
      <c r="G22" s="285"/>
      <c r="H22" s="285"/>
      <c r="I22" s="285"/>
      <c r="J22" s="285"/>
      <c r="K22" s="285"/>
      <c r="L22" s="39"/>
    </row>
    <row r="23" spans="1:13" ht="27" customHeight="1">
      <c r="A23" s="276"/>
      <c r="B23" s="277"/>
      <c r="C23" s="282"/>
      <c r="D23" s="108" t="s">
        <v>335</v>
      </c>
      <c r="E23" s="137" t="s">
        <v>340</v>
      </c>
      <c r="F23" s="108" t="s">
        <v>341</v>
      </c>
      <c r="G23" s="138" t="s">
        <v>342</v>
      </c>
      <c r="H23" s="68" t="s">
        <v>343</v>
      </c>
      <c r="I23" s="133" t="s">
        <v>344</v>
      </c>
      <c r="J23" s="133" t="s">
        <v>345</v>
      </c>
      <c r="K23" s="105" t="s">
        <v>346</v>
      </c>
      <c r="L23" s="39"/>
    </row>
    <row r="24" spans="1:13" ht="5.0999999999999996" customHeight="1">
      <c r="A24" s="2"/>
      <c r="B24" s="9"/>
      <c r="C24" s="2"/>
      <c r="D24" s="2"/>
      <c r="E24" s="2"/>
      <c r="F24" s="2"/>
      <c r="G24" s="2"/>
      <c r="H24" s="60"/>
      <c r="I24" s="60"/>
      <c r="J24" s="60"/>
      <c r="K24" s="24"/>
      <c r="L24" s="39"/>
    </row>
    <row r="25" spans="1:13" s="39" customFormat="1">
      <c r="A25" s="335" t="s">
        <v>663</v>
      </c>
      <c r="B25" s="280"/>
      <c r="C25" s="168">
        <v>631</v>
      </c>
      <c r="D25" s="168">
        <v>64</v>
      </c>
      <c r="E25" s="168">
        <v>104</v>
      </c>
      <c r="F25" s="168">
        <v>248</v>
      </c>
      <c r="G25" s="168">
        <v>4</v>
      </c>
      <c r="H25" s="169">
        <v>16</v>
      </c>
      <c r="I25" s="169">
        <v>8</v>
      </c>
      <c r="J25" s="169">
        <v>41</v>
      </c>
      <c r="K25" s="169">
        <v>146</v>
      </c>
    </row>
    <row r="26" spans="1:13" s="39" customFormat="1">
      <c r="A26" s="339" t="s">
        <v>664</v>
      </c>
      <c r="B26" s="280"/>
      <c r="C26" s="168">
        <v>1972</v>
      </c>
      <c r="D26" s="168">
        <v>101</v>
      </c>
      <c r="E26" s="168">
        <v>281</v>
      </c>
      <c r="F26" s="168">
        <v>849</v>
      </c>
      <c r="G26" s="168">
        <v>7</v>
      </c>
      <c r="H26" s="169">
        <v>20</v>
      </c>
      <c r="I26" s="169">
        <v>19</v>
      </c>
      <c r="J26" s="169">
        <v>213</v>
      </c>
      <c r="K26" s="169">
        <v>482</v>
      </c>
    </row>
    <row r="27" spans="1:13">
      <c r="A27" s="339" t="s">
        <v>284</v>
      </c>
      <c r="B27" s="280"/>
      <c r="C27" s="141">
        <v>2617</v>
      </c>
      <c r="D27" s="141">
        <v>192</v>
      </c>
      <c r="E27" s="141">
        <v>589</v>
      </c>
      <c r="F27" s="141">
        <v>773</v>
      </c>
      <c r="G27" s="141">
        <v>1</v>
      </c>
      <c r="H27" s="99">
        <v>46</v>
      </c>
      <c r="I27" s="99">
        <v>119</v>
      </c>
      <c r="J27" s="99">
        <v>365</v>
      </c>
      <c r="K27" s="99">
        <v>532</v>
      </c>
      <c r="L27" s="39"/>
    </row>
    <row r="28" spans="1:13">
      <c r="A28" s="339" t="s">
        <v>587</v>
      </c>
      <c r="B28" s="280"/>
      <c r="C28" s="141">
        <v>3190</v>
      </c>
      <c r="D28" s="141">
        <v>202</v>
      </c>
      <c r="E28" s="141">
        <v>564</v>
      </c>
      <c r="F28" s="141">
        <v>1223</v>
      </c>
      <c r="G28" s="141">
        <v>6</v>
      </c>
      <c r="H28" s="99">
        <v>38</v>
      </c>
      <c r="I28" s="99">
        <v>199</v>
      </c>
      <c r="J28" s="99">
        <v>317</v>
      </c>
      <c r="K28" s="99">
        <v>641</v>
      </c>
      <c r="L28" s="39"/>
    </row>
    <row r="29" spans="1:13">
      <c r="A29" s="339" t="s">
        <v>641</v>
      </c>
      <c r="B29" s="280"/>
      <c r="C29" s="205">
        <f>SUM(D29:K29)</f>
        <v>3011</v>
      </c>
      <c r="D29" s="205">
        <v>189</v>
      </c>
      <c r="E29" s="205">
        <v>517</v>
      </c>
      <c r="F29" s="205">
        <v>1049</v>
      </c>
      <c r="G29" s="205">
        <v>0</v>
      </c>
      <c r="H29" s="206">
        <v>85</v>
      </c>
      <c r="I29" s="206">
        <v>157</v>
      </c>
      <c r="J29" s="206">
        <v>361</v>
      </c>
      <c r="K29" s="206">
        <v>653</v>
      </c>
      <c r="L29" s="39"/>
    </row>
    <row r="30" spans="1:13" ht="4.5" customHeight="1">
      <c r="A30" s="14"/>
      <c r="B30" s="13"/>
      <c r="C30" s="14"/>
      <c r="D30" s="14"/>
      <c r="E30" s="14"/>
      <c r="F30" s="14"/>
      <c r="G30" s="14"/>
      <c r="H30" s="14"/>
      <c r="I30" s="14"/>
      <c r="J30" s="14"/>
      <c r="K30" s="14"/>
      <c r="L30" s="39"/>
    </row>
    <row r="31" spans="1:13">
      <c r="A31" s="39"/>
      <c r="B31" s="39"/>
      <c r="C31" s="39"/>
      <c r="D31" s="39"/>
      <c r="E31" s="39"/>
      <c r="F31" s="39"/>
      <c r="G31" s="39"/>
      <c r="H31" s="39"/>
      <c r="I31" s="39"/>
      <c r="J31" s="39"/>
      <c r="K31" s="39"/>
      <c r="L31" s="39"/>
    </row>
    <row r="32" spans="1:13">
      <c r="A32" s="39" t="s">
        <v>336</v>
      </c>
      <c r="B32" s="2"/>
      <c r="C32" s="2"/>
      <c r="D32" s="2"/>
      <c r="E32" s="2"/>
      <c r="F32" s="2"/>
      <c r="G32" s="2"/>
      <c r="H32" s="2"/>
      <c r="I32" s="2"/>
      <c r="J32" s="2"/>
      <c r="K32" s="2"/>
      <c r="L32" s="2"/>
      <c r="M32" s="2"/>
    </row>
    <row r="33" spans="1:14">
      <c r="A33" s="100" t="s">
        <v>543</v>
      </c>
      <c r="B33" s="2"/>
      <c r="C33" s="2"/>
      <c r="D33" s="2"/>
      <c r="E33" s="2"/>
      <c r="F33" s="2"/>
      <c r="G33" s="2"/>
      <c r="H33" s="2"/>
      <c r="I33" s="2"/>
      <c r="J33" s="2"/>
      <c r="K33" s="2"/>
      <c r="L33" s="121" t="s">
        <v>605</v>
      </c>
      <c r="M33" s="2"/>
    </row>
    <row r="34" spans="1:14" ht="13.5" customHeight="1">
      <c r="A34" s="276" t="s">
        <v>580</v>
      </c>
      <c r="B34" s="277"/>
      <c r="C34" s="322" t="s">
        <v>347</v>
      </c>
      <c r="D34" s="116"/>
      <c r="E34" s="124"/>
      <c r="F34" s="367" t="s">
        <v>348</v>
      </c>
      <c r="G34" s="367" t="s">
        <v>349</v>
      </c>
      <c r="H34" s="367" t="s">
        <v>350</v>
      </c>
      <c r="I34" s="367" t="s">
        <v>351</v>
      </c>
      <c r="J34" s="281" t="s">
        <v>352</v>
      </c>
      <c r="K34" s="381" t="s">
        <v>353</v>
      </c>
      <c r="L34" s="372" t="s">
        <v>354</v>
      </c>
    </row>
    <row r="35" spans="1:14" ht="13.5" customHeight="1">
      <c r="A35" s="276"/>
      <c r="B35" s="277"/>
      <c r="C35" s="380"/>
      <c r="D35" s="104" t="s">
        <v>355</v>
      </c>
      <c r="E35" s="104" t="s">
        <v>346</v>
      </c>
      <c r="F35" s="369"/>
      <c r="G35" s="369"/>
      <c r="H35" s="369"/>
      <c r="I35" s="369"/>
      <c r="J35" s="282"/>
      <c r="K35" s="382"/>
      <c r="L35" s="373"/>
    </row>
    <row r="36" spans="1:14" ht="5.0999999999999996" customHeight="1">
      <c r="A36" s="2"/>
      <c r="B36" s="9"/>
      <c r="C36" s="2"/>
      <c r="D36" s="2"/>
      <c r="E36" s="2"/>
      <c r="F36" s="2"/>
      <c r="G36" s="2"/>
      <c r="H36" s="2"/>
      <c r="I36" s="2"/>
      <c r="J36" s="2"/>
      <c r="K36" s="2"/>
      <c r="L36" s="39"/>
    </row>
    <row r="37" spans="1:14" s="39" customFormat="1">
      <c r="A37" s="335" t="s">
        <v>663</v>
      </c>
      <c r="B37" s="280"/>
      <c r="C37" s="164">
        <v>12428</v>
      </c>
      <c r="D37" s="164">
        <v>9461</v>
      </c>
      <c r="E37" s="164">
        <v>2967</v>
      </c>
      <c r="F37" s="181">
        <v>1445</v>
      </c>
      <c r="G37" s="181">
        <v>1439</v>
      </c>
      <c r="H37" s="181">
        <v>1511</v>
      </c>
      <c r="I37" s="181">
        <v>1121</v>
      </c>
      <c r="J37" s="181">
        <v>6447</v>
      </c>
      <c r="K37" s="182">
        <v>244</v>
      </c>
      <c r="L37" s="182">
        <v>221</v>
      </c>
    </row>
    <row r="38" spans="1:14" s="39" customFormat="1">
      <c r="A38" s="339" t="s">
        <v>664</v>
      </c>
      <c r="B38" s="280"/>
      <c r="C38" s="164">
        <v>21755</v>
      </c>
      <c r="D38" s="164">
        <v>16267</v>
      </c>
      <c r="E38" s="164">
        <v>5488</v>
      </c>
      <c r="F38" s="181">
        <v>3123</v>
      </c>
      <c r="G38" s="181">
        <v>2983</v>
      </c>
      <c r="H38" s="181">
        <v>2699</v>
      </c>
      <c r="I38" s="181">
        <v>2345</v>
      </c>
      <c r="J38" s="181">
        <v>9223</v>
      </c>
      <c r="K38" s="182">
        <v>712</v>
      </c>
      <c r="L38" s="182">
        <v>670</v>
      </c>
      <c r="N38" s="47"/>
    </row>
    <row r="39" spans="1:14">
      <c r="A39" s="339" t="s">
        <v>284</v>
      </c>
      <c r="B39" s="280"/>
      <c r="C39" s="164">
        <v>26872</v>
      </c>
      <c r="D39" s="164">
        <v>16745</v>
      </c>
      <c r="E39" s="164">
        <v>10127</v>
      </c>
      <c r="F39" s="181">
        <v>3780</v>
      </c>
      <c r="G39" s="181">
        <v>3634</v>
      </c>
      <c r="H39" s="181">
        <v>3652</v>
      </c>
      <c r="I39" s="181">
        <v>3742</v>
      </c>
      <c r="J39" s="181">
        <v>10688</v>
      </c>
      <c r="K39" s="182">
        <v>701</v>
      </c>
      <c r="L39" s="182">
        <v>675</v>
      </c>
    </row>
    <row r="40" spans="1:14">
      <c r="A40" s="339" t="s">
        <v>587</v>
      </c>
      <c r="B40" s="280"/>
      <c r="C40" s="164">
        <v>36050</v>
      </c>
      <c r="D40" s="164">
        <v>22899</v>
      </c>
      <c r="E40" s="164">
        <v>13151</v>
      </c>
      <c r="F40" s="181">
        <v>5097</v>
      </c>
      <c r="G40" s="181">
        <v>5129</v>
      </c>
      <c r="H40" s="181">
        <v>4968</v>
      </c>
      <c r="I40" s="181">
        <v>4210</v>
      </c>
      <c r="J40" s="181">
        <v>14098</v>
      </c>
      <c r="K40" s="182">
        <v>1143</v>
      </c>
      <c r="L40" s="182">
        <v>1405</v>
      </c>
    </row>
    <row r="41" spans="1:14">
      <c r="A41" s="339" t="s">
        <v>641</v>
      </c>
      <c r="B41" s="280"/>
      <c r="C41" s="204">
        <v>37448</v>
      </c>
      <c r="D41" s="204">
        <v>23784</v>
      </c>
      <c r="E41" s="204">
        <v>13664</v>
      </c>
      <c r="F41" s="181">
        <v>4221</v>
      </c>
      <c r="G41" s="181">
        <v>4119</v>
      </c>
      <c r="H41" s="181">
        <v>4539</v>
      </c>
      <c r="I41" s="181">
        <v>4791</v>
      </c>
      <c r="J41" s="181">
        <v>17562</v>
      </c>
      <c r="K41" s="182">
        <v>1227</v>
      </c>
      <c r="L41" s="182">
        <v>989</v>
      </c>
    </row>
    <row r="42" spans="1:14" ht="5.0999999999999996" customHeight="1">
      <c r="A42" s="14"/>
      <c r="B42" s="13"/>
      <c r="C42" s="14"/>
      <c r="D42" s="14"/>
      <c r="E42" s="14"/>
      <c r="F42" s="14"/>
      <c r="G42" s="14"/>
      <c r="H42" s="14"/>
      <c r="I42" s="14"/>
      <c r="J42" s="14"/>
      <c r="K42" s="39"/>
      <c r="L42" s="39"/>
    </row>
    <row r="43" spans="1:14">
      <c r="A43" s="6" t="s">
        <v>545</v>
      </c>
      <c r="B43" s="2"/>
      <c r="C43" s="2"/>
      <c r="D43" s="2"/>
      <c r="E43" s="2"/>
      <c r="F43" s="2"/>
      <c r="G43" s="2"/>
      <c r="H43" s="2"/>
      <c r="I43" s="2"/>
      <c r="J43" s="24"/>
      <c r="K43" s="24"/>
      <c r="L43" s="24"/>
      <c r="M43" s="2"/>
    </row>
    <row r="44" spans="1:14">
      <c r="A44" s="2" t="s">
        <v>356</v>
      </c>
      <c r="B44" s="2"/>
      <c r="C44" s="2"/>
      <c r="D44" s="2"/>
      <c r="E44" s="2"/>
      <c r="F44" s="39"/>
      <c r="G44" s="2"/>
      <c r="H44" s="2"/>
      <c r="I44" s="2"/>
      <c r="J44" s="2"/>
      <c r="K44" s="2"/>
      <c r="L44" s="2"/>
      <c r="M44" s="2"/>
    </row>
    <row r="45" spans="1:14">
      <c r="A45" s="2"/>
      <c r="B45" s="2"/>
      <c r="C45" s="2"/>
      <c r="D45" s="2"/>
      <c r="E45" s="2"/>
      <c r="F45" s="2"/>
      <c r="G45" s="2"/>
      <c r="H45" s="2"/>
      <c r="I45" s="2"/>
      <c r="J45" s="2"/>
      <c r="K45" s="2"/>
      <c r="L45" s="2"/>
      <c r="M45" s="2"/>
    </row>
    <row r="46" spans="1:14">
      <c r="A46" s="2"/>
      <c r="B46" s="2"/>
      <c r="C46" s="2"/>
      <c r="D46" s="2"/>
      <c r="E46" s="2"/>
      <c r="F46" s="2"/>
      <c r="G46" s="2"/>
      <c r="H46" s="2"/>
      <c r="I46" s="2"/>
      <c r="J46" s="2"/>
      <c r="K46" s="2"/>
      <c r="L46" s="2"/>
      <c r="M46" s="2"/>
      <c r="N46" s="2"/>
    </row>
    <row r="47" spans="1:14" s="39" customFormat="1" ht="14.25">
      <c r="A47" s="5" t="s">
        <v>684</v>
      </c>
      <c r="B47" s="2"/>
      <c r="C47" s="2"/>
      <c r="D47" s="2"/>
      <c r="E47" s="2"/>
      <c r="F47" s="2"/>
      <c r="G47" s="2"/>
      <c r="H47" s="2"/>
      <c r="I47" s="2"/>
      <c r="J47" s="2"/>
      <c r="K47" s="145" t="s">
        <v>634</v>
      </c>
      <c r="L47" s="2"/>
      <c r="M47" s="2"/>
    </row>
    <row r="48" spans="1:14" s="39" customFormat="1" ht="4.5" customHeight="1">
      <c r="A48" s="2"/>
      <c r="B48" s="2"/>
      <c r="C48" s="2"/>
      <c r="D48" s="2"/>
      <c r="E48" s="2"/>
      <c r="F48" s="2"/>
      <c r="G48" s="2"/>
      <c r="H48" s="2"/>
      <c r="I48" s="2"/>
      <c r="J48" s="2"/>
      <c r="K48" s="2"/>
      <c r="L48" s="2"/>
      <c r="M48" s="2"/>
    </row>
    <row r="49" spans="1:13" s="39" customFormat="1">
      <c r="A49" s="276" t="s">
        <v>581</v>
      </c>
      <c r="B49" s="277"/>
      <c r="C49" s="278" t="s">
        <v>632</v>
      </c>
      <c r="D49" s="285"/>
      <c r="E49" s="285"/>
      <c r="F49" s="285"/>
      <c r="G49" s="276"/>
      <c r="H49" s="327" t="s">
        <v>358</v>
      </c>
      <c r="I49" s="328"/>
      <c r="J49" s="328"/>
      <c r="K49" s="328"/>
      <c r="L49" s="143"/>
    </row>
    <row r="50" spans="1:13" s="39" customFormat="1" ht="13.5" customHeight="1">
      <c r="A50" s="276"/>
      <c r="B50" s="277"/>
      <c r="C50" s="359" t="s">
        <v>359</v>
      </c>
      <c r="D50" s="374"/>
      <c r="E50" s="278" t="s">
        <v>360</v>
      </c>
      <c r="F50" s="276"/>
      <c r="G50" s="281" t="s">
        <v>361</v>
      </c>
      <c r="H50" s="281" t="s">
        <v>362</v>
      </c>
      <c r="I50" s="278" t="s">
        <v>633</v>
      </c>
      <c r="J50" s="285"/>
      <c r="K50" s="285"/>
      <c r="L50" s="143"/>
    </row>
    <row r="51" spans="1:13" s="39" customFormat="1" ht="22.5">
      <c r="A51" s="276"/>
      <c r="B51" s="277"/>
      <c r="C51" s="361"/>
      <c r="D51" s="375"/>
      <c r="E51" s="104" t="s">
        <v>363</v>
      </c>
      <c r="F51" s="104" t="s">
        <v>364</v>
      </c>
      <c r="G51" s="282"/>
      <c r="H51" s="282"/>
      <c r="I51" s="113" t="s">
        <v>365</v>
      </c>
      <c r="J51" s="104" t="s">
        <v>366</v>
      </c>
      <c r="K51" s="105" t="s">
        <v>334</v>
      </c>
      <c r="L51" s="143"/>
    </row>
    <row r="52" spans="1:13" s="39" customFormat="1" ht="5.0999999999999996" customHeight="1">
      <c r="A52" s="143"/>
      <c r="B52" s="143"/>
      <c r="C52" s="146"/>
      <c r="D52" s="143"/>
      <c r="E52" s="143"/>
      <c r="F52" s="143"/>
      <c r="G52" s="143"/>
      <c r="H52" s="143"/>
      <c r="I52" s="143"/>
      <c r="J52" s="143"/>
      <c r="K52" s="143"/>
      <c r="L52" s="143"/>
    </row>
    <row r="53" spans="1:13" s="39" customFormat="1">
      <c r="A53" s="335" t="s">
        <v>663</v>
      </c>
      <c r="B53" s="280"/>
      <c r="C53" s="370">
        <v>14163</v>
      </c>
      <c r="D53" s="371"/>
      <c r="E53" s="164">
        <v>5683</v>
      </c>
      <c r="F53" s="164">
        <v>2610</v>
      </c>
      <c r="G53" s="164">
        <v>5870</v>
      </c>
      <c r="H53" s="183">
        <v>855</v>
      </c>
      <c r="I53" s="164">
        <v>1750</v>
      </c>
      <c r="J53" s="164">
        <v>325</v>
      </c>
      <c r="K53" s="164">
        <v>12088</v>
      </c>
      <c r="L53" s="143"/>
    </row>
    <row r="54" spans="1:13" s="39" customFormat="1">
      <c r="A54" s="339" t="s">
        <v>664</v>
      </c>
      <c r="B54" s="280"/>
      <c r="C54" s="370">
        <v>7299</v>
      </c>
      <c r="D54" s="371"/>
      <c r="E54" s="158">
        <v>1977</v>
      </c>
      <c r="F54" s="158">
        <v>1622</v>
      </c>
      <c r="G54" s="158">
        <v>3700</v>
      </c>
      <c r="H54" s="184">
        <v>642</v>
      </c>
      <c r="I54" s="158">
        <v>1339</v>
      </c>
      <c r="J54" s="158">
        <v>55</v>
      </c>
      <c r="K54" s="158">
        <v>5905</v>
      </c>
      <c r="L54" s="143"/>
    </row>
    <row r="55" spans="1:13" s="39" customFormat="1">
      <c r="A55" s="339" t="s">
        <v>284</v>
      </c>
      <c r="B55" s="280"/>
      <c r="C55" s="370">
        <v>8496</v>
      </c>
      <c r="D55" s="371"/>
      <c r="E55" s="158">
        <v>2706</v>
      </c>
      <c r="F55" s="158">
        <v>1592</v>
      </c>
      <c r="G55" s="158">
        <v>4198</v>
      </c>
      <c r="H55" s="184">
        <v>686</v>
      </c>
      <c r="I55" s="158">
        <v>1965</v>
      </c>
      <c r="J55" s="158">
        <v>293</v>
      </c>
      <c r="K55" s="158">
        <v>6238</v>
      </c>
      <c r="L55" s="143"/>
    </row>
    <row r="56" spans="1:13" s="39" customFormat="1" ht="13.5" customHeight="1">
      <c r="A56" s="339" t="s">
        <v>587</v>
      </c>
      <c r="B56" s="280"/>
      <c r="C56" s="370">
        <v>11491</v>
      </c>
      <c r="D56" s="371"/>
      <c r="E56" s="158">
        <v>4750</v>
      </c>
      <c r="F56" s="158">
        <v>1831</v>
      </c>
      <c r="G56" s="158">
        <v>4910</v>
      </c>
      <c r="H56" s="184">
        <v>774</v>
      </c>
      <c r="I56" s="158">
        <v>2489</v>
      </c>
      <c r="J56" s="158">
        <v>297</v>
      </c>
      <c r="K56" s="158">
        <v>8705</v>
      </c>
      <c r="L56" s="143"/>
    </row>
    <row r="57" spans="1:13" s="39" customFormat="1">
      <c r="A57" s="376" t="s">
        <v>641</v>
      </c>
      <c r="B57" s="377"/>
      <c r="C57" s="378">
        <v>12905</v>
      </c>
      <c r="D57" s="379"/>
      <c r="E57" s="207">
        <v>5274</v>
      </c>
      <c r="F57" s="207">
        <v>2058</v>
      </c>
      <c r="G57" s="207">
        <v>5573</v>
      </c>
      <c r="H57" s="208">
        <v>1004</v>
      </c>
      <c r="I57" s="207">
        <v>2101</v>
      </c>
      <c r="J57" s="207">
        <v>425</v>
      </c>
      <c r="K57" s="207">
        <v>10379</v>
      </c>
      <c r="L57" s="143"/>
    </row>
    <row r="58" spans="1:13" s="39" customFormat="1" ht="3.75" customHeight="1">
      <c r="A58" s="143"/>
      <c r="B58" s="143"/>
      <c r="C58" s="143"/>
      <c r="D58" s="143"/>
      <c r="E58" s="143"/>
      <c r="F58" s="143"/>
      <c r="G58" s="143"/>
      <c r="H58" s="143"/>
      <c r="I58" s="143"/>
      <c r="J58" s="143"/>
      <c r="K58" s="143"/>
      <c r="L58" s="143"/>
      <c r="M58" s="2"/>
    </row>
    <row r="59" spans="1:13" s="39" customFormat="1">
      <c r="A59" s="2" t="s">
        <v>575</v>
      </c>
      <c r="B59" s="143"/>
      <c r="C59" s="143"/>
      <c r="D59" s="143"/>
      <c r="E59" s="143"/>
      <c r="F59" s="143"/>
      <c r="G59" s="143"/>
      <c r="H59" s="143"/>
      <c r="I59" s="143"/>
      <c r="J59" s="143"/>
      <c r="K59" s="143"/>
      <c r="L59" s="143"/>
      <c r="M59" s="2"/>
    </row>
    <row r="60" spans="1:13" s="39" customFormat="1" ht="10.5" customHeight="1">
      <c r="A60" s="143"/>
      <c r="B60" s="143"/>
      <c r="C60" s="143"/>
      <c r="D60" s="143"/>
      <c r="E60" s="143"/>
      <c r="F60" s="143"/>
      <c r="G60" s="143"/>
      <c r="H60" s="143"/>
      <c r="I60" s="143"/>
      <c r="J60" s="143"/>
      <c r="K60" s="143"/>
      <c r="L60" s="143"/>
    </row>
    <row r="61" spans="1:13" s="39" customFormat="1" ht="22.5" customHeight="1">
      <c r="A61" s="143"/>
      <c r="B61" s="143"/>
      <c r="C61" s="143"/>
      <c r="D61" s="143"/>
      <c r="E61" s="143"/>
      <c r="F61" s="143"/>
      <c r="G61" s="143"/>
      <c r="H61" s="143"/>
      <c r="I61" s="143"/>
      <c r="J61" s="143"/>
      <c r="K61" s="143"/>
      <c r="L61" s="143"/>
    </row>
    <row r="62" spans="1:13" s="39" customFormat="1" ht="5.0999999999999996" customHeight="1">
      <c r="A62" s="143"/>
      <c r="B62" s="143"/>
      <c r="C62" s="143"/>
      <c r="D62" s="143"/>
      <c r="E62" s="143"/>
      <c r="F62" s="143"/>
      <c r="G62" s="143"/>
      <c r="H62" s="143"/>
      <c r="I62" s="143"/>
      <c r="J62" s="143"/>
      <c r="K62" s="143"/>
      <c r="L62" s="143"/>
    </row>
    <row r="63" spans="1:13" s="39" customFormat="1">
      <c r="A63" s="143"/>
      <c r="B63" s="143"/>
      <c r="C63" s="143"/>
      <c r="D63" s="143"/>
      <c r="E63" s="143"/>
      <c r="F63" s="143"/>
      <c r="G63" s="143"/>
      <c r="H63" s="143"/>
      <c r="I63" s="143"/>
      <c r="J63" s="143"/>
      <c r="K63" s="143"/>
      <c r="L63" s="143"/>
    </row>
    <row r="64" spans="1:13" s="39" customFormat="1">
      <c r="A64" s="143"/>
      <c r="B64" s="143"/>
      <c r="C64" s="143"/>
      <c r="D64" s="143"/>
      <c r="E64" s="143"/>
      <c r="F64" s="143"/>
      <c r="G64" s="143"/>
      <c r="H64" s="143"/>
      <c r="I64" s="143"/>
      <c r="J64" s="143"/>
      <c r="K64" s="143"/>
      <c r="L64" s="143"/>
    </row>
    <row r="65" spans="1:14" s="39" customFormat="1">
      <c r="A65" s="143"/>
      <c r="B65" s="143"/>
      <c r="C65" s="143"/>
      <c r="D65" s="143"/>
      <c r="E65" s="143"/>
      <c r="F65" s="143"/>
      <c r="G65" s="143"/>
      <c r="H65" s="143"/>
      <c r="I65" s="143"/>
      <c r="J65" s="143"/>
      <c r="K65" s="143"/>
      <c r="L65" s="143"/>
      <c r="N65" s="47"/>
    </row>
    <row r="66" spans="1:14" s="39" customFormat="1" ht="5.0999999999999996" customHeight="1">
      <c r="A66" s="143"/>
      <c r="B66" s="143"/>
      <c r="C66" s="143"/>
      <c r="D66" s="143"/>
      <c r="E66" s="143"/>
      <c r="F66" s="143"/>
      <c r="G66" s="143"/>
      <c r="H66" s="143"/>
      <c r="I66" s="143"/>
      <c r="J66" s="143"/>
      <c r="K66" s="143"/>
      <c r="L66" s="143"/>
    </row>
    <row r="67" spans="1:14" s="39" customFormat="1">
      <c r="A67" s="143"/>
      <c r="B67" s="143"/>
      <c r="C67" s="143"/>
      <c r="D67" s="143"/>
      <c r="E67" s="143"/>
      <c r="F67" s="143"/>
      <c r="G67" s="143"/>
      <c r="H67" s="143"/>
      <c r="I67" s="143"/>
      <c r="J67" s="143"/>
      <c r="K67" s="143"/>
      <c r="L67" s="143"/>
      <c r="M67" s="2"/>
      <c r="N67" s="2"/>
    </row>
    <row r="68" spans="1:14" s="39" customFormat="1">
      <c r="A68" s="143"/>
      <c r="B68" s="143"/>
      <c r="C68" s="143"/>
      <c r="D68" s="143"/>
      <c r="E68" s="143"/>
      <c r="F68" s="143"/>
      <c r="G68" s="143"/>
      <c r="H68" s="143"/>
      <c r="I68" s="143"/>
      <c r="J68" s="143"/>
      <c r="K68" s="143"/>
      <c r="L68" s="143"/>
      <c r="M68" s="2"/>
    </row>
  </sheetData>
  <mergeCells count="70">
    <mergeCell ref="A9:B9"/>
    <mergeCell ref="A12:B12"/>
    <mergeCell ref="A13:B13"/>
    <mergeCell ref="C12:D12"/>
    <mergeCell ref="C13:D13"/>
    <mergeCell ref="K12:L12"/>
    <mergeCell ref="K13:L13"/>
    <mergeCell ref="C9:D9"/>
    <mergeCell ref="E9:F9"/>
    <mergeCell ref="G9:H9"/>
    <mergeCell ref="I9:J9"/>
    <mergeCell ref="K9:L9"/>
    <mergeCell ref="E12:F12"/>
    <mergeCell ref="E13:F13"/>
    <mergeCell ref="G12:H12"/>
    <mergeCell ref="G13:H13"/>
    <mergeCell ref="I12:J12"/>
    <mergeCell ref="I13:J13"/>
    <mergeCell ref="E8:F8"/>
    <mergeCell ref="G8:H8"/>
    <mergeCell ref="I8:J8"/>
    <mergeCell ref="K8:L8"/>
    <mergeCell ref="A5:B5"/>
    <mergeCell ref="C5:D5"/>
    <mergeCell ref="E5:F5"/>
    <mergeCell ref="G5:H5"/>
    <mergeCell ref="I5:J5"/>
    <mergeCell ref="K5:L5"/>
    <mergeCell ref="A8:B8"/>
    <mergeCell ref="C8:D8"/>
    <mergeCell ref="A57:B57"/>
    <mergeCell ref="C57:D57"/>
    <mergeCell ref="A22:B23"/>
    <mergeCell ref="C22:C23"/>
    <mergeCell ref="A34:B35"/>
    <mergeCell ref="C34:C35"/>
    <mergeCell ref="A27:B27"/>
    <mergeCell ref="A28:B28"/>
    <mergeCell ref="A29:B29"/>
    <mergeCell ref="D22:K22"/>
    <mergeCell ref="F34:F35"/>
    <mergeCell ref="G34:G35"/>
    <mergeCell ref="H34:H35"/>
    <mergeCell ref="I34:I35"/>
    <mergeCell ref="K34:K35"/>
    <mergeCell ref="A25:B25"/>
    <mergeCell ref="L34:L35"/>
    <mergeCell ref="A49:B51"/>
    <mergeCell ref="C49:G49"/>
    <mergeCell ref="H49:K49"/>
    <mergeCell ref="C50:D51"/>
    <mergeCell ref="E50:F50"/>
    <mergeCell ref="G50:G51"/>
    <mergeCell ref="H50:H51"/>
    <mergeCell ref="I50:K50"/>
    <mergeCell ref="J34:J35"/>
    <mergeCell ref="A39:B39"/>
    <mergeCell ref="A40:B40"/>
    <mergeCell ref="A41:B41"/>
    <mergeCell ref="A26:B26"/>
    <mergeCell ref="A37:B37"/>
    <mergeCell ref="A38:B38"/>
    <mergeCell ref="A53:B53"/>
    <mergeCell ref="C56:D56"/>
    <mergeCell ref="A54:B54"/>
    <mergeCell ref="A55:B55"/>
    <mergeCell ref="C53:D53"/>
    <mergeCell ref="C54:D54"/>
    <mergeCell ref="C55:D55"/>
    <mergeCell ref="A56:B56"/>
  </mergeCells>
  <phoneticPr fontId="2"/>
  <pageMargins left="0.59055118110236227" right="0.39370078740157483" top="0.39370078740157483" bottom="0.39370078740157483" header="0.31496062992125984" footer="0.31496062992125984"/>
  <pageSetup paperSize="9" firstPageNumber="145"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view="pageBreakPreview" zoomScaleNormal="100" zoomScaleSheetLayoutView="100" workbookViewId="0">
      <selection activeCell="K6" sqref="K6"/>
    </sheetView>
  </sheetViews>
  <sheetFormatPr defaultRowHeight="13.5"/>
  <cols>
    <col min="1" max="12" width="7.75" style="1" customWidth="1"/>
    <col min="13" max="13" width="9" style="1"/>
    <col min="14" max="14" width="10" style="1" bestFit="1" customWidth="1"/>
    <col min="15" max="16384" width="9" style="1"/>
  </cols>
  <sheetData>
    <row r="1" spans="1:13" s="2" customFormat="1" ht="11.25">
      <c r="A1" s="123" t="s">
        <v>357</v>
      </c>
      <c r="K1" s="121"/>
      <c r="L1" s="121"/>
    </row>
    <row r="2" spans="1:13">
      <c r="A2" s="59"/>
      <c r="K2" s="121"/>
      <c r="L2" s="121"/>
    </row>
    <row r="3" spans="1:13" ht="14.25">
      <c r="A3" s="5" t="s">
        <v>685</v>
      </c>
      <c r="B3" s="2"/>
      <c r="C3" s="2"/>
      <c r="D3" s="2"/>
      <c r="E3" s="2"/>
      <c r="F3" s="2"/>
      <c r="G3" s="2"/>
      <c r="H3" s="2"/>
      <c r="I3" s="2"/>
      <c r="J3" s="2"/>
      <c r="K3" s="161"/>
      <c r="L3" s="145" t="s">
        <v>634</v>
      </c>
    </row>
    <row r="4" spans="1:13" ht="4.5" customHeight="1">
      <c r="A4" s="2"/>
      <c r="B4" s="2"/>
      <c r="C4" s="2"/>
      <c r="D4" s="2"/>
      <c r="E4" s="2"/>
      <c r="F4" s="2"/>
      <c r="G4" s="2"/>
      <c r="H4" s="2"/>
      <c r="I4" s="2"/>
      <c r="J4" s="2"/>
      <c r="K4" s="2"/>
      <c r="L4" s="2"/>
    </row>
    <row r="5" spans="1:13">
      <c r="A5" s="276" t="s">
        <v>582</v>
      </c>
      <c r="B5" s="277"/>
      <c r="C5" s="278" t="s">
        <v>367</v>
      </c>
      <c r="D5" s="285"/>
      <c r="E5" s="285"/>
      <c r="F5" s="285"/>
      <c r="G5" s="285"/>
      <c r="H5" s="278" t="s">
        <v>368</v>
      </c>
      <c r="I5" s="285"/>
      <c r="J5" s="285"/>
      <c r="K5" s="285"/>
      <c r="L5" s="285"/>
    </row>
    <row r="6" spans="1:13">
      <c r="A6" s="276"/>
      <c r="B6" s="277"/>
      <c r="C6" s="277" t="s">
        <v>369</v>
      </c>
      <c r="D6" s="278" t="s">
        <v>616</v>
      </c>
      <c r="E6" s="285"/>
      <c r="F6" s="285"/>
      <c r="G6" s="285"/>
      <c r="H6" s="281" t="s">
        <v>369</v>
      </c>
      <c r="I6" s="278" t="s">
        <v>616</v>
      </c>
      <c r="J6" s="285"/>
      <c r="K6" s="285"/>
      <c r="L6" s="285"/>
    </row>
    <row r="7" spans="1:13" ht="22.5">
      <c r="A7" s="276"/>
      <c r="B7" s="277"/>
      <c r="C7" s="277"/>
      <c r="D7" s="104" t="s">
        <v>337</v>
      </c>
      <c r="E7" s="113" t="s">
        <v>371</v>
      </c>
      <c r="F7" s="113" t="s">
        <v>372</v>
      </c>
      <c r="G7" s="105" t="s">
        <v>334</v>
      </c>
      <c r="H7" s="282"/>
      <c r="I7" s="104" t="s">
        <v>337</v>
      </c>
      <c r="J7" s="113" t="s">
        <v>371</v>
      </c>
      <c r="K7" s="113" t="s">
        <v>372</v>
      </c>
      <c r="L7" s="105" t="s">
        <v>334</v>
      </c>
    </row>
    <row r="8" spans="1:13" ht="4.5" customHeight="1">
      <c r="A8" s="2"/>
      <c r="B8" s="9"/>
      <c r="C8" s="2"/>
      <c r="D8" s="2"/>
      <c r="E8" s="2"/>
      <c r="F8" s="2"/>
      <c r="G8" s="2"/>
      <c r="H8" s="33"/>
      <c r="I8" s="33"/>
      <c r="J8" s="33"/>
      <c r="K8" s="33"/>
      <c r="L8" s="33"/>
    </row>
    <row r="9" spans="1:13" ht="13.5" customHeight="1">
      <c r="A9" s="335" t="s">
        <v>663</v>
      </c>
      <c r="B9" s="280"/>
      <c r="C9" s="20">
        <v>311</v>
      </c>
      <c r="D9" s="55">
        <v>33749</v>
      </c>
      <c r="E9" s="55">
        <v>16833</v>
      </c>
      <c r="F9" s="55">
        <v>10505</v>
      </c>
      <c r="G9" s="20">
        <v>6401</v>
      </c>
      <c r="H9" s="20">
        <v>75</v>
      </c>
      <c r="I9" s="20">
        <v>2837</v>
      </c>
      <c r="J9" s="20">
        <v>0</v>
      </c>
      <c r="K9" s="20">
        <v>1345</v>
      </c>
      <c r="L9" s="20">
        <v>1492</v>
      </c>
    </row>
    <row r="10" spans="1:13" ht="13.5" customHeight="1">
      <c r="A10" s="339" t="s">
        <v>664</v>
      </c>
      <c r="B10" s="280"/>
      <c r="C10" s="44">
        <v>81</v>
      </c>
      <c r="D10" s="55">
        <v>2468</v>
      </c>
      <c r="E10" s="55">
        <v>0</v>
      </c>
      <c r="F10" s="55">
        <v>1170</v>
      </c>
      <c r="G10" s="20">
        <v>1298</v>
      </c>
      <c r="H10" s="20">
        <v>37</v>
      </c>
      <c r="I10" s="20">
        <v>570</v>
      </c>
      <c r="J10" s="20">
        <v>0</v>
      </c>
      <c r="K10" s="20">
        <v>106</v>
      </c>
      <c r="L10" s="20">
        <v>464</v>
      </c>
    </row>
    <row r="11" spans="1:13" ht="13.5" customHeight="1">
      <c r="A11" s="339" t="s">
        <v>284</v>
      </c>
      <c r="B11" s="280"/>
      <c r="C11" s="44">
        <v>119</v>
      </c>
      <c r="D11" s="55">
        <v>4455</v>
      </c>
      <c r="E11" s="55">
        <v>0</v>
      </c>
      <c r="F11" s="55">
        <v>3421</v>
      </c>
      <c r="G11" s="20">
        <v>1034</v>
      </c>
      <c r="H11" s="20">
        <v>44</v>
      </c>
      <c r="I11" s="20">
        <v>555</v>
      </c>
      <c r="J11" s="20">
        <v>0</v>
      </c>
      <c r="K11" s="20">
        <v>183</v>
      </c>
      <c r="L11" s="20">
        <v>372</v>
      </c>
    </row>
    <row r="12" spans="1:13" ht="13.5" customHeight="1">
      <c r="A12" s="339" t="s">
        <v>587</v>
      </c>
      <c r="B12" s="280"/>
      <c r="C12" s="44">
        <v>180</v>
      </c>
      <c r="D12" s="55">
        <v>16957</v>
      </c>
      <c r="E12" s="55">
        <v>11199</v>
      </c>
      <c r="F12" s="55">
        <v>3571</v>
      </c>
      <c r="G12" s="20">
        <v>2187</v>
      </c>
      <c r="H12" s="20">
        <v>48</v>
      </c>
      <c r="I12" s="20">
        <v>926</v>
      </c>
      <c r="J12" s="158" t="s">
        <v>190</v>
      </c>
      <c r="K12" s="20">
        <v>283</v>
      </c>
      <c r="L12" s="20">
        <v>643</v>
      </c>
    </row>
    <row r="13" spans="1:13" ht="13.5" customHeight="1">
      <c r="A13" s="339" t="s">
        <v>641</v>
      </c>
      <c r="B13" s="280"/>
      <c r="C13" s="44">
        <v>197</v>
      </c>
      <c r="D13" s="55">
        <v>27481</v>
      </c>
      <c r="E13" s="55">
        <v>19293</v>
      </c>
      <c r="F13" s="55">
        <v>6313</v>
      </c>
      <c r="G13" s="20">
        <v>1875</v>
      </c>
      <c r="H13" s="20">
        <v>40</v>
      </c>
      <c r="I13" s="20">
        <v>2346</v>
      </c>
      <c r="J13" s="158">
        <v>610</v>
      </c>
      <c r="K13" s="20">
        <v>782</v>
      </c>
      <c r="L13" s="20">
        <v>954</v>
      </c>
    </row>
    <row r="14" spans="1:13" ht="3.75" customHeight="1">
      <c r="A14" s="14"/>
      <c r="B14" s="14"/>
      <c r="C14" s="43"/>
      <c r="D14" s="14"/>
      <c r="E14" s="14"/>
      <c r="F14" s="14"/>
      <c r="G14" s="14"/>
      <c r="H14" s="14"/>
      <c r="I14" s="14"/>
      <c r="J14" s="14"/>
      <c r="K14" s="14"/>
      <c r="L14" s="14"/>
    </row>
    <row r="15" spans="1:13">
      <c r="A15" s="2" t="s">
        <v>676</v>
      </c>
      <c r="B15" s="2"/>
      <c r="C15" s="2"/>
      <c r="D15" s="2"/>
      <c r="E15" s="2"/>
      <c r="F15" s="2"/>
      <c r="G15" s="2"/>
      <c r="H15" s="2"/>
      <c r="I15" s="2"/>
      <c r="J15" s="2"/>
      <c r="K15" s="2"/>
      <c r="L15" s="2"/>
    </row>
    <row r="16" spans="1:13">
      <c r="A16" s="2"/>
      <c r="B16" s="2"/>
      <c r="C16" s="2"/>
      <c r="D16" s="2"/>
      <c r="E16" s="2"/>
      <c r="F16" s="2"/>
      <c r="G16" s="2"/>
      <c r="H16" s="2"/>
      <c r="I16" s="2"/>
      <c r="J16" s="2"/>
      <c r="K16" s="2"/>
      <c r="L16" s="2"/>
      <c r="M16" s="2"/>
    </row>
    <row r="17" spans="1:12">
      <c r="A17" s="2"/>
      <c r="B17" s="2"/>
      <c r="C17" s="2"/>
      <c r="D17" s="2"/>
      <c r="E17" s="2"/>
      <c r="F17" s="2"/>
      <c r="G17" s="2"/>
      <c r="H17" s="2"/>
      <c r="I17" s="2"/>
      <c r="J17" s="2"/>
      <c r="K17" s="2"/>
      <c r="L17" s="2"/>
    </row>
    <row r="18" spans="1:12" ht="14.25">
      <c r="A18" s="5" t="s">
        <v>686</v>
      </c>
      <c r="B18" s="2"/>
      <c r="C18" s="2"/>
      <c r="D18" s="2"/>
      <c r="E18" s="2"/>
      <c r="F18" s="2"/>
      <c r="G18" s="2"/>
      <c r="H18" s="2"/>
      <c r="I18" s="2"/>
      <c r="J18" s="2"/>
      <c r="K18" s="2"/>
      <c r="L18" s="2"/>
    </row>
    <row r="19" spans="1:12" ht="4.5" customHeight="1">
      <c r="A19" s="5"/>
      <c r="B19" s="2"/>
      <c r="C19" s="2"/>
      <c r="D19" s="2"/>
      <c r="E19" s="2"/>
      <c r="F19" s="2"/>
      <c r="G19" s="2"/>
      <c r="H19" s="2"/>
      <c r="I19" s="2"/>
      <c r="J19" s="2"/>
      <c r="K19" s="2"/>
      <c r="L19" s="2"/>
    </row>
    <row r="20" spans="1:12">
      <c r="A20" s="39" t="s">
        <v>373</v>
      </c>
      <c r="B20" s="2"/>
      <c r="C20" s="2"/>
      <c r="D20" s="2"/>
      <c r="E20" s="2"/>
      <c r="F20" s="2"/>
      <c r="G20" s="2"/>
      <c r="H20" s="2"/>
      <c r="I20" s="2" t="s">
        <v>635</v>
      </c>
      <c r="J20" s="2"/>
      <c r="K20" s="2"/>
      <c r="L20" s="2"/>
    </row>
    <row r="21" spans="1:12" ht="6.75" customHeight="1">
      <c r="A21" s="2"/>
      <c r="B21" s="2"/>
      <c r="C21" s="2"/>
      <c r="D21" s="2"/>
      <c r="E21" s="2"/>
      <c r="F21" s="2"/>
      <c r="G21" s="2"/>
      <c r="H21" s="2"/>
      <c r="I21" s="2"/>
      <c r="J21" s="2"/>
      <c r="K21" s="2"/>
      <c r="L21" s="2"/>
    </row>
    <row r="22" spans="1:12" ht="13.5" customHeight="1">
      <c r="A22" s="276" t="s">
        <v>374</v>
      </c>
      <c r="B22" s="277"/>
      <c r="C22" s="359" t="s">
        <v>375</v>
      </c>
      <c r="D22" s="331"/>
      <c r="E22" s="278" t="s">
        <v>376</v>
      </c>
      <c r="F22" s="285"/>
      <c r="G22" s="285"/>
      <c r="H22" s="285"/>
      <c r="I22" s="285"/>
    </row>
    <row r="23" spans="1:12" ht="22.5">
      <c r="A23" s="276"/>
      <c r="B23" s="277"/>
      <c r="C23" s="361"/>
      <c r="D23" s="388"/>
      <c r="E23" s="104" t="s">
        <v>377</v>
      </c>
      <c r="F23" s="104" t="s">
        <v>14</v>
      </c>
      <c r="G23" s="104" t="s">
        <v>15</v>
      </c>
      <c r="H23" s="113" t="s">
        <v>378</v>
      </c>
      <c r="I23" s="105" t="s">
        <v>379</v>
      </c>
    </row>
    <row r="24" spans="1:12" ht="5.25" customHeight="1">
      <c r="A24" s="134"/>
      <c r="B24" s="110"/>
      <c r="C24" s="128"/>
      <c r="D24" s="117"/>
      <c r="E24" s="134"/>
      <c r="F24" s="134"/>
      <c r="G24" s="134"/>
      <c r="H24" s="64"/>
      <c r="I24" s="134"/>
    </row>
    <row r="25" spans="1:12" ht="13.5" customHeight="1">
      <c r="A25" s="121" t="s">
        <v>383</v>
      </c>
      <c r="B25" s="9" t="s">
        <v>600</v>
      </c>
      <c r="C25" s="46" t="s">
        <v>380</v>
      </c>
      <c r="D25" s="86"/>
      <c r="E25" s="2"/>
      <c r="F25" s="2"/>
      <c r="G25" s="2"/>
      <c r="H25" s="2"/>
      <c r="I25" s="2"/>
    </row>
    <row r="26" spans="1:12" ht="12" customHeight="1">
      <c r="A26" s="2"/>
      <c r="B26" s="9" t="s">
        <v>381</v>
      </c>
      <c r="C26" s="389">
        <v>2638</v>
      </c>
      <c r="D26" s="390"/>
      <c r="E26" s="19">
        <v>108</v>
      </c>
      <c r="F26" s="19">
        <v>1518</v>
      </c>
      <c r="G26" s="19">
        <v>844</v>
      </c>
      <c r="H26" s="19">
        <v>168</v>
      </c>
      <c r="I26" s="19">
        <v>0</v>
      </c>
    </row>
    <row r="27" spans="1:12" ht="12" customHeight="1">
      <c r="A27" s="2"/>
      <c r="B27" s="9" t="s">
        <v>382</v>
      </c>
      <c r="C27" s="389">
        <v>776</v>
      </c>
      <c r="D27" s="390"/>
      <c r="E27" s="20">
        <v>34</v>
      </c>
      <c r="F27" s="20">
        <v>419</v>
      </c>
      <c r="G27" s="20">
        <v>244</v>
      </c>
      <c r="H27" s="20">
        <v>77</v>
      </c>
      <c r="I27" s="20">
        <v>2</v>
      </c>
    </row>
    <row r="28" spans="1:12" ht="13.5" customHeight="1">
      <c r="A28" s="121" t="s">
        <v>383</v>
      </c>
      <c r="B28" s="9" t="s">
        <v>653</v>
      </c>
      <c r="C28" s="67" t="s">
        <v>380</v>
      </c>
      <c r="D28" s="87"/>
      <c r="E28" s="2"/>
      <c r="F28" s="2"/>
      <c r="G28" s="2"/>
      <c r="H28" s="2"/>
      <c r="I28" s="2"/>
    </row>
    <row r="29" spans="1:12" ht="12" customHeight="1">
      <c r="A29" s="2"/>
      <c r="B29" s="9" t="s">
        <v>381</v>
      </c>
      <c r="C29" s="389">
        <f>SUM(E29:I29)</f>
        <v>2453</v>
      </c>
      <c r="D29" s="390"/>
      <c r="E29" s="19">
        <v>177</v>
      </c>
      <c r="F29" s="19">
        <v>1145</v>
      </c>
      <c r="G29" s="19">
        <v>980</v>
      </c>
      <c r="H29" s="19">
        <v>150</v>
      </c>
      <c r="I29" s="19">
        <v>1</v>
      </c>
    </row>
    <row r="30" spans="1:12" ht="12" customHeight="1">
      <c r="A30" s="33"/>
      <c r="B30" s="9" t="s">
        <v>382</v>
      </c>
      <c r="C30" s="389">
        <f>SUM(E30:I30)</f>
        <v>863</v>
      </c>
      <c r="D30" s="390"/>
      <c r="E30" s="20">
        <v>76</v>
      </c>
      <c r="F30" s="20">
        <v>348</v>
      </c>
      <c r="G30" s="20">
        <v>337</v>
      </c>
      <c r="H30" s="20">
        <v>101</v>
      </c>
      <c r="I30" s="20">
        <v>1</v>
      </c>
    </row>
    <row r="31" spans="1:12" ht="4.5" customHeight="1">
      <c r="A31" s="14"/>
      <c r="B31" s="14"/>
      <c r="C31" s="85"/>
      <c r="D31" s="118"/>
      <c r="E31" s="84"/>
      <c r="F31" s="84"/>
      <c r="G31" s="84"/>
      <c r="H31" s="84"/>
      <c r="I31" s="84"/>
    </row>
    <row r="32" spans="1:12" ht="13.5" customHeight="1">
      <c r="A32" s="33"/>
      <c r="B32" s="33"/>
      <c r="C32" s="33"/>
      <c r="D32" s="33"/>
      <c r="E32" s="33"/>
      <c r="F32" s="33"/>
      <c r="G32" s="33"/>
      <c r="H32" s="33"/>
      <c r="I32" s="33"/>
      <c r="J32" s="33"/>
      <c r="K32" s="33"/>
      <c r="L32" s="33"/>
    </row>
    <row r="33" spans="1:13" ht="13.5" customHeight="1">
      <c r="A33" s="39" t="s">
        <v>384</v>
      </c>
      <c r="B33" s="33"/>
      <c r="C33" s="33"/>
      <c r="D33" s="33"/>
      <c r="E33" s="33"/>
      <c r="F33" s="33"/>
      <c r="G33" s="33"/>
      <c r="H33" s="33"/>
      <c r="I33" s="33"/>
      <c r="J33" s="33"/>
      <c r="K33" s="2" t="s">
        <v>635</v>
      </c>
      <c r="L33" s="33"/>
    </row>
    <row r="34" spans="1:13" ht="6" customHeight="1">
      <c r="A34" s="2"/>
      <c r="B34" s="2"/>
      <c r="C34" s="2"/>
      <c r="D34" s="2"/>
      <c r="E34" s="2"/>
      <c r="F34" s="2"/>
      <c r="G34" s="2"/>
      <c r="H34" s="2"/>
      <c r="I34" s="2"/>
      <c r="J34" s="2"/>
      <c r="K34" s="2"/>
      <c r="L34" s="2"/>
    </row>
    <row r="35" spans="1:13" ht="13.5" customHeight="1">
      <c r="A35" s="276" t="s">
        <v>374</v>
      </c>
      <c r="B35" s="277"/>
      <c r="C35" s="359" t="s">
        <v>375</v>
      </c>
      <c r="D35" s="331"/>
      <c r="E35" s="278" t="s">
        <v>385</v>
      </c>
      <c r="F35" s="285"/>
      <c r="G35" s="285"/>
      <c r="H35" s="285"/>
      <c r="I35" s="285"/>
      <c r="J35" s="285"/>
      <c r="K35" s="285"/>
      <c r="L35" s="134"/>
    </row>
    <row r="36" spans="1:13" ht="22.5">
      <c r="A36" s="276"/>
      <c r="B36" s="277"/>
      <c r="C36" s="361"/>
      <c r="D36" s="388"/>
      <c r="E36" s="57" t="s">
        <v>386</v>
      </c>
      <c r="F36" s="57" t="s">
        <v>387</v>
      </c>
      <c r="G36" s="57" t="s">
        <v>388</v>
      </c>
      <c r="H36" s="57" t="s">
        <v>389</v>
      </c>
      <c r="I36" s="57" t="s">
        <v>390</v>
      </c>
      <c r="J36" s="88" t="s">
        <v>391</v>
      </c>
      <c r="K36" s="272" t="s">
        <v>392</v>
      </c>
      <c r="L36" s="63"/>
    </row>
    <row r="37" spans="1:13" ht="5.25" customHeight="1">
      <c r="A37" s="134"/>
      <c r="B37" s="134"/>
      <c r="C37" s="128"/>
      <c r="D37" s="65"/>
      <c r="E37" s="65"/>
      <c r="F37" s="65"/>
      <c r="G37" s="65"/>
      <c r="H37" s="65"/>
      <c r="I37" s="65"/>
      <c r="J37" s="89"/>
      <c r="K37" s="65"/>
      <c r="L37" s="63"/>
    </row>
    <row r="38" spans="1:13">
      <c r="A38" s="121" t="s">
        <v>383</v>
      </c>
      <c r="B38" s="9" t="s">
        <v>600</v>
      </c>
      <c r="C38" s="46"/>
      <c r="D38" s="33"/>
      <c r="E38" s="33"/>
      <c r="F38" s="33"/>
      <c r="G38" s="33"/>
      <c r="H38" s="33"/>
      <c r="I38" s="33"/>
      <c r="J38" s="33"/>
      <c r="K38" s="33"/>
    </row>
    <row r="39" spans="1:13" ht="12" customHeight="1">
      <c r="A39" s="2"/>
      <c r="B39" s="9" t="s">
        <v>381</v>
      </c>
      <c r="C39" s="389">
        <v>2638</v>
      </c>
      <c r="D39" s="390"/>
      <c r="E39" s="20">
        <v>0</v>
      </c>
      <c r="F39" s="20">
        <v>1337</v>
      </c>
      <c r="G39" s="20">
        <v>179</v>
      </c>
      <c r="H39" s="20">
        <v>62</v>
      </c>
      <c r="I39" s="20">
        <v>419</v>
      </c>
      <c r="J39" s="20">
        <v>301</v>
      </c>
      <c r="K39" s="20">
        <v>269</v>
      </c>
      <c r="L39" s="55"/>
    </row>
    <row r="40" spans="1:13" ht="12" customHeight="1">
      <c r="A40" s="2"/>
      <c r="B40" s="33" t="s">
        <v>382</v>
      </c>
      <c r="C40" s="389">
        <v>776</v>
      </c>
      <c r="D40" s="390"/>
      <c r="E40" s="20">
        <v>1</v>
      </c>
      <c r="F40" s="20">
        <v>340</v>
      </c>
      <c r="G40" s="20">
        <v>61</v>
      </c>
      <c r="H40" s="20">
        <v>14</v>
      </c>
      <c r="I40" s="20">
        <v>113</v>
      </c>
      <c r="J40" s="20">
        <v>73</v>
      </c>
      <c r="K40" s="20">
        <v>138</v>
      </c>
      <c r="L40" s="55"/>
    </row>
    <row r="41" spans="1:13">
      <c r="A41" s="121" t="s">
        <v>383</v>
      </c>
      <c r="B41" s="9" t="s">
        <v>654</v>
      </c>
      <c r="C41" s="139"/>
      <c r="D41" s="140"/>
      <c r="E41" s="90"/>
      <c r="F41" s="90"/>
      <c r="G41" s="90"/>
      <c r="H41" s="90"/>
      <c r="I41" s="90"/>
      <c r="J41" s="90"/>
      <c r="K41" s="90"/>
      <c r="L41" s="91"/>
    </row>
    <row r="42" spans="1:13" ht="12" customHeight="1">
      <c r="A42" s="2"/>
      <c r="B42" s="33" t="s">
        <v>381</v>
      </c>
      <c r="C42" s="389">
        <f>SUM(E42:K42)+SUM(C53:H53)</f>
        <v>2453</v>
      </c>
      <c r="D42" s="390"/>
      <c r="E42" s="20">
        <v>7</v>
      </c>
      <c r="F42" s="20">
        <v>1229</v>
      </c>
      <c r="G42" s="20">
        <v>154</v>
      </c>
      <c r="H42" s="20">
        <v>43</v>
      </c>
      <c r="I42" s="20">
        <v>443</v>
      </c>
      <c r="J42" s="20">
        <v>275</v>
      </c>
      <c r="K42" s="20">
        <v>269</v>
      </c>
      <c r="L42" s="55"/>
      <c r="M42" s="92"/>
    </row>
    <row r="43" spans="1:13" ht="12" customHeight="1">
      <c r="A43" s="33"/>
      <c r="B43" s="33" t="s">
        <v>382</v>
      </c>
      <c r="C43" s="389">
        <f>SUM(E43:K43)+SUM(C54:H54)</f>
        <v>863</v>
      </c>
      <c r="D43" s="390"/>
      <c r="E43" s="20">
        <v>6</v>
      </c>
      <c r="F43" s="20">
        <v>325</v>
      </c>
      <c r="G43" s="20">
        <v>49</v>
      </c>
      <c r="H43" s="20">
        <v>14</v>
      </c>
      <c r="I43" s="20">
        <v>153</v>
      </c>
      <c r="J43" s="20">
        <v>113</v>
      </c>
      <c r="K43" s="20">
        <v>196</v>
      </c>
      <c r="L43" s="55"/>
    </row>
    <row r="44" spans="1:13" ht="6" customHeight="1">
      <c r="A44" s="14"/>
      <c r="B44" s="14"/>
      <c r="C44" s="85"/>
      <c r="D44" s="84"/>
      <c r="E44" s="84"/>
      <c r="F44" s="84"/>
      <c r="G44" s="84"/>
      <c r="H44" s="84"/>
      <c r="I44" s="84"/>
      <c r="J44" s="84"/>
      <c r="K44" s="84"/>
      <c r="L44" s="55"/>
    </row>
    <row r="45" spans="1:13" ht="4.5" customHeight="1"/>
    <row r="46" spans="1:13">
      <c r="A46" s="305" t="s">
        <v>374</v>
      </c>
      <c r="B46" s="305"/>
      <c r="C46" s="278" t="s">
        <v>563</v>
      </c>
      <c r="D46" s="285"/>
      <c r="E46" s="285"/>
      <c r="F46" s="285"/>
      <c r="G46" s="285"/>
      <c r="H46" s="285"/>
    </row>
    <row r="47" spans="1:13" ht="22.5">
      <c r="A47" s="325"/>
      <c r="B47" s="325"/>
      <c r="C47" s="58" t="s">
        <v>393</v>
      </c>
      <c r="D47" s="53" t="s">
        <v>394</v>
      </c>
      <c r="E47" s="53" t="s">
        <v>395</v>
      </c>
      <c r="F47" s="127" t="s">
        <v>396</v>
      </c>
      <c r="G47" s="93" t="s">
        <v>397</v>
      </c>
      <c r="H47" s="126" t="s">
        <v>346</v>
      </c>
    </row>
    <row r="48" spans="1:13" ht="5.25" customHeight="1">
      <c r="A48" s="134"/>
      <c r="B48" s="134"/>
      <c r="C48" s="66"/>
      <c r="D48" s="65"/>
      <c r="E48" s="65"/>
      <c r="F48" s="65"/>
      <c r="G48" s="89"/>
      <c r="H48" s="65"/>
    </row>
    <row r="49" spans="1:8" ht="13.5" customHeight="1">
      <c r="A49" s="121" t="s">
        <v>544</v>
      </c>
      <c r="B49" s="9" t="s">
        <v>600</v>
      </c>
      <c r="C49" s="94"/>
      <c r="D49" s="33"/>
      <c r="E49" s="33"/>
      <c r="F49" s="33"/>
      <c r="G49" s="33"/>
      <c r="H49" s="33"/>
    </row>
    <row r="50" spans="1:8" ht="12" customHeight="1">
      <c r="A50" s="2"/>
      <c r="B50" s="33" t="s">
        <v>381</v>
      </c>
      <c r="C50" s="95">
        <v>6</v>
      </c>
      <c r="D50" s="20">
        <v>17</v>
      </c>
      <c r="E50" s="20">
        <v>22</v>
      </c>
      <c r="F50" s="20">
        <v>0</v>
      </c>
      <c r="G50" s="20">
        <v>26</v>
      </c>
      <c r="H50" s="20">
        <v>0</v>
      </c>
    </row>
    <row r="51" spans="1:8" ht="12" customHeight="1">
      <c r="A51" s="2"/>
      <c r="B51" s="33" t="s">
        <v>382</v>
      </c>
      <c r="C51" s="95">
        <v>3</v>
      </c>
      <c r="D51" s="20">
        <v>2</v>
      </c>
      <c r="E51" s="20">
        <v>2</v>
      </c>
      <c r="F51" s="20">
        <v>0</v>
      </c>
      <c r="G51" s="20">
        <v>29</v>
      </c>
      <c r="H51" s="20">
        <v>0</v>
      </c>
    </row>
    <row r="52" spans="1:8" ht="13.5" customHeight="1">
      <c r="A52" s="121" t="s">
        <v>544</v>
      </c>
      <c r="B52" s="9" t="s">
        <v>653</v>
      </c>
      <c r="C52" s="96"/>
      <c r="D52" s="90"/>
      <c r="E52" s="33"/>
      <c r="F52" s="33"/>
      <c r="G52" s="33"/>
      <c r="H52" s="33"/>
    </row>
    <row r="53" spans="1:8" ht="12" customHeight="1">
      <c r="A53" s="2"/>
      <c r="B53" s="33" t="s">
        <v>381</v>
      </c>
      <c r="C53" s="95">
        <v>3</v>
      </c>
      <c r="D53" s="20">
        <v>0</v>
      </c>
      <c r="E53" s="20">
        <v>30</v>
      </c>
      <c r="F53" s="20">
        <v>0</v>
      </c>
      <c r="G53" s="20">
        <v>0</v>
      </c>
      <c r="H53" s="20">
        <v>0</v>
      </c>
    </row>
    <row r="54" spans="1:8" ht="12" customHeight="1">
      <c r="A54" s="33"/>
      <c r="B54" s="33" t="s">
        <v>382</v>
      </c>
      <c r="C54" s="95">
        <v>0</v>
      </c>
      <c r="D54" s="20">
        <v>0</v>
      </c>
      <c r="E54" s="20">
        <v>6</v>
      </c>
      <c r="F54" s="20">
        <v>0</v>
      </c>
      <c r="G54" s="20">
        <v>1</v>
      </c>
      <c r="H54" s="20">
        <v>0</v>
      </c>
    </row>
    <row r="55" spans="1:8" ht="4.5" customHeight="1">
      <c r="A55" s="14"/>
      <c r="B55" s="14"/>
      <c r="C55" s="97"/>
      <c r="D55" s="84"/>
      <c r="E55" s="84"/>
      <c r="F55" s="84"/>
      <c r="G55" s="84"/>
      <c r="H55" s="84"/>
    </row>
    <row r="56" spans="1:8">
      <c r="A56" s="215" t="s">
        <v>678</v>
      </c>
      <c r="B56" s="73"/>
      <c r="C56" s="216"/>
      <c r="D56" s="216"/>
      <c r="E56" s="73"/>
      <c r="F56" s="73"/>
    </row>
  </sheetData>
  <mergeCells count="28">
    <mergeCell ref="H6:H7"/>
    <mergeCell ref="H5:L5"/>
    <mergeCell ref="D6:G6"/>
    <mergeCell ref="C30:D30"/>
    <mergeCell ref="C26:D26"/>
    <mergeCell ref="C27:D27"/>
    <mergeCell ref="C29:D29"/>
    <mergeCell ref="I6:L6"/>
    <mergeCell ref="A5:B7"/>
    <mergeCell ref="C5:G5"/>
    <mergeCell ref="A12:B12"/>
    <mergeCell ref="A13:B13"/>
    <mergeCell ref="C6:C7"/>
    <mergeCell ref="A9:B9"/>
    <mergeCell ref="A10:B10"/>
    <mergeCell ref="A11:B11"/>
    <mergeCell ref="A46:B47"/>
    <mergeCell ref="A35:B36"/>
    <mergeCell ref="A22:B23"/>
    <mergeCell ref="C35:D36"/>
    <mergeCell ref="E35:K35"/>
    <mergeCell ref="C39:D39"/>
    <mergeCell ref="C40:D40"/>
    <mergeCell ref="C42:D42"/>
    <mergeCell ref="C43:D43"/>
    <mergeCell ref="C46:H46"/>
    <mergeCell ref="E22:I22"/>
    <mergeCell ref="C22:D23"/>
  </mergeCells>
  <phoneticPr fontId="2"/>
  <pageMargins left="0.59055118110236227" right="0.39370078740157483" top="0.39370078740157483" bottom="0.39370078740157483" header="0.31496062992125984" footer="0.31496062992125984"/>
  <pageSetup paperSize="9" firstPageNumber="146"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view="pageBreakPreview" zoomScale="105" zoomScaleNormal="100" zoomScaleSheetLayoutView="100" workbookViewId="0">
      <selection activeCell="K6" sqref="K6"/>
    </sheetView>
  </sheetViews>
  <sheetFormatPr defaultColWidth="9" defaultRowHeight="13.5"/>
  <cols>
    <col min="1" max="2" width="6.125" style="1" customWidth="1"/>
    <col min="3" max="13" width="7.5" style="1" customWidth="1"/>
    <col min="14" max="16384" width="9" style="1"/>
  </cols>
  <sheetData>
    <row r="1" spans="1:13" s="2" customFormat="1" ht="11.25">
      <c r="A1" s="62"/>
      <c r="B1" s="62"/>
      <c r="M1" s="121" t="s">
        <v>0</v>
      </c>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ht="14.25">
      <c r="A4" s="5" t="s">
        <v>687</v>
      </c>
      <c r="B4" s="2"/>
      <c r="C4" s="2"/>
      <c r="D4" s="2"/>
      <c r="E4" s="2"/>
      <c r="F4" s="2"/>
      <c r="G4" s="2"/>
      <c r="H4" s="2"/>
      <c r="I4" s="2"/>
      <c r="J4" s="2"/>
      <c r="K4" s="2"/>
      <c r="L4" s="2"/>
      <c r="M4" s="2"/>
    </row>
    <row r="5" spans="1:13">
      <c r="A5" s="6" t="s">
        <v>409</v>
      </c>
      <c r="B5" s="2"/>
      <c r="C5" s="2"/>
      <c r="D5" s="2"/>
      <c r="E5" s="2"/>
      <c r="F5" s="2"/>
      <c r="G5" s="2"/>
      <c r="H5" s="2"/>
      <c r="I5" s="2"/>
      <c r="J5" s="2"/>
      <c r="K5" s="2"/>
      <c r="L5" s="2"/>
      <c r="M5" s="2"/>
    </row>
    <row r="6" spans="1:13">
      <c r="A6" s="2" t="s">
        <v>607</v>
      </c>
      <c r="B6" s="2"/>
      <c r="C6" s="2"/>
      <c r="D6" s="2"/>
      <c r="E6" s="2"/>
      <c r="F6" s="2"/>
      <c r="G6" s="2"/>
      <c r="H6" s="2"/>
      <c r="I6" s="2"/>
      <c r="J6" s="2"/>
      <c r="K6" s="2"/>
      <c r="L6" s="2"/>
      <c r="M6" s="121" t="s">
        <v>617</v>
      </c>
    </row>
    <row r="7" spans="1:13">
      <c r="A7" s="276" t="s">
        <v>410</v>
      </c>
      <c r="B7" s="277"/>
      <c r="C7" s="277"/>
      <c r="D7" s="278" t="s">
        <v>411</v>
      </c>
      <c r="E7" s="276"/>
      <c r="F7" s="278" t="s">
        <v>552</v>
      </c>
      <c r="G7" s="276"/>
      <c r="H7" s="278" t="s">
        <v>564</v>
      </c>
      <c r="I7" s="276"/>
      <c r="J7" s="278" t="s">
        <v>601</v>
      </c>
      <c r="K7" s="276"/>
      <c r="L7" s="278" t="s">
        <v>655</v>
      </c>
      <c r="M7" s="285"/>
    </row>
    <row r="8" spans="1:13">
      <c r="A8" s="276"/>
      <c r="B8" s="277"/>
      <c r="C8" s="277"/>
      <c r="D8" s="104" t="s">
        <v>412</v>
      </c>
      <c r="E8" s="104" t="s">
        <v>413</v>
      </c>
      <c r="F8" s="104" t="s">
        <v>412</v>
      </c>
      <c r="G8" s="104" t="s">
        <v>413</v>
      </c>
      <c r="H8" s="104" t="s">
        <v>412</v>
      </c>
      <c r="I8" s="104" t="s">
        <v>413</v>
      </c>
      <c r="J8" s="104" t="s">
        <v>412</v>
      </c>
      <c r="K8" s="104" t="s">
        <v>413</v>
      </c>
      <c r="L8" s="104" t="s">
        <v>414</v>
      </c>
      <c r="M8" s="105" t="s">
        <v>415</v>
      </c>
    </row>
    <row r="9" spans="1:13">
      <c r="A9" s="16" t="s">
        <v>416</v>
      </c>
      <c r="B9" s="16"/>
      <c r="C9" s="10"/>
      <c r="D9" s="16"/>
      <c r="E9" s="16"/>
      <c r="F9" s="16"/>
      <c r="G9" s="16"/>
      <c r="H9" s="16"/>
      <c r="I9" s="16"/>
      <c r="J9" s="16"/>
      <c r="K9" s="16"/>
      <c r="L9" s="16"/>
      <c r="M9" s="102"/>
    </row>
    <row r="10" spans="1:13">
      <c r="A10" s="16"/>
      <c r="B10" s="16" t="s">
        <v>417</v>
      </c>
      <c r="C10" s="10"/>
      <c r="D10" s="240">
        <v>381159</v>
      </c>
      <c r="E10" s="240">
        <v>65700</v>
      </c>
      <c r="F10" s="71">
        <v>207879</v>
      </c>
      <c r="G10" s="71">
        <v>43712</v>
      </c>
      <c r="H10" s="71">
        <v>458523</v>
      </c>
      <c r="I10" s="71">
        <v>55413</v>
      </c>
      <c r="J10" s="71">
        <v>307794</v>
      </c>
      <c r="K10" s="71">
        <v>61181</v>
      </c>
      <c r="L10" s="71">
        <v>325522</v>
      </c>
      <c r="M10" s="71">
        <v>71426</v>
      </c>
    </row>
    <row r="11" spans="1:13">
      <c r="A11" s="16"/>
      <c r="B11" s="16" t="s">
        <v>418</v>
      </c>
      <c r="C11" s="10"/>
      <c r="D11" s="240">
        <v>108921</v>
      </c>
      <c r="E11" s="240">
        <v>16123</v>
      </c>
      <c r="F11" s="71">
        <v>62632</v>
      </c>
      <c r="G11" s="71">
        <v>12587</v>
      </c>
      <c r="H11" s="71">
        <v>76639</v>
      </c>
      <c r="I11" s="71">
        <v>14609</v>
      </c>
      <c r="J11" s="71">
        <v>75416</v>
      </c>
      <c r="K11" s="71">
        <v>11749</v>
      </c>
      <c r="L11" s="71">
        <v>109504</v>
      </c>
      <c r="M11" s="71">
        <v>17137</v>
      </c>
    </row>
    <row r="12" spans="1:13">
      <c r="A12" s="16"/>
      <c r="B12" s="16" t="s">
        <v>419</v>
      </c>
      <c r="C12" s="10"/>
      <c r="D12" s="240">
        <v>55107</v>
      </c>
      <c r="E12" s="240">
        <v>4131</v>
      </c>
      <c r="F12" s="71">
        <v>34615</v>
      </c>
      <c r="G12" s="71">
        <v>3333</v>
      </c>
      <c r="H12" s="71">
        <v>47992</v>
      </c>
      <c r="I12" s="71">
        <v>4913</v>
      </c>
      <c r="J12" s="71">
        <v>56716</v>
      </c>
      <c r="K12" s="71">
        <v>4645</v>
      </c>
      <c r="L12" s="71">
        <v>60534</v>
      </c>
      <c r="M12" s="71">
        <v>4286</v>
      </c>
    </row>
    <row r="13" spans="1:13">
      <c r="A13" s="16"/>
      <c r="B13" s="16" t="s">
        <v>420</v>
      </c>
      <c r="C13" s="10"/>
      <c r="D13" s="240">
        <v>69744</v>
      </c>
      <c r="E13" s="240">
        <v>13455</v>
      </c>
      <c r="F13" s="71">
        <v>31579</v>
      </c>
      <c r="G13" s="71">
        <v>9089</v>
      </c>
      <c r="H13" s="71">
        <v>54070</v>
      </c>
      <c r="I13" s="71">
        <v>12476</v>
      </c>
      <c r="J13" s="71">
        <v>52617</v>
      </c>
      <c r="K13" s="71">
        <v>12783</v>
      </c>
      <c r="L13" s="71">
        <v>71088</v>
      </c>
      <c r="M13" s="71">
        <v>13996</v>
      </c>
    </row>
    <row r="14" spans="1:13">
      <c r="A14" s="16"/>
      <c r="B14" s="16" t="s">
        <v>421</v>
      </c>
      <c r="C14" s="10"/>
      <c r="D14" s="240">
        <v>104428</v>
      </c>
      <c r="E14" s="240">
        <v>27805</v>
      </c>
      <c r="F14" s="71">
        <v>84323</v>
      </c>
      <c r="G14" s="71">
        <v>24191</v>
      </c>
      <c r="H14" s="71">
        <v>94350</v>
      </c>
      <c r="I14" s="71">
        <v>28618</v>
      </c>
      <c r="J14" s="71">
        <v>89063</v>
      </c>
      <c r="K14" s="71">
        <v>26445</v>
      </c>
      <c r="L14" s="71">
        <v>84103</v>
      </c>
      <c r="M14" s="71">
        <v>25561</v>
      </c>
    </row>
    <row r="15" spans="1:13" ht="18" customHeight="1">
      <c r="A15" s="16" t="s">
        <v>422</v>
      </c>
      <c r="B15" s="16"/>
      <c r="C15" s="10"/>
      <c r="D15" s="240">
        <v>32587</v>
      </c>
      <c r="E15" s="240">
        <v>6906</v>
      </c>
      <c r="F15" s="71">
        <v>19556</v>
      </c>
      <c r="G15" s="71">
        <v>4708</v>
      </c>
      <c r="H15" s="71">
        <v>25585</v>
      </c>
      <c r="I15" s="71">
        <v>6966</v>
      </c>
      <c r="J15" s="71">
        <v>32840</v>
      </c>
      <c r="K15" s="71">
        <v>6759</v>
      </c>
      <c r="L15" s="71">
        <v>28035</v>
      </c>
      <c r="M15" s="71">
        <v>7146</v>
      </c>
    </row>
    <row r="16" spans="1:13">
      <c r="A16" s="16" t="s">
        <v>423</v>
      </c>
      <c r="B16" s="16"/>
      <c r="C16" s="10"/>
      <c r="D16" s="240">
        <v>9746</v>
      </c>
      <c r="E16" s="240">
        <v>4795</v>
      </c>
      <c r="F16" s="71">
        <v>11201</v>
      </c>
      <c r="G16" s="71">
        <v>4666</v>
      </c>
      <c r="H16" s="71">
        <v>14299</v>
      </c>
      <c r="I16" s="71">
        <v>6572</v>
      </c>
      <c r="J16" s="71">
        <v>14602</v>
      </c>
      <c r="K16" s="71">
        <v>5981</v>
      </c>
      <c r="L16" s="71">
        <v>0</v>
      </c>
      <c r="M16" s="71">
        <v>0</v>
      </c>
    </row>
    <row r="17" spans="1:13">
      <c r="A17" s="16" t="s">
        <v>424</v>
      </c>
      <c r="B17" s="16"/>
      <c r="C17" s="10"/>
      <c r="D17" s="240"/>
      <c r="E17" s="240"/>
      <c r="F17" s="71"/>
      <c r="G17" s="71"/>
      <c r="H17" s="71"/>
      <c r="I17" s="71"/>
      <c r="J17" s="71"/>
      <c r="K17" s="241"/>
      <c r="L17" s="71"/>
      <c r="M17" s="241"/>
    </row>
    <row r="18" spans="1:13">
      <c r="A18" s="16"/>
      <c r="B18" s="16" t="s">
        <v>425</v>
      </c>
      <c r="C18" s="10"/>
      <c r="D18" s="240">
        <v>14223</v>
      </c>
      <c r="E18" s="240">
        <v>1349</v>
      </c>
      <c r="F18" s="71">
        <v>14424</v>
      </c>
      <c r="G18" s="71">
        <v>1234</v>
      </c>
      <c r="H18" s="71">
        <v>17489</v>
      </c>
      <c r="I18" s="71">
        <v>1644</v>
      </c>
      <c r="J18" s="71">
        <v>16533</v>
      </c>
      <c r="K18" s="71">
        <v>1726</v>
      </c>
      <c r="L18" s="71">
        <v>17814</v>
      </c>
      <c r="M18" s="71">
        <v>1638</v>
      </c>
    </row>
    <row r="19" spans="1:13">
      <c r="A19" s="16"/>
      <c r="B19" s="16" t="s">
        <v>426</v>
      </c>
      <c r="C19" s="10"/>
      <c r="D19" s="240">
        <v>24790</v>
      </c>
      <c r="E19" s="240">
        <v>1643</v>
      </c>
      <c r="F19" s="71">
        <v>20040</v>
      </c>
      <c r="G19" s="71">
        <v>1325</v>
      </c>
      <c r="H19" s="71">
        <v>25272</v>
      </c>
      <c r="I19" s="71">
        <v>2133</v>
      </c>
      <c r="J19" s="71">
        <v>28096</v>
      </c>
      <c r="K19" s="71">
        <v>1858</v>
      </c>
      <c r="L19" s="71">
        <v>27303</v>
      </c>
      <c r="M19" s="71">
        <v>1829</v>
      </c>
    </row>
    <row r="20" spans="1:13">
      <c r="A20" s="16" t="s">
        <v>427</v>
      </c>
      <c r="B20" s="16"/>
      <c r="C20" s="10"/>
      <c r="D20" s="240">
        <v>392</v>
      </c>
      <c r="E20" s="240">
        <v>0</v>
      </c>
      <c r="F20" s="71">
        <v>16079</v>
      </c>
      <c r="G20" s="71">
        <v>1355</v>
      </c>
      <c r="H20" s="71">
        <v>9530</v>
      </c>
      <c r="I20" s="71">
        <v>1639</v>
      </c>
      <c r="J20" s="71">
        <v>7777</v>
      </c>
      <c r="K20" s="71">
        <v>1450</v>
      </c>
      <c r="L20" s="71">
        <v>8517</v>
      </c>
      <c r="M20" s="71">
        <v>1601</v>
      </c>
    </row>
    <row r="21" spans="1:13">
      <c r="A21" s="16" t="s">
        <v>428</v>
      </c>
      <c r="B21" s="16"/>
      <c r="C21" s="10"/>
      <c r="D21" s="240"/>
      <c r="E21" s="240"/>
      <c r="F21" s="71"/>
      <c r="G21" s="71"/>
      <c r="H21" s="71"/>
      <c r="I21" s="71"/>
      <c r="J21" s="71"/>
      <c r="K21" s="241"/>
      <c r="L21" s="71"/>
      <c r="M21" s="241"/>
    </row>
    <row r="22" spans="1:13">
      <c r="A22" s="16"/>
      <c r="B22" s="16" t="s">
        <v>429</v>
      </c>
      <c r="C22" s="10"/>
      <c r="D22" s="240">
        <v>7119</v>
      </c>
      <c r="E22" s="240">
        <v>1592</v>
      </c>
      <c r="F22" s="71">
        <v>14007</v>
      </c>
      <c r="G22" s="71">
        <v>1382</v>
      </c>
      <c r="H22" s="71">
        <v>9300</v>
      </c>
      <c r="I22" s="71">
        <v>1665</v>
      </c>
      <c r="J22" s="71">
        <v>8655</v>
      </c>
      <c r="K22" s="71">
        <v>1465</v>
      </c>
      <c r="L22" s="71">
        <v>8240</v>
      </c>
      <c r="M22" s="71">
        <v>1446</v>
      </c>
    </row>
    <row r="23" spans="1:13">
      <c r="A23" s="16"/>
      <c r="B23" s="16" t="s">
        <v>430</v>
      </c>
      <c r="C23" s="10"/>
      <c r="D23" s="240">
        <v>11659</v>
      </c>
      <c r="E23" s="240">
        <v>3630</v>
      </c>
      <c r="F23" s="71">
        <v>10340</v>
      </c>
      <c r="G23" s="71">
        <v>3394</v>
      </c>
      <c r="H23" s="71">
        <v>12584</v>
      </c>
      <c r="I23" s="71">
        <v>3887</v>
      </c>
      <c r="J23" s="71">
        <v>12215</v>
      </c>
      <c r="K23" s="71">
        <v>3822</v>
      </c>
      <c r="L23" s="71">
        <v>12261</v>
      </c>
      <c r="M23" s="71">
        <v>3566</v>
      </c>
    </row>
    <row r="24" spans="1:13" ht="18" customHeight="1">
      <c r="A24" s="16" t="s">
        <v>431</v>
      </c>
      <c r="B24" s="16"/>
      <c r="C24" s="10"/>
      <c r="D24" s="240">
        <v>20084</v>
      </c>
      <c r="E24" s="240">
        <v>4326</v>
      </c>
      <c r="F24" s="71">
        <v>0</v>
      </c>
      <c r="G24" s="71">
        <v>0</v>
      </c>
      <c r="H24" s="71">
        <v>0</v>
      </c>
      <c r="I24" s="71">
        <v>0</v>
      </c>
      <c r="J24" s="72" t="s">
        <v>190</v>
      </c>
      <c r="K24" s="72" t="s">
        <v>190</v>
      </c>
      <c r="L24" s="72">
        <v>0</v>
      </c>
      <c r="M24" s="72">
        <v>0</v>
      </c>
    </row>
    <row r="25" spans="1:13">
      <c r="A25" s="16" t="s">
        <v>432</v>
      </c>
      <c r="B25" s="16"/>
      <c r="C25" s="10"/>
      <c r="D25" s="240">
        <v>10417</v>
      </c>
      <c r="E25" s="240">
        <v>1498</v>
      </c>
      <c r="F25" s="71">
        <v>0</v>
      </c>
      <c r="G25" s="71">
        <v>0</v>
      </c>
      <c r="H25" s="71">
        <v>0</v>
      </c>
      <c r="I25" s="71">
        <v>0</v>
      </c>
      <c r="J25" s="71">
        <v>12335</v>
      </c>
      <c r="K25" s="71">
        <v>1840</v>
      </c>
      <c r="L25" s="71">
        <v>15340</v>
      </c>
      <c r="M25" s="71">
        <v>2317</v>
      </c>
    </row>
    <row r="26" spans="1:13" ht="18" customHeight="1">
      <c r="A26" s="16" t="s">
        <v>424</v>
      </c>
      <c r="B26" s="16"/>
      <c r="C26" s="10"/>
      <c r="D26" s="240">
        <v>0</v>
      </c>
      <c r="E26" s="240">
        <v>25474</v>
      </c>
      <c r="F26" s="71">
        <v>43851</v>
      </c>
      <c r="G26" s="71">
        <v>2889</v>
      </c>
      <c r="H26" s="71">
        <v>49887</v>
      </c>
      <c r="I26" s="71">
        <v>32655</v>
      </c>
      <c r="J26" s="71">
        <v>54314</v>
      </c>
      <c r="K26" s="71">
        <v>35660</v>
      </c>
      <c r="L26" s="71">
        <v>49879</v>
      </c>
      <c r="M26" s="71">
        <v>32344</v>
      </c>
    </row>
    <row r="27" spans="1:13" ht="5.0999999999999996" customHeight="1">
      <c r="A27" s="14"/>
      <c r="B27" s="14"/>
      <c r="C27" s="13"/>
      <c r="D27" s="14"/>
      <c r="E27" s="14"/>
      <c r="F27" s="14"/>
      <c r="G27" s="14"/>
      <c r="H27" s="14"/>
      <c r="I27" s="14"/>
      <c r="J27" s="14"/>
      <c r="K27" s="14"/>
      <c r="L27" s="14"/>
      <c r="M27" s="14"/>
    </row>
    <row r="28" spans="1:13">
      <c r="A28" s="2" t="s">
        <v>433</v>
      </c>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ht="14.25">
      <c r="A30" s="5" t="s">
        <v>688</v>
      </c>
      <c r="B30" s="2"/>
      <c r="C30" s="2"/>
      <c r="D30" s="2"/>
      <c r="E30" s="2"/>
      <c r="F30" s="2"/>
      <c r="G30" s="2"/>
      <c r="H30" s="2"/>
      <c r="I30" s="2"/>
      <c r="J30" s="2"/>
      <c r="K30" s="338"/>
      <c r="L30" s="338"/>
      <c r="M30" s="2"/>
    </row>
    <row r="31" spans="1:13">
      <c r="A31" s="2"/>
      <c r="B31" s="2"/>
      <c r="C31" s="2"/>
      <c r="D31" s="2"/>
      <c r="E31" s="2"/>
      <c r="F31" s="2"/>
      <c r="G31" s="2"/>
      <c r="H31" s="2"/>
      <c r="I31" s="2"/>
      <c r="J31" s="2"/>
      <c r="K31" s="2"/>
      <c r="L31" s="121" t="s">
        <v>619</v>
      </c>
      <c r="M31" s="2"/>
    </row>
    <row r="32" spans="1:13">
      <c r="A32" s="276" t="s">
        <v>434</v>
      </c>
      <c r="B32" s="277"/>
      <c r="C32" s="278" t="s">
        <v>411</v>
      </c>
      <c r="D32" s="276"/>
      <c r="E32" s="278" t="s">
        <v>552</v>
      </c>
      <c r="F32" s="276"/>
      <c r="G32" s="278" t="s">
        <v>564</v>
      </c>
      <c r="H32" s="276"/>
      <c r="I32" s="278" t="s">
        <v>601</v>
      </c>
      <c r="J32" s="276"/>
      <c r="K32" s="278" t="s">
        <v>655</v>
      </c>
      <c r="L32" s="285"/>
      <c r="M32" s="2"/>
    </row>
    <row r="33" spans="1:13">
      <c r="A33" s="276"/>
      <c r="B33" s="277"/>
      <c r="C33" s="104" t="s">
        <v>435</v>
      </c>
      <c r="D33" s="104" t="s">
        <v>436</v>
      </c>
      <c r="E33" s="104" t="s">
        <v>435</v>
      </c>
      <c r="F33" s="104" t="s">
        <v>436</v>
      </c>
      <c r="G33" s="104" t="s">
        <v>435</v>
      </c>
      <c r="H33" s="104" t="s">
        <v>436</v>
      </c>
      <c r="I33" s="104" t="s">
        <v>435</v>
      </c>
      <c r="J33" s="104" t="s">
        <v>436</v>
      </c>
      <c r="K33" s="104" t="s">
        <v>437</v>
      </c>
      <c r="L33" s="105" t="s">
        <v>438</v>
      </c>
      <c r="M33" s="2"/>
    </row>
    <row r="34" spans="1:13" ht="5.0999999999999996" customHeight="1">
      <c r="A34" s="2"/>
      <c r="B34" s="9"/>
      <c r="C34" s="2"/>
      <c r="D34" s="2"/>
      <c r="E34" s="2"/>
      <c r="F34" s="2"/>
      <c r="G34" s="2"/>
      <c r="H34" s="2"/>
      <c r="I34" s="2"/>
      <c r="J34" s="2"/>
      <c r="K34" s="2"/>
      <c r="L34" s="2"/>
      <c r="M34" s="2"/>
    </row>
    <row r="35" spans="1:13">
      <c r="A35" s="16" t="s">
        <v>439</v>
      </c>
      <c r="B35" s="10"/>
      <c r="C35" s="240">
        <v>916</v>
      </c>
      <c r="D35" s="240">
        <v>148099</v>
      </c>
      <c r="E35" s="71">
        <v>1258</v>
      </c>
      <c r="F35" s="71">
        <v>73474</v>
      </c>
      <c r="G35" s="71">
        <v>2053</v>
      </c>
      <c r="H35" s="71">
        <v>176230</v>
      </c>
      <c r="I35" s="71">
        <v>1459</v>
      </c>
      <c r="J35" s="71">
        <v>113050</v>
      </c>
      <c r="K35" s="71">
        <v>1313</v>
      </c>
      <c r="L35" s="71">
        <v>116791</v>
      </c>
      <c r="M35" s="2"/>
    </row>
    <row r="36" spans="1:13">
      <c r="A36" s="16" t="s">
        <v>440</v>
      </c>
      <c r="B36" s="10"/>
      <c r="C36" s="240">
        <v>1294</v>
      </c>
      <c r="D36" s="240">
        <v>58670</v>
      </c>
      <c r="E36" s="71">
        <v>1785</v>
      </c>
      <c r="F36" s="71">
        <v>30660</v>
      </c>
      <c r="G36" s="71">
        <v>2563</v>
      </c>
      <c r="H36" s="71">
        <v>129336</v>
      </c>
      <c r="I36" s="71">
        <v>1801</v>
      </c>
      <c r="J36" s="71">
        <v>45004</v>
      </c>
      <c r="K36" s="71">
        <v>1808</v>
      </c>
      <c r="L36" s="71">
        <v>54268</v>
      </c>
      <c r="M36" s="2"/>
    </row>
    <row r="37" spans="1:13">
      <c r="A37" s="16" t="s">
        <v>441</v>
      </c>
      <c r="B37" s="10"/>
      <c r="C37" s="240">
        <v>1456</v>
      </c>
      <c r="D37" s="240">
        <v>30439</v>
      </c>
      <c r="E37" s="71">
        <v>1728</v>
      </c>
      <c r="F37" s="71">
        <v>17159</v>
      </c>
      <c r="G37" s="71">
        <v>2627</v>
      </c>
      <c r="H37" s="71">
        <v>31049</v>
      </c>
      <c r="I37" s="71">
        <v>1821</v>
      </c>
      <c r="J37" s="71">
        <v>21656</v>
      </c>
      <c r="K37" s="71">
        <v>1848</v>
      </c>
      <c r="L37" s="71">
        <v>24980</v>
      </c>
      <c r="M37" s="2"/>
    </row>
    <row r="38" spans="1:13">
      <c r="A38" s="16" t="s">
        <v>442</v>
      </c>
      <c r="B38" s="10"/>
      <c r="C38" s="240">
        <v>582</v>
      </c>
      <c r="D38" s="240">
        <v>18097</v>
      </c>
      <c r="E38" s="71">
        <v>561</v>
      </c>
      <c r="F38" s="71">
        <v>13892</v>
      </c>
      <c r="G38" s="71">
        <v>954</v>
      </c>
      <c r="H38" s="71">
        <v>23941</v>
      </c>
      <c r="I38" s="71">
        <v>809</v>
      </c>
      <c r="J38" s="71">
        <v>19716</v>
      </c>
      <c r="K38" s="71">
        <v>669</v>
      </c>
      <c r="L38" s="71">
        <v>19338</v>
      </c>
      <c r="M38" s="2"/>
    </row>
    <row r="39" spans="1:13">
      <c r="A39" s="16" t="s">
        <v>443</v>
      </c>
      <c r="B39" s="10"/>
      <c r="C39" s="240">
        <v>127</v>
      </c>
      <c r="D39" s="240">
        <v>13099</v>
      </c>
      <c r="E39" s="71">
        <v>692</v>
      </c>
      <c r="F39" s="71">
        <v>10644</v>
      </c>
      <c r="G39" s="71">
        <v>1169</v>
      </c>
      <c r="H39" s="71">
        <v>23375</v>
      </c>
      <c r="I39" s="71">
        <v>824</v>
      </c>
      <c r="J39" s="71">
        <v>13117</v>
      </c>
      <c r="K39" s="71">
        <v>1280</v>
      </c>
      <c r="L39" s="71">
        <v>12464</v>
      </c>
      <c r="M39" s="2"/>
    </row>
    <row r="40" spans="1:13" ht="18" customHeight="1">
      <c r="A40" s="16" t="s">
        <v>444</v>
      </c>
      <c r="B40" s="10"/>
      <c r="C40" s="240">
        <v>54439</v>
      </c>
      <c r="D40" s="240">
        <v>83260</v>
      </c>
      <c r="E40" s="71">
        <v>31152</v>
      </c>
      <c r="F40" s="71">
        <v>50845</v>
      </c>
      <c r="G40" s="71">
        <v>34966</v>
      </c>
      <c r="H40" s="71">
        <v>51825</v>
      </c>
      <c r="I40" s="71">
        <v>39630</v>
      </c>
      <c r="J40" s="71">
        <v>66278</v>
      </c>
      <c r="K40" s="71">
        <v>43211</v>
      </c>
      <c r="L40" s="71">
        <v>71717</v>
      </c>
      <c r="M40" s="2"/>
    </row>
    <row r="41" spans="1:13">
      <c r="A41" s="16" t="s">
        <v>338</v>
      </c>
      <c r="B41" s="10"/>
      <c r="C41" s="240">
        <v>197</v>
      </c>
      <c r="D41" s="240">
        <v>23831</v>
      </c>
      <c r="E41" s="71">
        <v>143</v>
      </c>
      <c r="F41" s="71">
        <v>9241</v>
      </c>
      <c r="G41" s="71">
        <v>253</v>
      </c>
      <c r="H41" s="71">
        <v>17721</v>
      </c>
      <c r="I41" s="71">
        <v>222</v>
      </c>
      <c r="J41" s="71">
        <v>24324</v>
      </c>
      <c r="K41" s="71">
        <v>216</v>
      </c>
      <c r="L41" s="71">
        <v>20585</v>
      </c>
      <c r="M41" s="2"/>
    </row>
    <row r="42" spans="1:13">
      <c r="A42" s="16" t="s">
        <v>445</v>
      </c>
      <c r="B42" s="10"/>
      <c r="C42" s="240">
        <v>158</v>
      </c>
      <c r="D42" s="240">
        <v>1842</v>
      </c>
      <c r="E42" s="71">
        <v>67</v>
      </c>
      <c r="F42" s="71">
        <v>653</v>
      </c>
      <c r="G42" s="71">
        <v>126</v>
      </c>
      <c r="H42" s="71">
        <v>1382</v>
      </c>
      <c r="I42" s="71">
        <v>138</v>
      </c>
      <c r="J42" s="71">
        <v>1383</v>
      </c>
      <c r="K42" s="71">
        <v>184</v>
      </c>
      <c r="L42" s="71">
        <v>1866</v>
      </c>
      <c r="M42" s="2"/>
    </row>
    <row r="43" spans="1:13">
      <c r="A43" s="16" t="s">
        <v>446</v>
      </c>
      <c r="B43" s="10"/>
      <c r="C43" s="240">
        <v>160</v>
      </c>
      <c r="D43" s="240">
        <v>3822</v>
      </c>
      <c r="E43" s="71">
        <v>61</v>
      </c>
      <c r="F43" s="71">
        <v>1311</v>
      </c>
      <c r="G43" s="71">
        <v>139</v>
      </c>
      <c r="H43" s="71">
        <v>3664</v>
      </c>
      <c r="I43" s="71">
        <v>127</v>
      </c>
      <c r="J43" s="71">
        <v>3266</v>
      </c>
      <c r="K43" s="71">
        <v>134</v>
      </c>
      <c r="L43" s="71">
        <v>3513</v>
      </c>
      <c r="M43" s="2"/>
    </row>
    <row r="44" spans="1:13" ht="5.0999999999999996" customHeight="1">
      <c r="A44" s="14"/>
      <c r="B44" s="13"/>
      <c r="C44" s="14"/>
      <c r="D44" s="14"/>
      <c r="E44" s="14"/>
      <c r="F44" s="14"/>
      <c r="G44" s="14"/>
      <c r="H44" s="14"/>
      <c r="I44" s="14"/>
      <c r="J44" s="14"/>
      <c r="K44" s="14"/>
      <c r="L44" s="14"/>
      <c r="M44" s="2"/>
    </row>
    <row r="45" spans="1:13">
      <c r="A45" s="2" t="s">
        <v>433</v>
      </c>
      <c r="B45" s="2"/>
      <c r="C45" s="2"/>
      <c r="D45" s="2"/>
      <c r="E45" s="2"/>
      <c r="F45" s="2"/>
      <c r="G45" s="2"/>
      <c r="H45" s="2"/>
      <c r="I45" s="2"/>
      <c r="J45" s="2"/>
      <c r="K45" s="2"/>
      <c r="L45" s="2"/>
      <c r="M45" s="2"/>
    </row>
    <row r="46" spans="1:13">
      <c r="A46" s="2"/>
      <c r="B46" s="2"/>
      <c r="C46" s="2"/>
      <c r="D46" s="2"/>
      <c r="E46" s="2"/>
      <c r="F46" s="2"/>
      <c r="G46" s="2"/>
      <c r="H46" s="2"/>
      <c r="I46" s="2"/>
      <c r="J46" s="2"/>
      <c r="K46" s="2"/>
      <c r="L46" s="2"/>
      <c r="M46" s="2"/>
    </row>
    <row r="47" spans="1:13" ht="14.25">
      <c r="A47" s="5" t="s">
        <v>689</v>
      </c>
      <c r="B47" s="2"/>
      <c r="C47" s="2"/>
      <c r="D47" s="2"/>
      <c r="E47" s="2"/>
      <c r="F47" s="2"/>
      <c r="G47" s="2"/>
      <c r="H47" s="2"/>
      <c r="I47" s="2"/>
      <c r="J47" s="2"/>
      <c r="K47" s="2"/>
      <c r="L47" s="2"/>
      <c r="M47" s="2"/>
    </row>
    <row r="48" spans="1:13">
      <c r="A48" s="6" t="s">
        <v>447</v>
      </c>
      <c r="B48" s="2"/>
      <c r="C48" s="2"/>
      <c r="D48" s="2"/>
      <c r="E48" s="2"/>
      <c r="F48" s="2"/>
      <c r="G48" s="2"/>
      <c r="H48" s="2"/>
      <c r="I48" s="302" t="s">
        <v>618</v>
      </c>
      <c r="J48" s="302"/>
      <c r="K48" s="2"/>
      <c r="L48" s="2"/>
      <c r="M48" s="2"/>
    </row>
    <row r="49" spans="1:13" ht="27" customHeight="1">
      <c r="A49" s="276" t="s">
        <v>448</v>
      </c>
      <c r="B49" s="277"/>
      <c r="C49" s="277" t="s">
        <v>51</v>
      </c>
      <c r="D49" s="277"/>
      <c r="E49" s="113" t="s">
        <v>449</v>
      </c>
      <c r="F49" s="113" t="s">
        <v>450</v>
      </c>
      <c r="G49" s="113" t="s">
        <v>451</v>
      </c>
      <c r="H49" s="113" t="s">
        <v>452</v>
      </c>
      <c r="I49" s="113" t="s">
        <v>453</v>
      </c>
      <c r="J49" s="114" t="s">
        <v>454</v>
      </c>
      <c r="K49" s="2"/>
      <c r="L49" s="2"/>
      <c r="M49" s="2"/>
    </row>
    <row r="50" spans="1:13" ht="5.0999999999999996" customHeight="1">
      <c r="A50" s="2"/>
      <c r="B50" s="9"/>
      <c r="C50" s="2"/>
      <c r="D50" s="2"/>
      <c r="E50" s="2"/>
      <c r="F50" s="2"/>
      <c r="G50" s="2"/>
      <c r="H50" s="2"/>
      <c r="I50" s="2"/>
      <c r="J50" s="2"/>
      <c r="K50" s="2"/>
      <c r="L50" s="2"/>
      <c r="M50" s="2"/>
    </row>
    <row r="51" spans="1:13">
      <c r="A51" s="335" t="s">
        <v>663</v>
      </c>
      <c r="B51" s="280"/>
      <c r="C51" s="391">
        <v>286630</v>
      </c>
      <c r="D51" s="286"/>
      <c r="E51" s="240">
        <v>38380</v>
      </c>
      <c r="F51" s="240">
        <v>54478</v>
      </c>
      <c r="G51" s="240">
        <v>37974</v>
      </c>
      <c r="H51" s="240">
        <v>48833</v>
      </c>
      <c r="I51" s="240">
        <v>55891</v>
      </c>
      <c r="J51" s="240">
        <v>51074</v>
      </c>
      <c r="K51" s="2"/>
      <c r="L51" s="2"/>
      <c r="M51" s="2"/>
    </row>
    <row r="52" spans="1:13">
      <c r="A52" s="339" t="s">
        <v>664</v>
      </c>
      <c r="B52" s="280"/>
      <c r="C52" s="392">
        <v>204825</v>
      </c>
      <c r="D52" s="393"/>
      <c r="E52" s="240">
        <v>26950</v>
      </c>
      <c r="F52" s="240">
        <v>41347</v>
      </c>
      <c r="G52" s="240">
        <v>25102</v>
      </c>
      <c r="H52" s="240">
        <v>35147</v>
      </c>
      <c r="I52" s="240">
        <v>41156</v>
      </c>
      <c r="J52" s="240">
        <v>35123</v>
      </c>
      <c r="K52" s="2"/>
      <c r="L52" s="2"/>
      <c r="M52" s="2"/>
    </row>
    <row r="53" spans="1:13">
      <c r="A53" s="339" t="s">
        <v>284</v>
      </c>
      <c r="B53" s="280"/>
      <c r="C53" s="392">
        <v>268867</v>
      </c>
      <c r="D53" s="393"/>
      <c r="E53" s="240">
        <v>35998</v>
      </c>
      <c r="F53" s="240">
        <v>51575</v>
      </c>
      <c r="G53" s="240">
        <v>32761</v>
      </c>
      <c r="H53" s="240">
        <v>46564</v>
      </c>
      <c r="I53" s="240">
        <v>53283</v>
      </c>
      <c r="J53" s="240">
        <v>48686</v>
      </c>
      <c r="K53" s="2"/>
      <c r="L53" s="2"/>
      <c r="M53" s="2"/>
    </row>
    <row r="54" spans="1:13" ht="13.5" customHeight="1">
      <c r="A54" s="339" t="s">
        <v>587</v>
      </c>
      <c r="B54" s="280"/>
      <c r="C54" s="392">
        <v>290595</v>
      </c>
      <c r="D54" s="393"/>
      <c r="E54" s="240">
        <v>22273</v>
      </c>
      <c r="F54" s="240">
        <v>60642</v>
      </c>
      <c r="G54" s="240">
        <v>41017</v>
      </c>
      <c r="H54" s="240">
        <v>54019</v>
      </c>
      <c r="I54" s="240">
        <v>60006</v>
      </c>
      <c r="J54" s="240">
        <v>52638</v>
      </c>
      <c r="K54" s="2"/>
      <c r="L54" s="2"/>
      <c r="M54" s="2"/>
    </row>
    <row r="55" spans="1:13" ht="13.5" customHeight="1">
      <c r="A55" s="339" t="s">
        <v>641</v>
      </c>
      <c r="B55" s="280"/>
      <c r="C55" s="392">
        <v>294141</v>
      </c>
      <c r="D55" s="393"/>
      <c r="E55" s="240">
        <v>37720</v>
      </c>
      <c r="F55" s="240">
        <v>57667</v>
      </c>
      <c r="G55" s="240">
        <v>40141</v>
      </c>
      <c r="H55" s="240">
        <v>55002</v>
      </c>
      <c r="I55" s="240">
        <v>56766</v>
      </c>
      <c r="J55" s="240">
        <v>46845</v>
      </c>
      <c r="K55" s="2"/>
      <c r="L55" s="2"/>
      <c r="M55" s="2"/>
    </row>
    <row r="56" spans="1:13" ht="18" customHeight="1">
      <c r="A56" s="394" t="s">
        <v>455</v>
      </c>
      <c r="B56" s="395"/>
      <c r="C56" s="392">
        <v>97954</v>
      </c>
      <c r="D56" s="393"/>
      <c r="E56" s="240">
        <v>10507</v>
      </c>
      <c r="F56" s="240">
        <v>23651</v>
      </c>
      <c r="G56" s="240">
        <v>9362</v>
      </c>
      <c r="H56" s="240">
        <v>18361</v>
      </c>
      <c r="I56" s="240">
        <v>20802</v>
      </c>
      <c r="J56" s="240">
        <v>15271</v>
      </c>
      <c r="K56" s="2"/>
      <c r="L56" s="2"/>
      <c r="M56" s="2"/>
    </row>
    <row r="57" spans="1:13">
      <c r="A57" s="16" t="s">
        <v>456</v>
      </c>
      <c r="B57" s="10"/>
      <c r="C57" s="391">
        <v>87800</v>
      </c>
      <c r="D57" s="286"/>
      <c r="E57" s="240">
        <v>9888</v>
      </c>
      <c r="F57" s="240">
        <v>12608</v>
      </c>
      <c r="G57" s="240">
        <v>11378</v>
      </c>
      <c r="H57" s="240">
        <v>18878</v>
      </c>
      <c r="I57" s="240">
        <v>19176</v>
      </c>
      <c r="J57" s="240">
        <v>15872</v>
      </c>
      <c r="K57" s="2"/>
      <c r="L57" s="2"/>
      <c r="M57" s="2"/>
    </row>
    <row r="58" spans="1:13">
      <c r="A58" s="16" t="s">
        <v>457</v>
      </c>
      <c r="B58" s="10"/>
      <c r="C58" s="391">
        <v>49412</v>
      </c>
      <c r="D58" s="286"/>
      <c r="E58" s="240">
        <v>6437</v>
      </c>
      <c r="F58" s="240">
        <v>10928</v>
      </c>
      <c r="G58" s="240">
        <v>7811</v>
      </c>
      <c r="H58" s="240">
        <v>9459</v>
      </c>
      <c r="I58" s="240">
        <v>6880</v>
      </c>
      <c r="J58" s="240">
        <v>7897</v>
      </c>
      <c r="K58" s="2"/>
      <c r="L58" s="2"/>
      <c r="M58" s="2"/>
    </row>
    <row r="59" spans="1:13" ht="12.75" customHeight="1">
      <c r="A59" s="16" t="s">
        <v>458</v>
      </c>
      <c r="B59" s="10"/>
      <c r="C59" s="391">
        <v>58975</v>
      </c>
      <c r="D59" s="286"/>
      <c r="E59" s="240">
        <v>10888</v>
      </c>
      <c r="F59" s="240">
        <v>10480</v>
      </c>
      <c r="G59" s="240">
        <v>11590</v>
      </c>
      <c r="H59" s="240">
        <v>8304</v>
      </c>
      <c r="I59" s="240">
        <v>9908</v>
      </c>
      <c r="J59" s="240">
        <v>7805</v>
      </c>
      <c r="K59" s="2"/>
      <c r="L59" s="2"/>
      <c r="M59" s="2"/>
    </row>
    <row r="60" spans="1:13" ht="5.0999999999999996" customHeight="1">
      <c r="A60" s="14"/>
      <c r="B60" s="13"/>
      <c r="C60" s="14"/>
      <c r="D60" s="14"/>
      <c r="E60" s="14"/>
      <c r="F60" s="14"/>
      <c r="G60" s="14"/>
      <c r="H60" s="14"/>
      <c r="I60" s="14"/>
      <c r="J60" s="14"/>
      <c r="K60" s="2"/>
      <c r="L60" s="2"/>
      <c r="M60" s="2"/>
    </row>
    <row r="61" spans="1:13">
      <c r="A61" s="2" t="s">
        <v>459</v>
      </c>
      <c r="B61" s="2"/>
      <c r="C61" s="2"/>
      <c r="D61" s="2"/>
      <c r="E61" s="2"/>
      <c r="F61" s="2"/>
      <c r="G61" s="2"/>
      <c r="H61" s="2"/>
      <c r="I61" s="2"/>
      <c r="J61" s="2"/>
      <c r="K61" s="2"/>
      <c r="L61" s="2"/>
      <c r="M61" s="2"/>
    </row>
  </sheetData>
  <mergeCells count="31">
    <mergeCell ref="C55:D55"/>
    <mergeCell ref="I48:J48"/>
    <mergeCell ref="K30:L30"/>
    <mergeCell ref="K32:L32"/>
    <mergeCell ref="A7:C8"/>
    <mergeCell ref="D7:E7"/>
    <mergeCell ref="F7:G7"/>
    <mergeCell ref="H7:I7"/>
    <mergeCell ref="J7:K7"/>
    <mergeCell ref="L7:M7"/>
    <mergeCell ref="A32:B33"/>
    <mergeCell ref="C32:D32"/>
    <mergeCell ref="E32:F32"/>
    <mergeCell ref="G32:H32"/>
    <mergeCell ref="I32:J32"/>
    <mergeCell ref="C58:D58"/>
    <mergeCell ref="C59:D59"/>
    <mergeCell ref="A49:B49"/>
    <mergeCell ref="C49:D49"/>
    <mergeCell ref="C53:D53"/>
    <mergeCell ref="A56:B56"/>
    <mergeCell ref="C56:D56"/>
    <mergeCell ref="C57:D57"/>
    <mergeCell ref="C54:D54"/>
    <mergeCell ref="C51:D51"/>
    <mergeCell ref="C52:D52"/>
    <mergeCell ref="A54:B54"/>
    <mergeCell ref="A55:B55"/>
    <mergeCell ref="A51:B51"/>
    <mergeCell ref="A52:B52"/>
    <mergeCell ref="A53:B53"/>
  </mergeCells>
  <phoneticPr fontId="2"/>
  <pageMargins left="0.59055118110236227" right="0.39370078740157483" top="0.39370078740157483" bottom="0.39370078740157483" header="0.31496062992125984" footer="0.31496062992125984"/>
  <pageSetup paperSize="9" firstPageNumber="147"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3"/>
  <sheetViews>
    <sheetView tabSelected="1" view="pageBreakPreview" zoomScaleNormal="100" zoomScaleSheetLayoutView="100" workbookViewId="0">
      <selection activeCell="K6" sqref="K6"/>
    </sheetView>
  </sheetViews>
  <sheetFormatPr defaultColWidth="9" defaultRowHeight="13.5"/>
  <cols>
    <col min="1" max="1" width="9" style="1"/>
    <col min="2" max="19" width="4.75" style="1" customWidth="1"/>
    <col min="20" max="16384" width="9" style="1"/>
  </cols>
  <sheetData>
    <row r="1" spans="1:20" s="2" customFormat="1" ht="11.25">
      <c r="A1" s="123" t="s">
        <v>0</v>
      </c>
      <c r="Q1" s="123"/>
      <c r="S1" s="121"/>
    </row>
    <row r="2" spans="1:20">
      <c r="A2" s="2"/>
      <c r="B2" s="2"/>
      <c r="C2" s="2"/>
      <c r="D2" s="2"/>
      <c r="E2" s="2"/>
      <c r="F2" s="2"/>
      <c r="G2" s="2"/>
      <c r="H2" s="2"/>
      <c r="I2" s="2"/>
      <c r="J2" s="2"/>
      <c r="K2" s="2"/>
      <c r="L2" s="2"/>
      <c r="M2" s="2"/>
      <c r="N2" s="2"/>
      <c r="O2" s="2"/>
      <c r="P2" s="2"/>
      <c r="Q2" s="2"/>
      <c r="R2" s="2"/>
      <c r="S2" s="2"/>
      <c r="T2" s="2"/>
    </row>
    <row r="3" spans="1:20" ht="14.25">
      <c r="A3" s="5" t="s">
        <v>690</v>
      </c>
      <c r="B3" s="2"/>
      <c r="C3" s="2"/>
      <c r="D3" s="2"/>
      <c r="E3" s="2"/>
      <c r="F3" s="2"/>
      <c r="G3" s="2"/>
      <c r="H3" s="2"/>
      <c r="I3" s="2"/>
      <c r="J3" s="2"/>
      <c r="K3" s="2"/>
      <c r="L3" s="2"/>
      <c r="M3" s="2"/>
      <c r="N3" s="2"/>
      <c r="O3" s="2"/>
      <c r="P3" s="2"/>
      <c r="Q3" s="2"/>
      <c r="R3" s="2"/>
      <c r="S3" s="2"/>
      <c r="T3" s="2"/>
    </row>
    <row r="4" spans="1:20">
      <c r="A4" s="39" t="s">
        <v>460</v>
      </c>
      <c r="B4" s="2"/>
      <c r="C4" s="2"/>
      <c r="D4" s="2"/>
      <c r="E4" s="2"/>
      <c r="F4" s="2"/>
      <c r="G4" s="2"/>
      <c r="H4" s="2"/>
      <c r="I4" s="2"/>
      <c r="J4" s="2"/>
      <c r="K4" s="2"/>
      <c r="L4" s="2"/>
      <c r="M4" s="2"/>
      <c r="N4" s="2"/>
      <c r="O4" s="2"/>
      <c r="P4" s="2"/>
      <c r="Q4" s="2"/>
      <c r="R4" s="2"/>
      <c r="S4" s="2"/>
      <c r="T4" s="2"/>
    </row>
    <row r="5" spans="1:20">
      <c r="A5" s="338" t="s">
        <v>543</v>
      </c>
      <c r="B5" s="338"/>
      <c r="C5" s="2"/>
      <c r="D5" s="2"/>
      <c r="E5" s="2"/>
      <c r="F5" s="2"/>
      <c r="G5" s="2"/>
      <c r="H5" s="2"/>
      <c r="I5" s="2"/>
      <c r="J5" s="2"/>
      <c r="K5" s="2"/>
      <c r="L5" s="2"/>
      <c r="M5" s="2"/>
      <c r="N5" s="2"/>
      <c r="O5" s="2"/>
      <c r="P5" s="2"/>
      <c r="Q5" s="121" t="s">
        <v>620</v>
      </c>
      <c r="R5" s="2"/>
      <c r="S5" s="2"/>
      <c r="T5" s="2"/>
    </row>
    <row r="6" spans="1:20">
      <c r="A6" s="103" t="s">
        <v>461</v>
      </c>
      <c r="B6" s="7" t="s">
        <v>98</v>
      </c>
      <c r="C6" s="7"/>
      <c r="D6" s="7" t="s">
        <v>462</v>
      </c>
      <c r="E6" s="7"/>
      <c r="F6" s="7" t="s">
        <v>463</v>
      </c>
      <c r="G6" s="48"/>
      <c r="H6" s="7" t="s">
        <v>464</v>
      </c>
      <c r="I6" s="7"/>
      <c r="J6" s="7" t="s">
        <v>465</v>
      </c>
      <c r="K6" s="7"/>
      <c r="L6" s="7" t="s">
        <v>466</v>
      </c>
      <c r="M6" s="7"/>
      <c r="N6" s="7" t="s">
        <v>467</v>
      </c>
      <c r="O6" s="7"/>
      <c r="P6" s="7" t="s">
        <v>468</v>
      </c>
      <c r="Q6" s="8"/>
    </row>
    <row r="7" spans="1:20">
      <c r="A7" s="9"/>
      <c r="B7" s="2"/>
      <c r="C7" s="2"/>
      <c r="D7" s="2"/>
      <c r="E7" s="2"/>
      <c r="F7" s="2"/>
      <c r="H7" s="2"/>
      <c r="I7" s="4" t="s">
        <v>469</v>
      </c>
      <c r="J7" s="4"/>
      <c r="K7" s="2"/>
      <c r="L7" s="2"/>
      <c r="M7" s="2"/>
      <c r="N7" s="2"/>
      <c r="O7" s="2"/>
      <c r="P7" s="2"/>
      <c r="Q7" s="2"/>
    </row>
    <row r="8" spans="1:20">
      <c r="A8" s="101" t="s">
        <v>656</v>
      </c>
      <c r="B8" s="397">
        <v>19382</v>
      </c>
      <c r="C8" s="398"/>
      <c r="D8" s="396">
        <v>4814</v>
      </c>
      <c r="E8" s="396"/>
      <c r="F8" s="396">
        <v>1770</v>
      </c>
      <c r="G8" s="396"/>
      <c r="H8" s="396">
        <v>2509</v>
      </c>
      <c r="I8" s="396"/>
      <c r="J8" s="396">
        <v>2642</v>
      </c>
      <c r="K8" s="396"/>
      <c r="L8" s="396">
        <v>418</v>
      </c>
      <c r="M8" s="396"/>
      <c r="N8" s="396">
        <v>1412</v>
      </c>
      <c r="O8" s="396"/>
      <c r="P8" s="396">
        <v>5817</v>
      </c>
      <c r="Q8" s="396"/>
    </row>
    <row r="9" spans="1:20">
      <c r="A9" s="98" t="s">
        <v>264</v>
      </c>
      <c r="B9" s="397">
        <v>14415</v>
      </c>
      <c r="C9" s="398"/>
      <c r="D9" s="396">
        <v>3722</v>
      </c>
      <c r="E9" s="396"/>
      <c r="F9" s="396">
        <v>51</v>
      </c>
      <c r="G9" s="396"/>
      <c r="H9" s="396">
        <v>1944</v>
      </c>
      <c r="I9" s="396"/>
      <c r="J9" s="396">
        <v>2172</v>
      </c>
      <c r="K9" s="396"/>
      <c r="L9" s="396">
        <v>358</v>
      </c>
      <c r="M9" s="396"/>
      <c r="N9" s="396">
        <v>1348</v>
      </c>
      <c r="O9" s="396"/>
      <c r="P9" s="396">
        <v>4820</v>
      </c>
      <c r="Q9" s="396"/>
    </row>
    <row r="10" spans="1:20">
      <c r="A10" s="98" t="s">
        <v>265</v>
      </c>
      <c r="B10" s="397">
        <v>13708</v>
      </c>
      <c r="C10" s="398"/>
      <c r="D10" s="396">
        <v>3285</v>
      </c>
      <c r="E10" s="396"/>
      <c r="F10" s="396">
        <v>45</v>
      </c>
      <c r="G10" s="396"/>
      <c r="H10" s="396">
        <v>1915</v>
      </c>
      <c r="I10" s="396"/>
      <c r="J10" s="396">
        <v>2022</v>
      </c>
      <c r="K10" s="396"/>
      <c r="L10" s="396">
        <v>335</v>
      </c>
      <c r="M10" s="396"/>
      <c r="N10" s="396">
        <v>1321</v>
      </c>
      <c r="O10" s="396"/>
      <c r="P10" s="396">
        <v>4785</v>
      </c>
      <c r="Q10" s="396"/>
    </row>
    <row r="11" spans="1:20">
      <c r="A11" s="98" t="s">
        <v>587</v>
      </c>
      <c r="B11" s="397">
        <v>20011</v>
      </c>
      <c r="C11" s="398"/>
      <c r="D11" s="398">
        <v>4205</v>
      </c>
      <c r="E11" s="398"/>
      <c r="F11" s="398">
        <v>1753</v>
      </c>
      <c r="G11" s="398"/>
      <c r="H11" s="398">
        <v>2627</v>
      </c>
      <c r="I11" s="398"/>
      <c r="J11" s="398">
        <v>2504</v>
      </c>
      <c r="K11" s="398"/>
      <c r="L11" s="398">
        <v>483</v>
      </c>
      <c r="M11" s="398"/>
      <c r="N11" s="398">
        <v>1759</v>
      </c>
      <c r="O11" s="398"/>
      <c r="P11" s="398">
        <v>6680</v>
      </c>
      <c r="Q11" s="398"/>
    </row>
    <row r="12" spans="1:20">
      <c r="A12" s="98" t="s">
        <v>641</v>
      </c>
      <c r="B12" s="397">
        <v>20346</v>
      </c>
      <c r="C12" s="398"/>
      <c r="D12" s="398">
        <v>4053</v>
      </c>
      <c r="E12" s="398"/>
      <c r="F12" s="398">
        <v>1810</v>
      </c>
      <c r="G12" s="398"/>
      <c r="H12" s="398">
        <v>2487</v>
      </c>
      <c r="I12" s="398"/>
      <c r="J12" s="398">
        <v>2651</v>
      </c>
      <c r="K12" s="398"/>
      <c r="L12" s="398">
        <v>497</v>
      </c>
      <c r="M12" s="398"/>
      <c r="N12" s="398">
        <v>1667</v>
      </c>
      <c r="O12" s="398"/>
      <c r="P12" s="398">
        <v>7181</v>
      </c>
      <c r="Q12" s="398"/>
    </row>
    <row r="13" spans="1:20">
      <c r="A13" s="9"/>
      <c r="B13" s="2"/>
      <c r="C13" s="2"/>
      <c r="D13" s="2"/>
      <c r="E13" s="2"/>
      <c r="F13" s="2"/>
      <c r="H13" s="2"/>
      <c r="I13" s="4" t="s">
        <v>470</v>
      </c>
      <c r="J13" s="4"/>
      <c r="K13" s="2"/>
      <c r="L13" s="2"/>
      <c r="M13" s="2"/>
      <c r="N13" s="2"/>
      <c r="O13" s="2"/>
      <c r="P13" s="2"/>
      <c r="Q13" s="2"/>
    </row>
    <row r="14" spans="1:20">
      <c r="A14" s="101" t="s">
        <v>656</v>
      </c>
      <c r="B14" s="397">
        <v>409394</v>
      </c>
      <c r="C14" s="398"/>
      <c r="D14" s="396">
        <v>86260</v>
      </c>
      <c r="E14" s="396"/>
      <c r="F14" s="396">
        <v>33096</v>
      </c>
      <c r="G14" s="396"/>
      <c r="H14" s="396">
        <v>48802</v>
      </c>
      <c r="I14" s="396"/>
      <c r="J14" s="396">
        <v>42002</v>
      </c>
      <c r="K14" s="396"/>
      <c r="L14" s="396">
        <v>15631</v>
      </c>
      <c r="M14" s="396"/>
      <c r="N14" s="396">
        <v>35026</v>
      </c>
      <c r="O14" s="396"/>
      <c r="P14" s="396">
        <v>148577</v>
      </c>
      <c r="Q14" s="396"/>
    </row>
    <row r="15" spans="1:20">
      <c r="A15" s="98" t="s">
        <v>264</v>
      </c>
      <c r="B15" s="397">
        <v>331508</v>
      </c>
      <c r="C15" s="398"/>
      <c r="D15" s="396">
        <v>65919</v>
      </c>
      <c r="E15" s="396"/>
      <c r="F15" s="396">
        <v>25379</v>
      </c>
      <c r="G15" s="396"/>
      <c r="H15" s="396">
        <v>36850</v>
      </c>
      <c r="I15" s="396"/>
      <c r="J15" s="396">
        <v>34944</v>
      </c>
      <c r="K15" s="396"/>
      <c r="L15" s="396">
        <v>12856</v>
      </c>
      <c r="M15" s="396"/>
      <c r="N15" s="396">
        <v>33693</v>
      </c>
      <c r="O15" s="396"/>
      <c r="P15" s="396">
        <v>121867</v>
      </c>
      <c r="Q15" s="396"/>
    </row>
    <row r="16" spans="1:20">
      <c r="A16" s="98" t="s">
        <v>265</v>
      </c>
      <c r="B16" s="397">
        <v>315978</v>
      </c>
      <c r="C16" s="398"/>
      <c r="D16" s="396">
        <v>59783</v>
      </c>
      <c r="E16" s="396"/>
      <c r="F16" s="396">
        <v>24653</v>
      </c>
      <c r="G16" s="396"/>
      <c r="H16" s="396">
        <v>35940</v>
      </c>
      <c r="I16" s="396"/>
      <c r="J16" s="396">
        <v>32773</v>
      </c>
      <c r="K16" s="396"/>
      <c r="L16" s="396">
        <v>11708</v>
      </c>
      <c r="M16" s="396"/>
      <c r="N16" s="396">
        <v>32752</v>
      </c>
      <c r="O16" s="396"/>
      <c r="P16" s="396">
        <v>118369</v>
      </c>
      <c r="Q16" s="396"/>
    </row>
    <row r="17" spans="1:20">
      <c r="A17" s="98" t="s">
        <v>587</v>
      </c>
      <c r="B17" s="397">
        <v>418586</v>
      </c>
      <c r="C17" s="398"/>
      <c r="D17" s="396">
        <v>79752</v>
      </c>
      <c r="E17" s="396"/>
      <c r="F17" s="396">
        <v>31262</v>
      </c>
      <c r="G17" s="396"/>
      <c r="H17" s="396">
        <v>47460</v>
      </c>
      <c r="I17" s="396"/>
      <c r="J17" s="396">
        <v>42091</v>
      </c>
      <c r="K17" s="396"/>
      <c r="L17" s="396">
        <v>15873</v>
      </c>
      <c r="M17" s="396"/>
      <c r="N17" s="396">
        <v>45326</v>
      </c>
      <c r="O17" s="396"/>
      <c r="P17" s="396">
        <v>156822</v>
      </c>
      <c r="Q17" s="396"/>
    </row>
    <row r="18" spans="1:20">
      <c r="A18" s="98" t="s">
        <v>641</v>
      </c>
      <c r="B18" s="397">
        <v>427064</v>
      </c>
      <c r="C18" s="398"/>
      <c r="D18" s="396">
        <v>75522</v>
      </c>
      <c r="E18" s="396"/>
      <c r="F18" s="396">
        <v>34787</v>
      </c>
      <c r="G18" s="396"/>
      <c r="H18" s="396">
        <v>43367</v>
      </c>
      <c r="I18" s="396"/>
      <c r="J18" s="396">
        <v>41928</v>
      </c>
      <c r="K18" s="396"/>
      <c r="L18" s="396">
        <v>16269</v>
      </c>
      <c r="M18" s="396"/>
      <c r="N18" s="396">
        <v>43630</v>
      </c>
      <c r="O18" s="396"/>
      <c r="P18" s="396">
        <v>171561</v>
      </c>
      <c r="Q18" s="396"/>
    </row>
    <row r="19" spans="1:20" ht="5.0999999999999996" customHeight="1">
      <c r="A19" s="13"/>
      <c r="B19" s="14"/>
      <c r="C19" s="14"/>
      <c r="D19" s="14"/>
      <c r="E19" s="14"/>
      <c r="F19" s="14"/>
      <c r="G19" s="14"/>
      <c r="H19" s="14"/>
      <c r="I19" s="14"/>
      <c r="J19" s="14"/>
      <c r="K19" s="14"/>
      <c r="L19" s="14"/>
      <c r="M19" s="14"/>
      <c r="N19" s="14"/>
      <c r="O19" s="14"/>
      <c r="P19" s="14"/>
      <c r="Q19" s="14"/>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39" t="s">
        <v>471</v>
      </c>
      <c r="B21" s="2"/>
      <c r="C21" s="2"/>
      <c r="D21" s="2"/>
      <c r="E21" s="2"/>
      <c r="F21" s="2"/>
      <c r="G21" s="2"/>
      <c r="H21" s="2"/>
      <c r="I21" s="2"/>
      <c r="J21" s="2"/>
      <c r="K21" s="2"/>
      <c r="L21" s="2"/>
      <c r="M21" s="2"/>
      <c r="N21" s="2"/>
      <c r="O21" s="2"/>
      <c r="P21" s="2"/>
      <c r="Q21" s="2"/>
      <c r="R21" s="2"/>
      <c r="S21" s="2"/>
      <c r="T21" s="2"/>
    </row>
    <row r="22" spans="1:20">
      <c r="A22" s="338" t="s">
        <v>543</v>
      </c>
      <c r="B22" s="338"/>
      <c r="C22" s="2"/>
      <c r="D22" s="2"/>
      <c r="E22" s="2"/>
      <c r="F22" s="2"/>
      <c r="G22" s="2"/>
      <c r="H22" s="2"/>
      <c r="I22" s="2"/>
      <c r="J22" s="2"/>
      <c r="K22" s="2"/>
      <c r="L22" s="2"/>
      <c r="M22" s="2"/>
      <c r="N22" s="2"/>
      <c r="O22" s="2"/>
      <c r="P22" s="2"/>
      <c r="Q22" s="2"/>
      <c r="R22" s="2"/>
      <c r="S22" s="121" t="s">
        <v>620</v>
      </c>
      <c r="T22" s="2"/>
    </row>
    <row r="23" spans="1:20">
      <c r="A23" s="324" t="s">
        <v>461</v>
      </c>
      <c r="B23" s="322" t="s">
        <v>472</v>
      </c>
      <c r="C23" s="324"/>
      <c r="D23" s="278" t="s">
        <v>473</v>
      </c>
      <c r="E23" s="403"/>
      <c r="F23" s="403"/>
      <c r="G23" s="403"/>
      <c r="H23" s="403"/>
      <c r="I23" s="403"/>
      <c r="J23" s="403"/>
      <c r="K23" s="403"/>
      <c r="L23" s="403"/>
      <c r="M23" s="403"/>
      <c r="N23" s="403"/>
      <c r="O23" s="403"/>
      <c r="P23" s="403"/>
      <c r="Q23" s="404"/>
      <c r="R23" s="322" t="s">
        <v>474</v>
      </c>
      <c r="S23" s="305"/>
      <c r="T23" s="2"/>
    </row>
    <row r="24" spans="1:20">
      <c r="A24" s="402"/>
      <c r="B24" s="380"/>
      <c r="C24" s="326"/>
      <c r="D24" s="49" t="s">
        <v>472</v>
      </c>
      <c r="E24" s="50"/>
      <c r="F24" s="50" t="s">
        <v>475</v>
      </c>
      <c r="G24" s="50"/>
      <c r="H24" s="50" t="s">
        <v>476</v>
      </c>
      <c r="I24" s="51"/>
      <c r="J24" s="50" t="s">
        <v>477</v>
      </c>
      <c r="K24" s="50"/>
      <c r="L24" s="50" t="s">
        <v>478</v>
      </c>
      <c r="M24" s="50"/>
      <c r="N24" s="50" t="s">
        <v>479</v>
      </c>
      <c r="O24" s="51"/>
      <c r="P24" s="50" t="s">
        <v>480</v>
      </c>
      <c r="Q24" s="52"/>
      <c r="R24" s="380"/>
      <c r="S24" s="325"/>
    </row>
    <row r="25" spans="1:20">
      <c r="A25" s="9"/>
      <c r="B25" s="2"/>
      <c r="C25" s="2"/>
      <c r="D25" s="2"/>
      <c r="E25" s="2"/>
      <c r="F25" s="2"/>
      <c r="G25" s="2"/>
      <c r="H25" s="2"/>
      <c r="I25" s="4" t="s">
        <v>481</v>
      </c>
      <c r="J25" s="4"/>
      <c r="K25" s="2"/>
      <c r="L25" s="2"/>
      <c r="M25" s="2"/>
      <c r="N25" s="2"/>
      <c r="P25" s="2"/>
      <c r="Q25" s="2"/>
      <c r="R25" s="2"/>
    </row>
    <row r="26" spans="1:20">
      <c r="A26" s="101" t="s">
        <v>656</v>
      </c>
      <c r="B26" s="397">
        <v>0</v>
      </c>
      <c r="C26" s="399"/>
      <c r="D26" s="396">
        <v>7567</v>
      </c>
      <c r="E26" s="396"/>
      <c r="F26" s="396">
        <v>3364</v>
      </c>
      <c r="G26" s="396"/>
      <c r="H26" s="396">
        <v>492</v>
      </c>
      <c r="I26" s="396"/>
      <c r="J26" s="396">
        <v>2491</v>
      </c>
      <c r="K26" s="396"/>
      <c r="L26" s="396">
        <v>449</v>
      </c>
      <c r="M26" s="396"/>
      <c r="N26" s="396">
        <v>0</v>
      </c>
      <c r="O26" s="396"/>
      <c r="P26" s="396">
        <v>771</v>
      </c>
      <c r="Q26" s="396"/>
      <c r="R26" s="396">
        <v>0</v>
      </c>
      <c r="S26" s="399"/>
    </row>
    <row r="27" spans="1:20">
      <c r="A27" s="98" t="s">
        <v>264</v>
      </c>
      <c r="B27" s="397">
        <v>0</v>
      </c>
      <c r="C27" s="399"/>
      <c r="D27" s="396">
        <v>6413</v>
      </c>
      <c r="E27" s="396"/>
      <c r="F27" s="396">
        <v>2826</v>
      </c>
      <c r="G27" s="396"/>
      <c r="H27" s="396">
        <v>354</v>
      </c>
      <c r="I27" s="396"/>
      <c r="J27" s="396">
        <v>2326</v>
      </c>
      <c r="K27" s="396"/>
      <c r="L27" s="396">
        <v>295</v>
      </c>
      <c r="M27" s="396"/>
      <c r="N27" s="396">
        <v>0</v>
      </c>
      <c r="O27" s="396"/>
      <c r="P27" s="396">
        <v>612</v>
      </c>
      <c r="Q27" s="396"/>
      <c r="R27" s="396">
        <v>0</v>
      </c>
      <c r="S27" s="399"/>
    </row>
    <row r="28" spans="1:20">
      <c r="A28" s="98" t="s">
        <v>265</v>
      </c>
      <c r="B28" s="400" t="s">
        <v>181</v>
      </c>
      <c r="C28" s="401"/>
      <c r="D28" s="396">
        <v>6342</v>
      </c>
      <c r="E28" s="396"/>
      <c r="F28" s="396">
        <v>2692</v>
      </c>
      <c r="G28" s="396"/>
      <c r="H28" s="396">
        <v>338</v>
      </c>
      <c r="I28" s="396"/>
      <c r="J28" s="396">
        <v>2257</v>
      </c>
      <c r="K28" s="396"/>
      <c r="L28" s="396">
        <v>396</v>
      </c>
      <c r="M28" s="396"/>
      <c r="N28" s="314" t="s">
        <v>181</v>
      </c>
      <c r="O28" s="314"/>
      <c r="P28" s="396">
        <v>655</v>
      </c>
      <c r="Q28" s="396"/>
      <c r="R28" s="396">
        <v>0</v>
      </c>
      <c r="S28" s="399"/>
    </row>
    <row r="29" spans="1:20">
      <c r="A29" s="98" t="s">
        <v>587</v>
      </c>
      <c r="B29" s="400" t="s">
        <v>181</v>
      </c>
      <c r="C29" s="401"/>
      <c r="D29" s="396">
        <v>7768</v>
      </c>
      <c r="E29" s="396"/>
      <c r="F29" s="396">
        <v>3222</v>
      </c>
      <c r="G29" s="396"/>
      <c r="H29" s="396">
        <v>392</v>
      </c>
      <c r="I29" s="396"/>
      <c r="J29" s="396">
        <v>2903</v>
      </c>
      <c r="K29" s="396"/>
      <c r="L29" s="396">
        <v>443</v>
      </c>
      <c r="M29" s="396"/>
      <c r="N29" s="314">
        <v>12</v>
      </c>
      <c r="O29" s="314"/>
      <c r="P29" s="396">
        <v>796</v>
      </c>
      <c r="Q29" s="396"/>
      <c r="R29" s="396">
        <v>0</v>
      </c>
      <c r="S29" s="399"/>
    </row>
    <row r="30" spans="1:20">
      <c r="A30" s="98" t="s">
        <v>641</v>
      </c>
      <c r="B30" s="400" t="s">
        <v>675</v>
      </c>
      <c r="C30" s="405"/>
      <c r="D30" s="396">
        <v>7916</v>
      </c>
      <c r="E30" s="396"/>
      <c r="F30" s="396">
        <v>3371</v>
      </c>
      <c r="G30" s="396"/>
      <c r="H30" s="396">
        <v>423</v>
      </c>
      <c r="I30" s="396"/>
      <c r="J30" s="396">
        <v>2923</v>
      </c>
      <c r="K30" s="396"/>
      <c r="L30" s="396">
        <v>426</v>
      </c>
      <c r="M30" s="396"/>
      <c r="N30" s="396">
        <v>0</v>
      </c>
      <c r="O30" s="396"/>
      <c r="P30" s="396">
        <v>773</v>
      </c>
      <c r="Q30" s="396"/>
      <c r="R30" s="396">
        <v>0</v>
      </c>
      <c r="S30" s="399"/>
    </row>
    <row r="31" spans="1:20">
      <c r="A31" s="9"/>
      <c r="B31" s="2"/>
      <c r="C31" s="2"/>
      <c r="D31" s="2"/>
      <c r="E31" s="2"/>
      <c r="F31" s="2"/>
      <c r="G31" s="2"/>
      <c r="H31" s="2"/>
      <c r="I31" s="4" t="s">
        <v>482</v>
      </c>
      <c r="J31" s="4"/>
      <c r="K31" s="2"/>
      <c r="L31" s="2"/>
      <c r="M31" s="2"/>
      <c r="N31" s="2"/>
      <c r="P31" s="2"/>
      <c r="Q31" s="2"/>
      <c r="R31" s="2"/>
    </row>
    <row r="32" spans="1:20">
      <c r="A32" s="101" t="s">
        <v>656</v>
      </c>
      <c r="B32" s="397">
        <v>266263</v>
      </c>
      <c r="C32" s="398"/>
      <c r="D32" s="396">
        <v>266263</v>
      </c>
      <c r="E32" s="396"/>
      <c r="F32" s="396">
        <v>123182</v>
      </c>
      <c r="G32" s="396"/>
      <c r="H32" s="396">
        <v>11622</v>
      </c>
      <c r="I32" s="396"/>
      <c r="J32" s="396">
        <v>105710</v>
      </c>
      <c r="K32" s="396"/>
      <c r="L32" s="396">
        <v>7505</v>
      </c>
      <c r="M32" s="396"/>
      <c r="N32" s="396">
        <v>0</v>
      </c>
      <c r="O32" s="396"/>
      <c r="P32" s="396">
        <v>18244</v>
      </c>
      <c r="Q32" s="396"/>
      <c r="R32" s="314" t="s">
        <v>181</v>
      </c>
      <c r="S32" s="314"/>
    </row>
    <row r="33" spans="1:20">
      <c r="A33" s="98" t="s">
        <v>264</v>
      </c>
      <c r="B33" s="397">
        <v>225441</v>
      </c>
      <c r="C33" s="398"/>
      <c r="D33" s="396">
        <v>225441</v>
      </c>
      <c r="E33" s="396"/>
      <c r="F33" s="396">
        <v>103525</v>
      </c>
      <c r="G33" s="396"/>
      <c r="H33" s="396">
        <v>8607</v>
      </c>
      <c r="I33" s="396"/>
      <c r="J33" s="396">
        <v>95822</v>
      </c>
      <c r="K33" s="396"/>
      <c r="L33" s="396">
        <v>4531</v>
      </c>
      <c r="M33" s="396"/>
      <c r="N33" s="396">
        <v>0</v>
      </c>
      <c r="O33" s="396"/>
      <c r="P33" s="396">
        <v>12956</v>
      </c>
      <c r="Q33" s="396"/>
      <c r="R33" s="314" t="s">
        <v>181</v>
      </c>
      <c r="S33" s="314"/>
    </row>
    <row r="34" spans="1:20">
      <c r="A34" s="98" t="s">
        <v>265</v>
      </c>
      <c r="B34" s="397">
        <v>216944</v>
      </c>
      <c r="C34" s="398"/>
      <c r="D34" s="396">
        <v>216944</v>
      </c>
      <c r="E34" s="396"/>
      <c r="F34" s="396">
        <v>98229</v>
      </c>
      <c r="G34" s="396"/>
      <c r="H34" s="396">
        <v>8957</v>
      </c>
      <c r="I34" s="396"/>
      <c r="J34" s="396">
        <v>89350</v>
      </c>
      <c r="K34" s="396"/>
      <c r="L34" s="396">
        <v>6257</v>
      </c>
      <c r="M34" s="396"/>
      <c r="N34" s="314" t="s">
        <v>181</v>
      </c>
      <c r="O34" s="314"/>
      <c r="P34" s="396">
        <v>14071</v>
      </c>
      <c r="Q34" s="396"/>
      <c r="R34" s="314">
        <v>0</v>
      </c>
      <c r="S34" s="314"/>
    </row>
    <row r="35" spans="1:20">
      <c r="A35" s="98" t="s">
        <v>587</v>
      </c>
      <c r="B35" s="397">
        <v>262858</v>
      </c>
      <c r="C35" s="398"/>
      <c r="D35" s="396">
        <v>262858</v>
      </c>
      <c r="E35" s="396"/>
      <c r="F35" s="396">
        <v>115422</v>
      </c>
      <c r="G35" s="396"/>
      <c r="H35" s="396">
        <v>10081</v>
      </c>
      <c r="I35" s="396"/>
      <c r="J35" s="396">
        <v>112520</v>
      </c>
      <c r="K35" s="396"/>
      <c r="L35" s="396">
        <v>6744</v>
      </c>
      <c r="M35" s="396"/>
      <c r="N35" s="314">
        <v>165</v>
      </c>
      <c r="O35" s="314"/>
      <c r="P35" s="396">
        <v>17926</v>
      </c>
      <c r="Q35" s="396"/>
      <c r="R35" s="314">
        <v>0</v>
      </c>
      <c r="S35" s="314"/>
    </row>
    <row r="36" spans="1:20">
      <c r="A36" s="98" t="s">
        <v>641</v>
      </c>
      <c r="B36" s="397">
        <v>264756</v>
      </c>
      <c r="C36" s="398"/>
      <c r="D36" s="396">
        <v>264756</v>
      </c>
      <c r="E36" s="396"/>
      <c r="F36" s="396">
        <v>117649</v>
      </c>
      <c r="G36" s="396"/>
      <c r="H36" s="396">
        <v>10650</v>
      </c>
      <c r="I36" s="396"/>
      <c r="J36" s="396">
        <v>111550</v>
      </c>
      <c r="K36" s="396"/>
      <c r="L36" s="396">
        <v>6700</v>
      </c>
      <c r="M36" s="396"/>
      <c r="N36" s="396">
        <v>0</v>
      </c>
      <c r="O36" s="396"/>
      <c r="P36" s="396">
        <v>18207</v>
      </c>
      <c r="Q36" s="396"/>
      <c r="R36" s="396">
        <v>0</v>
      </c>
      <c r="S36" s="396"/>
    </row>
    <row r="37" spans="1:20" ht="5.0999999999999996" customHeight="1">
      <c r="A37" s="13"/>
      <c r="B37" s="14"/>
      <c r="C37" s="14"/>
      <c r="D37" s="14"/>
      <c r="E37" s="14"/>
      <c r="F37" s="14"/>
      <c r="G37" s="14"/>
      <c r="H37" s="14"/>
      <c r="I37" s="14"/>
      <c r="J37" s="14"/>
      <c r="K37" s="14"/>
      <c r="L37" s="14"/>
      <c r="M37" s="14"/>
      <c r="N37" s="14"/>
      <c r="O37" s="14"/>
      <c r="P37" s="14"/>
      <c r="Q37" s="14"/>
      <c r="R37" s="14"/>
      <c r="S37" s="14"/>
      <c r="T37" s="2"/>
    </row>
    <row r="38" spans="1:20" ht="13.5" customHeight="1">
      <c r="A38" s="2" t="s">
        <v>459</v>
      </c>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ht="14.25">
      <c r="A41" s="5" t="s">
        <v>691</v>
      </c>
      <c r="B41" s="2"/>
      <c r="C41" s="2"/>
      <c r="D41" s="2"/>
      <c r="E41" s="2"/>
      <c r="F41" s="2"/>
      <c r="G41" s="2"/>
      <c r="H41" s="2"/>
      <c r="I41" s="2"/>
      <c r="J41" s="2"/>
      <c r="K41" s="2"/>
      <c r="L41" s="2"/>
      <c r="M41" s="2"/>
      <c r="N41" s="2"/>
      <c r="O41" s="2"/>
      <c r="P41" s="2"/>
      <c r="Q41" s="2"/>
      <c r="R41" s="2"/>
      <c r="S41" s="2"/>
      <c r="T41" s="2"/>
    </row>
    <row r="42" spans="1:20">
      <c r="A42" s="6" t="s">
        <v>546</v>
      </c>
      <c r="B42" s="2"/>
      <c r="C42" s="2"/>
      <c r="D42" s="2"/>
      <c r="E42" s="2"/>
      <c r="F42" s="2"/>
      <c r="G42" s="2"/>
      <c r="H42" s="2"/>
      <c r="I42" s="2"/>
      <c r="J42" s="2"/>
      <c r="K42" s="2"/>
      <c r="L42" s="2"/>
      <c r="M42" s="2"/>
      <c r="N42" s="2"/>
      <c r="O42" s="2"/>
      <c r="P42" s="2"/>
      <c r="Q42" s="2"/>
      <c r="R42" s="2"/>
      <c r="S42" s="2"/>
      <c r="T42" s="2"/>
    </row>
    <row r="43" spans="1:20">
      <c r="A43" s="2" t="s">
        <v>543</v>
      </c>
      <c r="B43" s="2"/>
      <c r="C43" s="2"/>
      <c r="D43" s="2"/>
      <c r="E43" s="2"/>
      <c r="F43" s="2"/>
      <c r="G43" s="2"/>
      <c r="H43" s="2"/>
      <c r="I43" s="2"/>
      <c r="J43" s="2"/>
      <c r="K43" s="2"/>
      <c r="L43" s="2"/>
      <c r="M43" s="2"/>
      <c r="N43" s="2"/>
      <c r="O43" s="2"/>
      <c r="P43" s="2"/>
      <c r="Q43" s="2"/>
      <c r="R43" s="2"/>
      <c r="S43" s="121" t="s">
        <v>621</v>
      </c>
      <c r="T43" s="2"/>
    </row>
    <row r="44" spans="1:20">
      <c r="A44" s="276" t="s">
        <v>483</v>
      </c>
      <c r="B44" s="277" t="s">
        <v>484</v>
      </c>
      <c r="C44" s="277"/>
      <c r="D44" s="277"/>
      <c r="E44" s="277"/>
      <c r="F44" s="53" t="s">
        <v>485</v>
      </c>
      <c r="G44" s="277" t="s">
        <v>486</v>
      </c>
      <c r="H44" s="277"/>
      <c r="I44" s="277"/>
      <c r="J44" s="277"/>
      <c r="K44" s="277"/>
      <c r="L44" s="277" t="s">
        <v>487</v>
      </c>
      <c r="M44" s="277"/>
      <c r="N44" s="277"/>
      <c r="O44" s="277"/>
      <c r="P44" s="277"/>
      <c r="Q44" s="277"/>
      <c r="R44" s="277"/>
      <c r="S44" s="278"/>
      <c r="T44" s="2"/>
    </row>
    <row r="45" spans="1:20" ht="33.75">
      <c r="A45" s="276"/>
      <c r="B45" s="113" t="s">
        <v>488</v>
      </c>
      <c r="C45" s="113" t="s">
        <v>489</v>
      </c>
      <c r="D45" s="113" t="s">
        <v>490</v>
      </c>
      <c r="E45" s="113" t="s">
        <v>491</v>
      </c>
      <c r="F45" s="113" t="s">
        <v>492</v>
      </c>
      <c r="G45" s="113" t="s">
        <v>488</v>
      </c>
      <c r="H45" s="113" t="s">
        <v>489</v>
      </c>
      <c r="I45" s="113" t="s">
        <v>493</v>
      </c>
      <c r="J45" s="113" t="s">
        <v>494</v>
      </c>
      <c r="K45" s="113" t="s">
        <v>495</v>
      </c>
      <c r="L45" s="113" t="s">
        <v>488</v>
      </c>
      <c r="M45" s="113" t="s">
        <v>496</v>
      </c>
      <c r="N45" s="113" t="s">
        <v>497</v>
      </c>
      <c r="O45" s="113" t="s">
        <v>498</v>
      </c>
      <c r="P45" s="113" t="s">
        <v>499</v>
      </c>
      <c r="Q45" s="113" t="s">
        <v>494</v>
      </c>
      <c r="R45" s="113" t="s">
        <v>495</v>
      </c>
      <c r="S45" s="114" t="s">
        <v>500</v>
      </c>
      <c r="T45" s="2"/>
    </row>
    <row r="46" spans="1:20" ht="5.0999999999999996" customHeight="1">
      <c r="A46" s="9"/>
      <c r="B46" s="2"/>
      <c r="C46" s="2"/>
      <c r="D46" s="2"/>
      <c r="E46" s="2"/>
      <c r="F46" s="2"/>
      <c r="G46" s="2"/>
      <c r="H46" s="2"/>
      <c r="I46" s="2"/>
      <c r="J46" s="2"/>
      <c r="K46" s="2"/>
      <c r="L46" s="2"/>
      <c r="M46" s="2"/>
      <c r="N46" s="2"/>
      <c r="O46" s="2"/>
      <c r="P46" s="2"/>
      <c r="Q46" s="2"/>
      <c r="R46" s="2"/>
      <c r="S46" s="2"/>
      <c r="T46" s="2"/>
    </row>
    <row r="47" spans="1:20">
      <c r="A47" s="101" t="s">
        <v>656</v>
      </c>
      <c r="B47" s="2">
        <v>4</v>
      </c>
      <c r="C47" s="2">
        <v>1</v>
      </c>
      <c r="D47" s="2">
        <v>2</v>
      </c>
      <c r="E47" s="2">
        <v>2</v>
      </c>
      <c r="F47" s="2">
        <v>42</v>
      </c>
      <c r="G47" s="2">
        <v>6</v>
      </c>
      <c r="H47" s="2">
        <v>1</v>
      </c>
      <c r="I47" s="2">
        <v>1</v>
      </c>
      <c r="J47" s="2">
        <v>1</v>
      </c>
      <c r="K47" s="2">
        <v>1</v>
      </c>
      <c r="L47" s="2">
        <v>9</v>
      </c>
      <c r="M47" s="2">
        <v>7</v>
      </c>
      <c r="N47" s="2">
        <v>4</v>
      </c>
      <c r="O47" s="2">
        <v>3</v>
      </c>
      <c r="P47" s="2">
        <v>12</v>
      </c>
      <c r="Q47" s="2">
        <v>7</v>
      </c>
      <c r="R47" s="2">
        <v>8</v>
      </c>
      <c r="S47" s="2">
        <v>1</v>
      </c>
      <c r="T47" s="2"/>
    </row>
    <row r="48" spans="1:20">
      <c r="A48" s="98" t="s">
        <v>264</v>
      </c>
      <c r="B48" s="2">
        <v>4</v>
      </c>
      <c r="C48" s="2">
        <v>1</v>
      </c>
      <c r="D48" s="2">
        <v>2</v>
      </c>
      <c r="E48" s="2">
        <v>2</v>
      </c>
      <c r="F48" s="2">
        <v>42</v>
      </c>
      <c r="G48" s="2">
        <v>6</v>
      </c>
      <c r="H48" s="2">
        <v>1</v>
      </c>
      <c r="I48" s="2">
        <v>1</v>
      </c>
      <c r="J48" s="2">
        <v>1</v>
      </c>
      <c r="K48" s="2">
        <v>1</v>
      </c>
      <c r="L48" s="2">
        <v>9</v>
      </c>
      <c r="M48" s="2">
        <v>7</v>
      </c>
      <c r="N48" s="2">
        <v>4</v>
      </c>
      <c r="O48" s="2">
        <v>3</v>
      </c>
      <c r="P48" s="2">
        <v>13</v>
      </c>
      <c r="Q48" s="2">
        <v>8</v>
      </c>
      <c r="R48" s="2">
        <v>8</v>
      </c>
      <c r="S48" s="2">
        <v>1</v>
      </c>
      <c r="T48" s="2"/>
    </row>
    <row r="49" spans="1:20">
      <c r="A49" s="98" t="s">
        <v>265</v>
      </c>
      <c r="B49" s="2">
        <v>4</v>
      </c>
      <c r="C49" s="2">
        <v>1</v>
      </c>
      <c r="D49" s="2">
        <v>2</v>
      </c>
      <c r="E49" s="2">
        <v>2</v>
      </c>
      <c r="F49" s="2">
        <v>54</v>
      </c>
      <c r="G49" s="2">
        <v>6</v>
      </c>
      <c r="H49" s="2">
        <v>1</v>
      </c>
      <c r="I49" s="2">
        <v>1</v>
      </c>
      <c r="J49" s="2">
        <v>1</v>
      </c>
      <c r="K49" s="2">
        <v>1</v>
      </c>
      <c r="L49" s="2">
        <v>9</v>
      </c>
      <c r="M49" s="2">
        <v>7</v>
      </c>
      <c r="N49" s="2">
        <v>4</v>
      </c>
      <c r="O49" s="2">
        <v>3</v>
      </c>
      <c r="P49" s="2">
        <v>13</v>
      </c>
      <c r="Q49" s="2">
        <v>8</v>
      </c>
      <c r="R49" s="2">
        <v>10</v>
      </c>
      <c r="S49" s="2">
        <v>1</v>
      </c>
      <c r="T49" s="2"/>
    </row>
    <row r="50" spans="1:20">
      <c r="A50" s="98" t="s">
        <v>587</v>
      </c>
      <c r="B50" s="2">
        <v>4</v>
      </c>
      <c r="C50" s="2">
        <v>1</v>
      </c>
      <c r="D50" s="2">
        <v>2</v>
      </c>
      <c r="E50" s="2">
        <v>2</v>
      </c>
      <c r="F50" s="2">
        <v>54</v>
      </c>
      <c r="G50" s="2">
        <v>6</v>
      </c>
      <c r="H50" s="2">
        <v>1</v>
      </c>
      <c r="I50" s="2">
        <v>1</v>
      </c>
      <c r="J50" s="2">
        <v>1</v>
      </c>
      <c r="K50" s="2">
        <v>1</v>
      </c>
      <c r="L50" s="2">
        <v>9</v>
      </c>
      <c r="M50" s="2">
        <v>7</v>
      </c>
      <c r="N50" s="2">
        <v>4</v>
      </c>
      <c r="O50" s="2">
        <v>3</v>
      </c>
      <c r="P50" s="2">
        <v>13</v>
      </c>
      <c r="Q50" s="2">
        <v>8</v>
      </c>
      <c r="R50" s="2">
        <v>10</v>
      </c>
      <c r="S50" s="2">
        <v>1</v>
      </c>
      <c r="T50" s="2"/>
    </row>
    <row r="51" spans="1:20">
      <c r="A51" s="98" t="s">
        <v>641</v>
      </c>
      <c r="B51" s="2">
        <v>4</v>
      </c>
      <c r="C51" s="2">
        <v>1</v>
      </c>
      <c r="D51" s="2">
        <v>2</v>
      </c>
      <c r="E51" s="2">
        <v>2</v>
      </c>
      <c r="F51" s="2">
        <v>57</v>
      </c>
      <c r="G51" s="2">
        <v>6</v>
      </c>
      <c r="H51" s="2">
        <v>1</v>
      </c>
      <c r="I51" s="2">
        <v>1</v>
      </c>
      <c r="J51" s="2">
        <v>1</v>
      </c>
      <c r="K51" s="2">
        <v>1</v>
      </c>
      <c r="L51" s="2">
        <v>9</v>
      </c>
      <c r="M51" s="2">
        <v>7</v>
      </c>
      <c r="N51" s="2">
        <v>4</v>
      </c>
      <c r="O51" s="2">
        <v>3</v>
      </c>
      <c r="P51" s="2">
        <v>14</v>
      </c>
      <c r="Q51" s="2">
        <v>8</v>
      </c>
      <c r="R51" s="2">
        <v>10</v>
      </c>
      <c r="S51" s="2">
        <v>1</v>
      </c>
      <c r="T51" s="2"/>
    </row>
    <row r="52" spans="1:20" ht="5.0999999999999996" customHeight="1">
      <c r="A52" s="13"/>
      <c r="B52" s="14"/>
      <c r="C52" s="14"/>
      <c r="D52" s="14"/>
      <c r="E52" s="14"/>
      <c r="F52" s="14"/>
      <c r="G52" s="14"/>
      <c r="H52" s="14"/>
      <c r="I52" s="14"/>
      <c r="J52" s="14"/>
      <c r="K52" s="14"/>
      <c r="L52" s="14"/>
      <c r="M52" s="14"/>
      <c r="N52" s="14"/>
      <c r="O52" s="14"/>
      <c r="P52" s="14"/>
      <c r="Q52" s="14"/>
      <c r="R52" s="14"/>
      <c r="S52" s="14"/>
      <c r="T52" s="2"/>
    </row>
    <row r="53" spans="1:20">
      <c r="A53" s="2" t="s">
        <v>547</v>
      </c>
      <c r="B53" s="2"/>
      <c r="C53" s="2"/>
      <c r="D53" s="2"/>
      <c r="E53" s="2"/>
      <c r="F53" s="2"/>
      <c r="G53" s="2"/>
      <c r="H53" s="2"/>
      <c r="I53" s="2"/>
      <c r="J53" s="2"/>
      <c r="K53" s="2"/>
      <c r="L53" s="2"/>
      <c r="M53" s="2"/>
      <c r="N53" s="2"/>
      <c r="O53" s="2"/>
      <c r="P53" s="2"/>
      <c r="Q53" s="2"/>
      <c r="R53" s="2"/>
      <c r="S53" s="2"/>
      <c r="T53" s="2"/>
    </row>
  </sheetData>
  <mergeCells count="180">
    <mergeCell ref="R36:S36"/>
    <mergeCell ref="B36:C36"/>
    <mergeCell ref="D36:E36"/>
    <mergeCell ref="F36:G36"/>
    <mergeCell ref="H36:I36"/>
    <mergeCell ref="J36:K36"/>
    <mergeCell ref="L36:M36"/>
    <mergeCell ref="N36:O36"/>
    <mergeCell ref="P36:Q36"/>
    <mergeCell ref="B18:C18"/>
    <mergeCell ref="D18:E18"/>
    <mergeCell ref="F18:G18"/>
    <mergeCell ref="H18:I18"/>
    <mergeCell ref="J18:K18"/>
    <mergeCell ref="L18:M18"/>
    <mergeCell ref="N18:O18"/>
    <mergeCell ref="P18:Q18"/>
    <mergeCell ref="B30:C30"/>
    <mergeCell ref="D30:E30"/>
    <mergeCell ref="F30:G30"/>
    <mergeCell ref="H30:I30"/>
    <mergeCell ref="J30:K30"/>
    <mergeCell ref="L30:M30"/>
    <mergeCell ref="N30:O30"/>
    <mergeCell ref="P30:Q30"/>
    <mergeCell ref="A22:B22"/>
    <mergeCell ref="R32:S32"/>
    <mergeCell ref="B29:C29"/>
    <mergeCell ref="D29:E29"/>
    <mergeCell ref="F29:G29"/>
    <mergeCell ref="H29:I29"/>
    <mergeCell ref="J29:K29"/>
    <mergeCell ref="L29:M29"/>
    <mergeCell ref="N29:O29"/>
    <mergeCell ref="P29:Q29"/>
    <mergeCell ref="R29:S29"/>
    <mergeCell ref="R23:S24"/>
    <mergeCell ref="B26:C26"/>
    <mergeCell ref="D26:E26"/>
    <mergeCell ref="F26:G26"/>
    <mergeCell ref="H26:I26"/>
    <mergeCell ref="J26:K26"/>
    <mergeCell ref="L26:M26"/>
    <mergeCell ref="A5:B5"/>
    <mergeCell ref="L16:M16"/>
    <mergeCell ref="N8:O8"/>
    <mergeCell ref="P8:Q8"/>
    <mergeCell ref="B9:C9"/>
    <mergeCell ref="D9:E9"/>
    <mergeCell ref="H9:I9"/>
    <mergeCell ref="J9:K9"/>
    <mergeCell ref="L9:M9"/>
    <mergeCell ref="N9:O9"/>
    <mergeCell ref="P9:Q9"/>
    <mergeCell ref="B8:C8"/>
    <mergeCell ref="D8:E8"/>
    <mergeCell ref="F8:G8"/>
    <mergeCell ref="H8:I8"/>
    <mergeCell ref="J8:K8"/>
    <mergeCell ref="L8:M8"/>
    <mergeCell ref="F35:G35"/>
    <mergeCell ref="H35:I35"/>
    <mergeCell ref="J35:K35"/>
    <mergeCell ref="L35:M35"/>
    <mergeCell ref="N35:O35"/>
    <mergeCell ref="P35:Q35"/>
    <mergeCell ref="B14:C14"/>
    <mergeCell ref="D14:E14"/>
    <mergeCell ref="F14:G14"/>
    <mergeCell ref="H14:I14"/>
    <mergeCell ref="J14:K14"/>
    <mergeCell ref="L14:M14"/>
    <mergeCell ref="N14:O14"/>
    <mergeCell ref="P14:Q14"/>
    <mergeCell ref="N15:O15"/>
    <mergeCell ref="P15:Q15"/>
    <mergeCell ref="B32:C32"/>
    <mergeCell ref="D32:E32"/>
    <mergeCell ref="B15:C15"/>
    <mergeCell ref="F32:G32"/>
    <mergeCell ref="H32:I32"/>
    <mergeCell ref="J32:K32"/>
    <mergeCell ref="L32:M32"/>
    <mergeCell ref="N32:O32"/>
    <mergeCell ref="F9:G9"/>
    <mergeCell ref="H16:I16"/>
    <mergeCell ref="J16:K16"/>
    <mergeCell ref="N10:O10"/>
    <mergeCell ref="P10:Q10"/>
    <mergeCell ref="B10:C10"/>
    <mergeCell ref="D10:E10"/>
    <mergeCell ref="F10:G10"/>
    <mergeCell ref="H10:I10"/>
    <mergeCell ref="J10:K10"/>
    <mergeCell ref="L10:M10"/>
    <mergeCell ref="B11:C11"/>
    <mergeCell ref="D11:E11"/>
    <mergeCell ref="F11:G11"/>
    <mergeCell ref="H11:I11"/>
    <mergeCell ref="J11:K11"/>
    <mergeCell ref="L11:M11"/>
    <mergeCell ref="N11:O11"/>
    <mergeCell ref="P11:Q11"/>
    <mergeCell ref="L12:M12"/>
    <mergeCell ref="N12:O12"/>
    <mergeCell ref="P12:Q12"/>
    <mergeCell ref="N16:O16"/>
    <mergeCell ref="P16:Q16"/>
    <mergeCell ref="B12:C12"/>
    <mergeCell ref="D12:E12"/>
    <mergeCell ref="F12:G12"/>
    <mergeCell ref="H12:I12"/>
    <mergeCell ref="J12:K12"/>
    <mergeCell ref="A23:A24"/>
    <mergeCell ref="B23:C24"/>
    <mergeCell ref="D23:Q23"/>
    <mergeCell ref="B17:C17"/>
    <mergeCell ref="D17:E17"/>
    <mergeCell ref="F17:G17"/>
    <mergeCell ref="H17:I17"/>
    <mergeCell ref="J17:K17"/>
    <mergeCell ref="L17:M17"/>
    <mergeCell ref="N17:O17"/>
    <mergeCell ref="P17:Q17"/>
    <mergeCell ref="D15:E15"/>
    <mergeCell ref="F15:G15"/>
    <mergeCell ref="H15:I15"/>
    <mergeCell ref="J15:K15"/>
    <mergeCell ref="L15:M15"/>
    <mergeCell ref="B16:C16"/>
    <mergeCell ref="D16:E16"/>
    <mergeCell ref="F16:G16"/>
    <mergeCell ref="R34:S34"/>
    <mergeCell ref="R30:S30"/>
    <mergeCell ref="N26:O26"/>
    <mergeCell ref="P26:Q26"/>
    <mergeCell ref="R26:S26"/>
    <mergeCell ref="B27:C27"/>
    <mergeCell ref="D27:E27"/>
    <mergeCell ref="F27:G27"/>
    <mergeCell ref="H27:I27"/>
    <mergeCell ref="J27:K27"/>
    <mergeCell ref="L27:M27"/>
    <mergeCell ref="N27:O27"/>
    <mergeCell ref="P27:Q27"/>
    <mergeCell ref="R27:S27"/>
    <mergeCell ref="N28:O28"/>
    <mergeCell ref="P28:Q28"/>
    <mergeCell ref="R28:S28"/>
    <mergeCell ref="B28:C28"/>
    <mergeCell ref="D28:E28"/>
    <mergeCell ref="F28:G28"/>
    <mergeCell ref="H28:I28"/>
    <mergeCell ref="J28:K28"/>
    <mergeCell ref="L28:M28"/>
    <mergeCell ref="P32:Q32"/>
    <mergeCell ref="A44:A45"/>
    <mergeCell ref="B44:E44"/>
    <mergeCell ref="G44:K44"/>
    <mergeCell ref="L44:S44"/>
    <mergeCell ref="N33:O33"/>
    <mergeCell ref="P33:Q33"/>
    <mergeCell ref="R33:S33"/>
    <mergeCell ref="B34:C34"/>
    <mergeCell ref="D34:E34"/>
    <mergeCell ref="F34:G34"/>
    <mergeCell ref="H34:I34"/>
    <mergeCell ref="J34:K34"/>
    <mergeCell ref="L34:M34"/>
    <mergeCell ref="N34:O34"/>
    <mergeCell ref="B33:C33"/>
    <mergeCell ref="D33:E33"/>
    <mergeCell ref="F33:G33"/>
    <mergeCell ref="H33:I33"/>
    <mergeCell ref="J33:K33"/>
    <mergeCell ref="L33:M33"/>
    <mergeCell ref="B35:C35"/>
    <mergeCell ref="D35:E35"/>
    <mergeCell ref="R35:S35"/>
    <mergeCell ref="P34:Q34"/>
  </mergeCells>
  <phoneticPr fontId="2"/>
  <pageMargins left="0.59055118110236227" right="0.39370078740157483" top="0.39370078740157483" bottom="0.39370078740157483" header="0.31496062992125984" footer="0.31496062992125984"/>
  <pageSetup paperSize="9" firstPageNumber="148" orientation="portrait" useFirstPageNumber="1"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tabSelected="1" view="pageBreakPreview" zoomScaleNormal="130" zoomScaleSheetLayoutView="100" workbookViewId="0">
      <selection activeCell="K6" sqref="K6"/>
    </sheetView>
  </sheetViews>
  <sheetFormatPr defaultColWidth="9" defaultRowHeight="13.5"/>
  <cols>
    <col min="1" max="1" width="21.625" style="73" customWidth="1"/>
    <col min="2" max="11" width="7.25" style="73" customWidth="1"/>
    <col min="12" max="16384" width="9" style="73"/>
  </cols>
  <sheetData>
    <row r="1" spans="1:37" s="243" customFormat="1" ht="11.25">
      <c r="A1" s="242" t="s">
        <v>543</v>
      </c>
      <c r="B1" s="242"/>
      <c r="C1" s="242"/>
      <c r="D1" s="242"/>
      <c r="E1" s="242"/>
      <c r="F1" s="242"/>
      <c r="G1" s="242"/>
      <c r="H1" s="242"/>
      <c r="I1" s="242"/>
      <c r="K1" s="176" t="s">
        <v>0</v>
      </c>
      <c r="L1" s="176"/>
    </row>
    <row r="2" spans="1:37">
      <c r="A2" s="243"/>
      <c r="B2" s="243"/>
      <c r="C2" s="243"/>
      <c r="D2" s="243"/>
      <c r="E2" s="243"/>
      <c r="F2" s="243"/>
      <c r="G2" s="243"/>
      <c r="H2" s="243"/>
      <c r="I2" s="243"/>
      <c r="J2" s="243"/>
    </row>
    <row r="3" spans="1:37" ht="14.25">
      <c r="A3" s="244" t="s">
        <v>692</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row>
    <row r="4" spans="1:37" ht="12.95" customHeight="1">
      <c r="A4" s="409" t="s">
        <v>543</v>
      </c>
      <c r="B4" s="409"/>
      <c r="C4" s="243"/>
      <c r="D4" s="243"/>
      <c r="E4" s="243"/>
      <c r="F4" s="243"/>
      <c r="G4" s="243"/>
      <c r="H4" s="243"/>
      <c r="I4" s="243"/>
      <c r="J4" s="243"/>
      <c r="K4" s="176" t="s">
        <v>623</v>
      </c>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row>
    <row r="5" spans="1:37">
      <c r="A5" s="408" t="s">
        <v>501</v>
      </c>
      <c r="B5" s="245" t="s">
        <v>502</v>
      </c>
      <c r="C5" s="245"/>
      <c r="D5" s="245" t="s">
        <v>553</v>
      </c>
      <c r="E5" s="246"/>
      <c r="F5" s="245" t="s">
        <v>565</v>
      </c>
      <c r="G5" s="246"/>
      <c r="H5" s="245" t="s">
        <v>602</v>
      </c>
      <c r="I5" s="246"/>
      <c r="J5" s="245" t="s">
        <v>657</v>
      </c>
      <c r="K5" s="246"/>
      <c r="M5" s="243"/>
      <c r="P5" s="243"/>
      <c r="Q5" s="243"/>
    </row>
    <row r="6" spans="1:37">
      <c r="A6" s="408"/>
      <c r="B6" s="247" t="s">
        <v>503</v>
      </c>
      <c r="C6" s="247" t="s">
        <v>622</v>
      </c>
      <c r="D6" s="247" t="s">
        <v>503</v>
      </c>
      <c r="E6" s="247" t="s">
        <v>622</v>
      </c>
      <c r="F6" s="247" t="s">
        <v>503</v>
      </c>
      <c r="G6" s="247" t="s">
        <v>622</v>
      </c>
      <c r="H6" s="247" t="s">
        <v>503</v>
      </c>
      <c r="I6" s="247" t="s">
        <v>622</v>
      </c>
      <c r="J6" s="247" t="s">
        <v>503</v>
      </c>
      <c r="K6" s="273" t="s">
        <v>622</v>
      </c>
      <c r="M6" s="243"/>
      <c r="P6" s="243"/>
      <c r="Q6" s="243"/>
    </row>
    <row r="7" spans="1:37" ht="5.0999999999999996" customHeight="1">
      <c r="A7" s="215"/>
      <c r="B7" s="243"/>
      <c r="C7" s="243"/>
      <c r="D7" s="243"/>
      <c r="E7" s="243"/>
      <c r="F7" s="243"/>
      <c r="G7" s="243"/>
      <c r="H7" s="243"/>
      <c r="I7" s="243"/>
      <c r="J7" s="243"/>
      <c r="K7" s="243"/>
      <c r="M7" s="243"/>
      <c r="P7" s="243"/>
      <c r="Q7" s="243"/>
    </row>
    <row r="8" spans="1:37">
      <c r="A8" s="215" t="s">
        <v>67</v>
      </c>
      <c r="B8" s="248">
        <v>6179</v>
      </c>
      <c r="C8" s="248">
        <v>18425</v>
      </c>
      <c r="D8" s="248">
        <v>5586</v>
      </c>
      <c r="E8" s="248">
        <v>16703</v>
      </c>
      <c r="F8" s="248">
        <v>5716</v>
      </c>
      <c r="G8" s="248">
        <v>16917</v>
      </c>
      <c r="H8" s="248">
        <v>5865</v>
      </c>
      <c r="I8" s="248">
        <v>16682</v>
      </c>
      <c r="J8" s="248">
        <f>SUM(J9:J11)</f>
        <v>5361</v>
      </c>
      <c r="K8" s="248">
        <f>SUM(K9:K11)</f>
        <v>15318</v>
      </c>
      <c r="M8" s="243"/>
      <c r="P8" s="243"/>
      <c r="Q8" s="243"/>
    </row>
    <row r="9" spans="1:37">
      <c r="A9" s="249" t="s">
        <v>504</v>
      </c>
      <c r="B9" s="248">
        <v>2379</v>
      </c>
      <c r="C9" s="248">
        <v>7196</v>
      </c>
      <c r="D9" s="248">
        <v>1967</v>
      </c>
      <c r="E9" s="248">
        <v>6273</v>
      </c>
      <c r="F9" s="248">
        <v>2196</v>
      </c>
      <c r="G9" s="248">
        <v>6634</v>
      </c>
      <c r="H9" s="248">
        <v>2513</v>
      </c>
      <c r="I9" s="248">
        <v>7065</v>
      </c>
      <c r="J9" s="248">
        <v>2346</v>
      </c>
      <c r="K9" s="248">
        <v>6837</v>
      </c>
      <c r="M9" s="243"/>
      <c r="P9" s="243"/>
      <c r="Q9" s="243"/>
    </row>
    <row r="10" spans="1:37">
      <c r="A10" s="249" t="s">
        <v>505</v>
      </c>
      <c r="B10" s="248">
        <v>3368</v>
      </c>
      <c r="C10" s="248">
        <v>9780</v>
      </c>
      <c r="D10" s="248">
        <v>3256</v>
      </c>
      <c r="E10" s="248">
        <v>9262</v>
      </c>
      <c r="F10" s="248">
        <v>3277</v>
      </c>
      <c r="G10" s="248">
        <v>9503</v>
      </c>
      <c r="H10" s="248">
        <v>3106</v>
      </c>
      <c r="I10" s="248">
        <v>8909</v>
      </c>
      <c r="J10" s="248">
        <v>2701</v>
      </c>
      <c r="K10" s="248">
        <v>7629</v>
      </c>
      <c r="M10" s="243"/>
      <c r="P10" s="243"/>
      <c r="Q10" s="243"/>
    </row>
    <row r="11" spans="1:37">
      <c r="A11" s="249" t="s">
        <v>506</v>
      </c>
      <c r="B11" s="250">
        <v>432</v>
      </c>
      <c r="C11" s="250">
        <v>1449</v>
      </c>
      <c r="D11" s="250">
        <v>363</v>
      </c>
      <c r="E11" s="250">
        <v>1168</v>
      </c>
      <c r="F11" s="248">
        <v>243</v>
      </c>
      <c r="G11" s="248">
        <v>780</v>
      </c>
      <c r="H11" s="248">
        <v>246</v>
      </c>
      <c r="I11" s="248">
        <v>708</v>
      </c>
      <c r="J11" s="248">
        <v>314</v>
      </c>
      <c r="K11" s="248">
        <v>852</v>
      </c>
      <c r="M11" s="243"/>
      <c r="P11" s="243"/>
      <c r="Q11" s="243"/>
    </row>
    <row r="12" spans="1:37" ht="5.0999999999999996" customHeight="1">
      <c r="A12" s="251"/>
      <c r="B12" s="252"/>
      <c r="C12" s="252"/>
      <c r="D12" s="252"/>
      <c r="E12" s="252"/>
      <c r="F12" s="252"/>
      <c r="G12" s="252"/>
      <c r="H12" s="252"/>
      <c r="I12" s="252"/>
      <c r="J12" s="252"/>
      <c r="K12" s="252"/>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row>
    <row r="13" spans="1:37">
      <c r="A13" s="243" t="s">
        <v>548</v>
      </c>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row>
    <row r="14" spans="1:37">
      <c r="A14" s="243"/>
      <c r="B14" s="243"/>
      <c r="C14" s="243"/>
      <c r="D14" s="243"/>
      <c r="E14" s="243"/>
      <c r="F14" s="243"/>
      <c r="G14" s="243"/>
      <c r="H14" s="243"/>
      <c r="I14" s="243"/>
      <c r="J14" s="243"/>
    </row>
    <row r="15" spans="1:37" ht="14.25">
      <c r="A15" s="244" t="s">
        <v>693</v>
      </c>
      <c r="B15" s="243"/>
      <c r="C15" s="243"/>
      <c r="D15" s="243"/>
      <c r="E15" s="243"/>
      <c r="F15" s="243"/>
      <c r="G15" s="243"/>
      <c r="H15" s="243"/>
      <c r="I15" s="243"/>
      <c r="J15" s="243"/>
    </row>
    <row r="16" spans="1:37" ht="12.95" customHeight="1">
      <c r="A16" s="243" t="s">
        <v>543</v>
      </c>
      <c r="B16" s="243"/>
      <c r="C16" s="243"/>
      <c r="D16" s="243"/>
      <c r="E16" s="243"/>
      <c r="F16" s="243"/>
      <c r="G16" s="243"/>
      <c r="H16" s="243"/>
      <c r="I16" s="243"/>
      <c r="J16" s="243"/>
      <c r="K16" s="176" t="s">
        <v>621</v>
      </c>
    </row>
    <row r="17" spans="1:11">
      <c r="A17" s="253" t="s">
        <v>507</v>
      </c>
      <c r="B17" s="406" t="s">
        <v>579</v>
      </c>
      <c r="C17" s="408"/>
      <c r="D17" s="406" t="s">
        <v>671</v>
      </c>
      <c r="E17" s="408"/>
      <c r="F17" s="406" t="s">
        <v>672</v>
      </c>
      <c r="G17" s="408"/>
      <c r="H17" s="406" t="s">
        <v>673</v>
      </c>
      <c r="I17" s="407"/>
      <c r="J17" s="406" t="s">
        <v>674</v>
      </c>
      <c r="K17" s="407"/>
    </row>
    <row r="18" spans="1:11" ht="5.0999999999999996" customHeight="1">
      <c r="A18" s="215"/>
      <c r="B18" s="243"/>
      <c r="C18" s="243"/>
      <c r="D18" s="243"/>
      <c r="E18" s="243"/>
      <c r="F18" s="243"/>
      <c r="G18" s="243"/>
      <c r="H18" s="243"/>
      <c r="I18" s="243"/>
      <c r="J18" s="243"/>
    </row>
    <row r="19" spans="1:11">
      <c r="A19" s="215" t="s">
        <v>370</v>
      </c>
      <c r="C19" s="254">
        <v>144916</v>
      </c>
      <c r="E19" s="255">
        <v>144389</v>
      </c>
      <c r="F19" s="256"/>
      <c r="G19" s="255">
        <v>144022</v>
      </c>
      <c r="H19" s="256"/>
      <c r="I19" s="255">
        <v>144510</v>
      </c>
      <c r="J19" s="256"/>
      <c r="K19" s="255">
        <v>142715</v>
      </c>
    </row>
    <row r="20" spans="1:11">
      <c r="A20" s="215" t="s">
        <v>554</v>
      </c>
      <c r="C20" s="254">
        <v>2897</v>
      </c>
      <c r="E20" s="257">
        <f>E19-C19</f>
        <v>-527</v>
      </c>
      <c r="F20" s="256"/>
      <c r="G20" s="257">
        <f>G19-E19</f>
        <v>-367</v>
      </c>
      <c r="H20" s="256"/>
      <c r="I20" s="257">
        <v>488</v>
      </c>
      <c r="J20" s="256"/>
      <c r="K20" s="257">
        <f>K19-I19</f>
        <v>-1795</v>
      </c>
    </row>
    <row r="21" spans="1:11">
      <c r="A21" s="215" t="s">
        <v>508</v>
      </c>
      <c r="C21" s="254">
        <v>57323</v>
      </c>
      <c r="E21" s="255">
        <v>56983</v>
      </c>
      <c r="F21" s="256"/>
      <c r="G21" s="255">
        <v>56973</v>
      </c>
      <c r="H21" s="256"/>
      <c r="I21" s="255">
        <v>57025</v>
      </c>
      <c r="J21" s="256"/>
      <c r="K21" s="255">
        <v>57106</v>
      </c>
    </row>
    <row r="22" spans="1:11">
      <c r="A22" s="215" t="s">
        <v>554</v>
      </c>
      <c r="C22" s="254">
        <v>2662</v>
      </c>
      <c r="E22" s="257">
        <f>E21-C21</f>
        <v>-340</v>
      </c>
      <c r="F22" s="256"/>
      <c r="G22" s="257">
        <f>G21-E21</f>
        <v>-10</v>
      </c>
      <c r="H22" s="256"/>
      <c r="I22" s="257">
        <v>52</v>
      </c>
      <c r="J22" s="256"/>
      <c r="K22" s="257">
        <f>K21-I21</f>
        <v>81</v>
      </c>
    </row>
    <row r="23" spans="1:11" ht="5.0999999999999996" customHeight="1">
      <c r="A23" s="251"/>
      <c r="B23" s="252"/>
      <c r="C23" s="252"/>
      <c r="D23" s="252"/>
      <c r="E23" s="252"/>
      <c r="F23" s="252"/>
      <c r="G23" s="252"/>
      <c r="H23" s="252"/>
      <c r="I23" s="252"/>
      <c r="J23" s="252"/>
      <c r="K23" s="258"/>
    </row>
    <row r="24" spans="1:11">
      <c r="A24" s="243" t="s">
        <v>509</v>
      </c>
      <c r="B24" s="243"/>
      <c r="C24" s="243"/>
      <c r="D24" s="243"/>
      <c r="E24" s="243"/>
      <c r="F24" s="243"/>
      <c r="G24" s="243"/>
      <c r="H24" s="243"/>
      <c r="I24" s="243"/>
      <c r="J24" s="243"/>
    </row>
    <row r="25" spans="1:11">
      <c r="A25" s="243"/>
      <c r="B25" s="243"/>
      <c r="C25" s="243"/>
      <c r="D25" s="243"/>
      <c r="E25" s="243"/>
      <c r="F25" s="243"/>
      <c r="G25" s="243"/>
      <c r="H25" s="243"/>
      <c r="I25" s="243"/>
      <c r="J25" s="243"/>
    </row>
    <row r="26" spans="1:11" ht="14.25">
      <c r="A26" s="244" t="s">
        <v>694</v>
      </c>
      <c r="B26" s="243"/>
      <c r="C26" s="243"/>
      <c r="D26" s="243"/>
      <c r="E26" s="243"/>
      <c r="F26" s="243"/>
      <c r="G26" s="243"/>
      <c r="H26" s="243"/>
      <c r="I26" s="243"/>
      <c r="J26" s="243"/>
    </row>
    <row r="27" spans="1:11" ht="12.95" customHeight="1">
      <c r="A27" s="243" t="s">
        <v>543</v>
      </c>
      <c r="B27" s="243"/>
      <c r="C27" s="243"/>
      <c r="D27" s="243"/>
      <c r="E27" s="243"/>
      <c r="F27" s="243"/>
      <c r="G27" s="243"/>
      <c r="H27" s="243"/>
      <c r="I27" s="243"/>
      <c r="J27" s="243"/>
      <c r="K27" s="176" t="s">
        <v>624</v>
      </c>
    </row>
    <row r="28" spans="1:11">
      <c r="A28" s="253" t="s">
        <v>510</v>
      </c>
      <c r="B28" s="406" t="s">
        <v>579</v>
      </c>
      <c r="C28" s="408"/>
      <c r="D28" s="406" t="s">
        <v>671</v>
      </c>
      <c r="E28" s="408"/>
      <c r="F28" s="406" t="s">
        <v>672</v>
      </c>
      <c r="G28" s="408"/>
      <c r="H28" s="406" t="s">
        <v>673</v>
      </c>
      <c r="I28" s="407"/>
      <c r="J28" s="406" t="s">
        <v>674</v>
      </c>
      <c r="K28" s="407"/>
    </row>
    <row r="29" spans="1:11" ht="5.0999999999999996" customHeight="1">
      <c r="A29" s="215"/>
      <c r="B29" s="243"/>
      <c r="C29" s="243"/>
      <c r="D29" s="243"/>
      <c r="E29" s="243"/>
      <c r="F29" s="243"/>
      <c r="G29" s="243"/>
      <c r="H29" s="243"/>
      <c r="I29" s="243"/>
      <c r="J29" s="243"/>
    </row>
    <row r="30" spans="1:11">
      <c r="A30" s="259" t="s">
        <v>511</v>
      </c>
      <c r="C30" s="260">
        <v>293</v>
      </c>
      <c r="E30" s="248">
        <v>289</v>
      </c>
      <c r="G30" s="248">
        <v>285</v>
      </c>
      <c r="I30" s="248">
        <v>282</v>
      </c>
      <c r="K30" s="248">
        <v>279</v>
      </c>
    </row>
    <row r="31" spans="1:11">
      <c r="A31" s="215" t="s">
        <v>512</v>
      </c>
      <c r="C31" s="260">
        <v>80</v>
      </c>
      <c r="E31" s="248">
        <v>79</v>
      </c>
      <c r="G31" s="248">
        <v>79</v>
      </c>
      <c r="I31" s="248">
        <v>79</v>
      </c>
      <c r="K31" s="248">
        <v>79</v>
      </c>
    </row>
    <row r="32" spans="1:11">
      <c r="A32" s="215" t="s">
        <v>513</v>
      </c>
      <c r="C32" s="260">
        <v>64</v>
      </c>
      <c r="E32" s="248">
        <v>64</v>
      </c>
      <c r="G32" s="248">
        <v>64</v>
      </c>
      <c r="I32" s="248">
        <v>64</v>
      </c>
      <c r="K32" s="248">
        <v>64</v>
      </c>
    </row>
    <row r="33" spans="1:11">
      <c r="A33" s="215" t="s">
        <v>514</v>
      </c>
      <c r="C33" s="260">
        <v>8</v>
      </c>
      <c r="E33" s="248">
        <v>8</v>
      </c>
      <c r="G33" s="248">
        <v>8</v>
      </c>
      <c r="I33" s="248">
        <v>8</v>
      </c>
      <c r="K33" s="248">
        <v>8</v>
      </c>
    </row>
    <row r="34" spans="1:11">
      <c r="A34" s="215" t="s">
        <v>515</v>
      </c>
      <c r="C34" s="260">
        <v>8</v>
      </c>
      <c r="E34" s="248">
        <v>7</v>
      </c>
      <c r="G34" s="248">
        <v>7</v>
      </c>
      <c r="I34" s="248">
        <v>7</v>
      </c>
      <c r="K34" s="248">
        <v>7</v>
      </c>
    </row>
    <row r="35" spans="1:11">
      <c r="A35" s="215" t="s">
        <v>516</v>
      </c>
      <c r="C35" s="260">
        <v>16</v>
      </c>
      <c r="E35" s="248">
        <v>16</v>
      </c>
      <c r="G35" s="248">
        <v>16</v>
      </c>
      <c r="I35" s="248">
        <v>16</v>
      </c>
      <c r="K35" s="248">
        <v>16</v>
      </c>
    </row>
    <row r="36" spans="1:11">
      <c r="A36" s="215" t="s">
        <v>517</v>
      </c>
      <c r="C36" s="260">
        <v>127</v>
      </c>
      <c r="E36" s="248">
        <v>127</v>
      </c>
      <c r="G36" s="248">
        <v>127</v>
      </c>
      <c r="I36" s="248">
        <v>127</v>
      </c>
      <c r="K36" s="248">
        <v>127</v>
      </c>
    </row>
    <row r="37" spans="1:11">
      <c r="A37" s="215" t="s">
        <v>518</v>
      </c>
      <c r="C37" s="260">
        <v>11</v>
      </c>
      <c r="E37" s="248">
        <v>11</v>
      </c>
      <c r="G37" s="248">
        <v>10</v>
      </c>
      <c r="I37" s="248">
        <v>10</v>
      </c>
      <c r="K37" s="248">
        <v>10</v>
      </c>
    </row>
    <row r="38" spans="1:11">
      <c r="A38" s="215" t="s">
        <v>519</v>
      </c>
      <c r="C38" s="260">
        <v>80</v>
      </c>
      <c r="E38" s="248">
        <v>80</v>
      </c>
      <c r="G38" s="248">
        <v>80</v>
      </c>
      <c r="I38" s="248">
        <v>80</v>
      </c>
      <c r="K38" s="248">
        <v>80</v>
      </c>
    </row>
    <row r="39" spans="1:11">
      <c r="A39" s="215" t="s">
        <v>520</v>
      </c>
      <c r="C39" s="260">
        <v>5</v>
      </c>
      <c r="E39" s="248">
        <v>5</v>
      </c>
      <c r="G39" s="248">
        <v>5</v>
      </c>
      <c r="I39" s="248">
        <v>5</v>
      </c>
      <c r="K39" s="248">
        <v>5</v>
      </c>
    </row>
    <row r="40" spans="1:11">
      <c r="A40" s="215" t="s">
        <v>521</v>
      </c>
      <c r="C40" s="260">
        <v>18</v>
      </c>
      <c r="E40" s="248">
        <v>18</v>
      </c>
      <c r="G40" s="248">
        <v>18</v>
      </c>
      <c r="I40" s="248">
        <v>18</v>
      </c>
      <c r="K40" s="248">
        <v>18</v>
      </c>
    </row>
    <row r="41" spans="1:11">
      <c r="A41" s="215" t="s">
        <v>522</v>
      </c>
      <c r="C41" s="260">
        <v>3</v>
      </c>
      <c r="E41" s="248">
        <v>3</v>
      </c>
      <c r="G41" s="248">
        <v>3</v>
      </c>
      <c r="I41" s="248">
        <v>3</v>
      </c>
      <c r="K41" s="248">
        <v>3</v>
      </c>
    </row>
    <row r="42" spans="1:11">
      <c r="A42" s="215" t="s">
        <v>515</v>
      </c>
      <c r="C42" s="260">
        <v>10</v>
      </c>
      <c r="E42" s="248">
        <v>10</v>
      </c>
      <c r="G42" s="248">
        <v>11</v>
      </c>
      <c r="I42" s="248">
        <v>11</v>
      </c>
      <c r="K42" s="248">
        <v>11</v>
      </c>
    </row>
    <row r="43" spans="1:11">
      <c r="A43" s="215" t="s">
        <v>523</v>
      </c>
      <c r="C43" s="260">
        <v>70</v>
      </c>
      <c r="E43" s="248">
        <v>67</v>
      </c>
      <c r="G43" s="248">
        <v>63</v>
      </c>
      <c r="I43" s="248">
        <v>60</v>
      </c>
      <c r="K43" s="248">
        <v>57</v>
      </c>
    </row>
    <row r="44" spans="1:11">
      <c r="A44" s="215" t="s">
        <v>524</v>
      </c>
      <c r="C44" s="260">
        <v>69</v>
      </c>
      <c r="E44" s="248">
        <v>67</v>
      </c>
      <c r="G44" s="248">
        <v>63</v>
      </c>
      <c r="I44" s="248">
        <v>60</v>
      </c>
      <c r="K44" s="248">
        <v>57</v>
      </c>
    </row>
    <row r="45" spans="1:11">
      <c r="A45" s="215" t="s">
        <v>515</v>
      </c>
      <c r="C45" s="260">
        <v>1</v>
      </c>
      <c r="E45" s="248">
        <v>0</v>
      </c>
      <c r="G45" s="261" t="s">
        <v>181</v>
      </c>
      <c r="I45" s="261" t="s">
        <v>181</v>
      </c>
      <c r="K45" s="261" t="s">
        <v>181</v>
      </c>
    </row>
    <row r="46" spans="1:11" ht="5.0999999999999996" customHeight="1">
      <c r="A46" s="251"/>
      <c r="B46" s="252"/>
      <c r="C46" s="252"/>
      <c r="D46" s="252"/>
      <c r="E46" s="252"/>
      <c r="F46" s="252"/>
      <c r="G46" s="252"/>
      <c r="H46" s="252"/>
      <c r="I46" s="252"/>
      <c r="J46" s="252"/>
      <c r="K46" s="258"/>
    </row>
    <row r="47" spans="1:11">
      <c r="A47" s="243" t="s">
        <v>571</v>
      </c>
      <c r="B47" s="243"/>
      <c r="C47" s="243"/>
      <c r="D47" s="243"/>
      <c r="E47" s="243"/>
      <c r="F47" s="243"/>
      <c r="G47" s="243"/>
      <c r="H47" s="243"/>
      <c r="I47" s="243"/>
      <c r="J47" s="243"/>
    </row>
    <row r="48" spans="1:11">
      <c r="A48" s="243"/>
      <c r="B48" s="243"/>
      <c r="C48" s="243"/>
      <c r="D48" s="243"/>
      <c r="E48" s="243"/>
      <c r="F48" s="243"/>
      <c r="G48" s="243"/>
      <c r="H48" s="243"/>
      <c r="I48" s="243"/>
      <c r="J48" s="243"/>
    </row>
    <row r="49" spans="1:11" ht="14.25">
      <c r="A49" s="244" t="s">
        <v>695</v>
      </c>
      <c r="B49" s="243"/>
      <c r="C49" s="243"/>
      <c r="D49" s="243"/>
      <c r="E49" s="243"/>
      <c r="F49" s="243"/>
      <c r="G49" s="243"/>
      <c r="H49" s="243"/>
      <c r="I49" s="243"/>
      <c r="J49" s="243"/>
    </row>
    <row r="50" spans="1:11" ht="12.95" customHeight="1">
      <c r="A50" s="243" t="s">
        <v>543</v>
      </c>
      <c r="B50" s="243"/>
      <c r="C50" s="243"/>
      <c r="D50" s="243"/>
      <c r="E50" s="243"/>
      <c r="F50" s="243"/>
      <c r="G50" s="243"/>
      <c r="H50" s="243"/>
      <c r="I50" s="243"/>
      <c r="J50" s="243"/>
      <c r="K50" s="176" t="s">
        <v>625</v>
      </c>
    </row>
    <row r="51" spans="1:11">
      <c r="A51" s="253" t="s">
        <v>525</v>
      </c>
      <c r="B51" s="406" t="s">
        <v>579</v>
      </c>
      <c r="C51" s="408"/>
      <c r="D51" s="406" t="s">
        <v>671</v>
      </c>
      <c r="E51" s="408"/>
      <c r="F51" s="406" t="s">
        <v>672</v>
      </c>
      <c r="G51" s="408"/>
      <c r="H51" s="406" t="s">
        <v>673</v>
      </c>
      <c r="I51" s="407"/>
      <c r="J51" s="406" t="s">
        <v>674</v>
      </c>
      <c r="K51" s="407"/>
    </row>
    <row r="52" spans="1:11" ht="5.0999999999999996" customHeight="1">
      <c r="A52" s="215"/>
      <c r="B52" s="243"/>
      <c r="C52" s="243"/>
      <c r="D52" s="243"/>
      <c r="E52" s="243"/>
      <c r="F52" s="243"/>
      <c r="G52" s="243"/>
      <c r="H52" s="243"/>
      <c r="I52" s="243"/>
      <c r="J52" s="243"/>
    </row>
    <row r="53" spans="1:11">
      <c r="A53" s="259" t="s">
        <v>526</v>
      </c>
      <c r="C53" s="262">
        <v>1616</v>
      </c>
      <c r="E53" s="255">
        <v>1587</v>
      </c>
      <c r="G53" s="255">
        <v>1572</v>
      </c>
      <c r="I53" s="255">
        <v>1453</v>
      </c>
      <c r="K53" s="255">
        <v>1440</v>
      </c>
    </row>
    <row r="54" spans="1:11">
      <c r="A54" s="215" t="s">
        <v>527</v>
      </c>
      <c r="C54" s="263">
        <v>0</v>
      </c>
      <c r="E54" s="264" t="s">
        <v>190</v>
      </c>
      <c r="F54" s="265"/>
      <c r="G54" s="264" t="s">
        <v>181</v>
      </c>
      <c r="H54" s="265"/>
      <c r="I54" s="264" t="s">
        <v>181</v>
      </c>
      <c r="J54" s="265"/>
      <c r="K54" s="264" t="s">
        <v>190</v>
      </c>
    </row>
    <row r="55" spans="1:11">
      <c r="A55" s="215" t="s">
        <v>528</v>
      </c>
      <c r="C55" s="263">
        <v>0</v>
      </c>
      <c r="E55" s="264" t="s">
        <v>190</v>
      </c>
      <c r="F55" s="265"/>
      <c r="G55" s="264" t="s">
        <v>181</v>
      </c>
      <c r="H55" s="265"/>
      <c r="I55" s="264" t="s">
        <v>181</v>
      </c>
      <c r="J55" s="265"/>
      <c r="K55" s="264" t="s">
        <v>190</v>
      </c>
    </row>
    <row r="56" spans="1:11">
      <c r="A56" s="215" t="s">
        <v>529</v>
      </c>
      <c r="C56" s="263">
        <v>44</v>
      </c>
      <c r="E56" s="255">
        <v>48</v>
      </c>
      <c r="G56" s="255">
        <v>43</v>
      </c>
      <c r="I56" s="255">
        <v>41</v>
      </c>
      <c r="K56" s="255">
        <v>45</v>
      </c>
    </row>
    <row r="57" spans="1:11">
      <c r="A57" s="215" t="s">
        <v>530</v>
      </c>
      <c r="C57" s="263">
        <v>0</v>
      </c>
      <c r="E57" s="264" t="s">
        <v>190</v>
      </c>
      <c r="F57" s="265"/>
      <c r="G57" s="264" t="s">
        <v>181</v>
      </c>
      <c r="H57" s="265"/>
      <c r="I57" s="264" t="s">
        <v>181</v>
      </c>
      <c r="J57" s="265"/>
      <c r="K57" s="264" t="s">
        <v>190</v>
      </c>
    </row>
    <row r="58" spans="1:11">
      <c r="A58" s="215" t="s">
        <v>531</v>
      </c>
      <c r="C58" s="263">
        <v>0</v>
      </c>
      <c r="E58" s="264" t="s">
        <v>190</v>
      </c>
      <c r="F58" s="265"/>
      <c r="G58" s="264" t="s">
        <v>181</v>
      </c>
      <c r="H58" s="265"/>
      <c r="I58" s="264" t="s">
        <v>181</v>
      </c>
      <c r="J58" s="265"/>
      <c r="K58" s="264" t="s">
        <v>190</v>
      </c>
    </row>
    <row r="59" spans="1:11">
      <c r="A59" s="215" t="s">
        <v>532</v>
      </c>
      <c r="C59" s="263">
        <v>0</v>
      </c>
      <c r="E59" s="264" t="s">
        <v>190</v>
      </c>
      <c r="F59" s="265"/>
      <c r="G59" s="264" t="s">
        <v>181</v>
      </c>
      <c r="H59" s="265"/>
      <c r="I59" s="264" t="s">
        <v>181</v>
      </c>
      <c r="J59" s="265"/>
      <c r="K59" s="264" t="s">
        <v>190</v>
      </c>
    </row>
    <row r="60" spans="1:11">
      <c r="A60" s="215" t="s">
        <v>533</v>
      </c>
      <c r="C60" s="263">
        <v>0</v>
      </c>
      <c r="E60" s="264" t="s">
        <v>190</v>
      </c>
      <c r="F60" s="265"/>
      <c r="G60" s="264" t="s">
        <v>181</v>
      </c>
      <c r="H60" s="265"/>
      <c r="I60" s="264" t="s">
        <v>181</v>
      </c>
      <c r="J60" s="265"/>
      <c r="K60" s="264" t="s">
        <v>190</v>
      </c>
    </row>
    <row r="61" spans="1:11">
      <c r="A61" s="215" t="s">
        <v>534</v>
      </c>
      <c r="C61" s="263">
        <v>74</v>
      </c>
      <c r="E61" s="255">
        <v>66</v>
      </c>
      <c r="G61" s="255">
        <v>59</v>
      </c>
      <c r="I61" s="255">
        <v>51</v>
      </c>
      <c r="K61" s="255">
        <v>46</v>
      </c>
    </row>
    <row r="62" spans="1:11">
      <c r="A62" s="215" t="s">
        <v>535</v>
      </c>
      <c r="C62" s="263">
        <v>23</v>
      </c>
      <c r="E62" s="255">
        <v>18</v>
      </c>
      <c r="G62" s="255">
        <v>17</v>
      </c>
      <c r="I62" s="255">
        <v>14</v>
      </c>
      <c r="K62" s="255">
        <v>13</v>
      </c>
    </row>
    <row r="63" spans="1:11">
      <c r="A63" s="215" t="s">
        <v>536</v>
      </c>
      <c r="C63" s="263">
        <v>0</v>
      </c>
      <c r="E63" s="264" t="s">
        <v>190</v>
      </c>
      <c r="G63" s="264" t="s">
        <v>181</v>
      </c>
      <c r="I63" s="264" t="s">
        <v>181</v>
      </c>
      <c r="K63" s="264" t="s">
        <v>190</v>
      </c>
    </row>
    <row r="64" spans="1:11">
      <c r="A64" s="215" t="s">
        <v>537</v>
      </c>
      <c r="C64" s="266" t="s">
        <v>538</v>
      </c>
      <c r="E64" s="264" t="s">
        <v>557</v>
      </c>
      <c r="G64" s="264" t="s">
        <v>572</v>
      </c>
      <c r="I64" s="264" t="s">
        <v>627</v>
      </c>
      <c r="K64" s="264" t="s">
        <v>677</v>
      </c>
    </row>
    <row r="65" spans="1:11">
      <c r="A65" s="215" t="s">
        <v>539</v>
      </c>
      <c r="C65" s="263">
        <v>9</v>
      </c>
      <c r="E65" s="255">
        <v>7</v>
      </c>
      <c r="G65" s="255">
        <v>5</v>
      </c>
      <c r="I65" s="255">
        <v>5</v>
      </c>
      <c r="K65" s="255">
        <v>4</v>
      </c>
    </row>
    <row r="66" spans="1:11">
      <c r="A66" s="215" t="s">
        <v>540</v>
      </c>
      <c r="C66" s="263">
        <v>1498</v>
      </c>
      <c r="E66" s="255">
        <v>1473</v>
      </c>
      <c r="G66" s="255">
        <v>1470</v>
      </c>
      <c r="I66" s="255">
        <v>1361</v>
      </c>
      <c r="K66" s="255">
        <v>1349</v>
      </c>
    </row>
    <row r="67" spans="1:11" ht="5.0999999999999996" customHeight="1">
      <c r="A67" s="251"/>
      <c r="B67" s="252"/>
      <c r="C67" s="252"/>
      <c r="D67" s="252"/>
      <c r="E67" s="252"/>
      <c r="F67" s="252"/>
      <c r="G67" s="252"/>
      <c r="H67" s="252"/>
      <c r="I67" s="252"/>
      <c r="J67" s="252"/>
      <c r="K67" s="267"/>
    </row>
    <row r="68" spans="1:11">
      <c r="A68" s="268" t="s">
        <v>541</v>
      </c>
      <c r="B68" s="269"/>
      <c r="C68" s="260"/>
      <c r="D68" s="263"/>
      <c r="E68" s="263"/>
      <c r="F68" s="263"/>
      <c r="G68" s="263"/>
      <c r="I68" s="262"/>
      <c r="K68" s="262"/>
    </row>
    <row r="69" spans="1:11">
      <c r="A69" s="243" t="s">
        <v>562</v>
      </c>
      <c r="B69" s="243"/>
      <c r="C69" s="243"/>
      <c r="D69" s="243"/>
      <c r="E69" s="243"/>
      <c r="F69" s="243"/>
      <c r="G69" s="243"/>
      <c r="H69" s="243"/>
      <c r="I69" s="243"/>
      <c r="J69" s="243"/>
    </row>
  </sheetData>
  <mergeCells count="17">
    <mergeCell ref="A4:B4"/>
    <mergeCell ref="B51:C51"/>
    <mergeCell ref="D51:E51"/>
    <mergeCell ref="F51:G51"/>
    <mergeCell ref="H51:I51"/>
    <mergeCell ref="J51:K51"/>
    <mergeCell ref="A5:A6"/>
    <mergeCell ref="B28:C28"/>
    <mergeCell ref="J28:K28"/>
    <mergeCell ref="H28:I28"/>
    <mergeCell ref="F28:G28"/>
    <mergeCell ref="D28:E28"/>
    <mergeCell ref="B17:C17"/>
    <mergeCell ref="D17:E17"/>
    <mergeCell ref="F17:G17"/>
    <mergeCell ref="H17:I17"/>
    <mergeCell ref="J17:K17"/>
  </mergeCells>
  <phoneticPr fontId="2"/>
  <pageMargins left="0.59055118110236227" right="0.39370078740157483" top="0.39370078740157483" bottom="0.39370078740157483" header="0.31496062992125984" footer="0.31496062992125984"/>
  <pageSetup paperSize="9" firstPageNumber="149"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30" zoomScaleSheetLayoutView="100" workbookViewId="0">
      <selection activeCell="K55" sqref="K55"/>
    </sheetView>
  </sheetViews>
  <sheetFormatPr defaultColWidth="9" defaultRowHeight="13.5"/>
  <cols>
    <col min="1" max="1" width="6.625" style="1" customWidth="1"/>
    <col min="2" max="2" width="5.625" style="1" customWidth="1"/>
    <col min="3" max="9" width="11.75" style="1" customWidth="1"/>
    <col min="10" max="10" width="9" style="1"/>
    <col min="11" max="16384" width="9" style="15"/>
  </cols>
  <sheetData>
    <row r="1" spans="1:9" s="2" customFormat="1" ht="11.25">
      <c r="A1" s="123"/>
      <c r="I1" s="121" t="s">
        <v>0</v>
      </c>
    </row>
    <row r="2" spans="1:9" s="1" customFormat="1">
      <c r="A2" s="2"/>
      <c r="B2" s="2"/>
      <c r="C2" s="2"/>
      <c r="D2" s="2"/>
      <c r="E2" s="2"/>
      <c r="F2" s="2"/>
      <c r="G2" s="2"/>
      <c r="H2" s="2"/>
      <c r="I2" s="2"/>
    </row>
    <row r="3" spans="1:9" s="1" customFormat="1" ht="14.25">
      <c r="A3" s="5" t="s">
        <v>47</v>
      </c>
      <c r="B3" s="2"/>
      <c r="C3" s="2"/>
      <c r="D3" s="2"/>
      <c r="E3" s="2"/>
      <c r="F3" s="2"/>
      <c r="G3" s="2"/>
      <c r="H3" s="2"/>
      <c r="I3" s="2"/>
    </row>
    <row r="4" spans="1:9" s="1" customFormat="1">
      <c r="A4" s="2"/>
      <c r="B4" s="2"/>
      <c r="C4" s="2"/>
      <c r="D4" s="2"/>
      <c r="E4" s="2"/>
      <c r="F4" s="2"/>
      <c r="G4" s="2"/>
      <c r="H4" s="2"/>
      <c r="I4" s="121" t="s">
        <v>629</v>
      </c>
    </row>
    <row r="5" spans="1:9" s="1" customFormat="1">
      <c r="A5" s="276" t="s">
        <v>48</v>
      </c>
      <c r="B5" s="277"/>
      <c r="C5" s="281" t="s">
        <v>666</v>
      </c>
      <c r="D5" s="281" t="s">
        <v>567</v>
      </c>
      <c r="E5" s="281" t="s">
        <v>585</v>
      </c>
      <c r="F5" s="281" t="s">
        <v>638</v>
      </c>
      <c r="G5" s="105"/>
      <c r="H5" s="115" t="s">
        <v>636</v>
      </c>
      <c r="I5" s="115"/>
    </row>
    <row r="6" spans="1:9" s="1" customFormat="1">
      <c r="A6" s="276"/>
      <c r="B6" s="277"/>
      <c r="C6" s="282"/>
      <c r="D6" s="282"/>
      <c r="E6" s="282"/>
      <c r="F6" s="282"/>
      <c r="G6" s="104" t="s">
        <v>28</v>
      </c>
      <c r="H6" s="104" t="s">
        <v>49</v>
      </c>
      <c r="I6" s="105" t="s">
        <v>50</v>
      </c>
    </row>
    <row r="7" spans="1:9" s="1" customFormat="1" ht="5.0999999999999996" customHeight="1">
      <c r="A7" s="2"/>
      <c r="B7" s="9"/>
      <c r="C7" s="2"/>
      <c r="D7" s="2"/>
      <c r="E7" s="2"/>
      <c r="F7" s="2"/>
      <c r="G7" s="2"/>
      <c r="H7" s="2"/>
      <c r="I7" s="2"/>
    </row>
    <row r="8" spans="1:9" s="1" customFormat="1">
      <c r="A8" s="279" t="s">
        <v>51</v>
      </c>
      <c r="B8" s="280"/>
      <c r="C8" s="149">
        <v>4990</v>
      </c>
      <c r="D8" s="149">
        <v>4585</v>
      </c>
      <c r="E8" s="149">
        <v>4330</v>
      </c>
      <c r="F8" s="111">
        <v>4119</v>
      </c>
      <c r="G8" s="232">
        <f>SUM(H8:I8)</f>
        <v>3779</v>
      </c>
      <c r="H8" s="232">
        <f>SUM(H9:H10)</f>
        <v>325</v>
      </c>
      <c r="I8" s="232">
        <f>SUM(I9:I10)</f>
        <v>3454</v>
      </c>
    </row>
    <row r="9" spans="1:9" s="1" customFormat="1" ht="12" customHeight="1">
      <c r="A9" s="16"/>
      <c r="B9" s="10" t="s">
        <v>52</v>
      </c>
      <c r="C9" s="149">
        <v>2494</v>
      </c>
      <c r="D9" s="149">
        <v>2299</v>
      </c>
      <c r="E9" s="149">
        <v>2191</v>
      </c>
      <c r="F9" s="111">
        <v>2034</v>
      </c>
      <c r="G9" s="232">
        <f>SUM(H9:I9)</f>
        <v>1855</v>
      </c>
      <c r="H9" s="232">
        <f>+H12+H15+H18</f>
        <v>180</v>
      </c>
      <c r="I9" s="232">
        <f>+I12+I15+I18</f>
        <v>1675</v>
      </c>
    </row>
    <row r="10" spans="1:9" s="1" customFormat="1" ht="12" customHeight="1">
      <c r="A10" s="16"/>
      <c r="B10" s="10" t="s">
        <v>53</v>
      </c>
      <c r="C10" s="149">
        <v>2496</v>
      </c>
      <c r="D10" s="149">
        <v>2286</v>
      </c>
      <c r="E10" s="149">
        <v>2139</v>
      </c>
      <c r="F10" s="111">
        <v>2085</v>
      </c>
      <c r="G10" s="232">
        <f t="shared" ref="G10:G19" si="0">SUM(H10:I10)</f>
        <v>1924</v>
      </c>
      <c r="H10" s="232">
        <f>+H13+H16+H19</f>
        <v>145</v>
      </c>
      <c r="I10" s="232">
        <f>+I13+I16+I19</f>
        <v>1779</v>
      </c>
    </row>
    <row r="11" spans="1:9" s="1" customFormat="1" ht="14.45" customHeight="1">
      <c r="A11" s="16" t="s">
        <v>54</v>
      </c>
      <c r="B11" s="10" t="s">
        <v>55</v>
      </c>
      <c r="C11" s="149">
        <v>1420</v>
      </c>
      <c r="D11" s="149">
        <v>1309</v>
      </c>
      <c r="E11" s="149">
        <v>1239</v>
      </c>
      <c r="F11" s="111">
        <v>1177</v>
      </c>
      <c r="G11" s="232">
        <f>SUM(H11:I11)</f>
        <v>1024</v>
      </c>
      <c r="H11" s="232">
        <f>SUM(H12:H13)</f>
        <v>0</v>
      </c>
      <c r="I11" s="232">
        <f>SUM(I12:I13)</f>
        <v>1024</v>
      </c>
    </row>
    <row r="12" spans="1:9" s="1" customFormat="1" ht="12" customHeight="1">
      <c r="A12" s="16"/>
      <c r="B12" s="10" t="s">
        <v>52</v>
      </c>
      <c r="C12" s="149">
        <v>735</v>
      </c>
      <c r="D12" s="149">
        <v>641</v>
      </c>
      <c r="E12" s="149">
        <v>607</v>
      </c>
      <c r="F12" s="111">
        <v>584</v>
      </c>
      <c r="G12" s="232">
        <f t="shared" si="0"/>
        <v>495</v>
      </c>
      <c r="H12" s="17">
        <v>0</v>
      </c>
      <c r="I12" s="232">
        <v>495</v>
      </c>
    </row>
    <row r="13" spans="1:9" s="1" customFormat="1" ht="12" customHeight="1">
      <c r="A13" s="16"/>
      <c r="B13" s="10" t="s">
        <v>53</v>
      </c>
      <c r="C13" s="149">
        <v>685</v>
      </c>
      <c r="D13" s="149">
        <v>668</v>
      </c>
      <c r="E13" s="149">
        <v>632</v>
      </c>
      <c r="F13" s="111">
        <v>593</v>
      </c>
      <c r="G13" s="232">
        <f t="shared" si="0"/>
        <v>529</v>
      </c>
      <c r="H13" s="17">
        <v>0</v>
      </c>
      <c r="I13" s="232">
        <v>529</v>
      </c>
    </row>
    <row r="14" spans="1:9" s="1" customFormat="1" ht="14.45" customHeight="1">
      <c r="A14" s="16" t="s">
        <v>56</v>
      </c>
      <c r="B14" s="10" t="s">
        <v>55</v>
      </c>
      <c r="C14" s="149">
        <v>1775</v>
      </c>
      <c r="D14" s="149">
        <v>1577</v>
      </c>
      <c r="E14" s="149">
        <v>1501</v>
      </c>
      <c r="F14" s="111">
        <v>1431</v>
      </c>
      <c r="G14" s="232">
        <f t="shared" si="0"/>
        <v>1324</v>
      </c>
      <c r="H14" s="232">
        <f>SUM(H15:H16)</f>
        <v>136</v>
      </c>
      <c r="I14" s="232">
        <f>SUM(I15:I16)</f>
        <v>1188</v>
      </c>
    </row>
    <row r="15" spans="1:9" s="1" customFormat="1" ht="12" customHeight="1">
      <c r="A15" s="16"/>
      <c r="B15" s="10" t="s">
        <v>52</v>
      </c>
      <c r="C15" s="149">
        <v>865</v>
      </c>
      <c r="D15" s="149">
        <v>826</v>
      </c>
      <c r="E15" s="149">
        <v>747</v>
      </c>
      <c r="F15" s="111">
        <v>702</v>
      </c>
      <c r="G15" s="232">
        <f t="shared" si="0"/>
        <v>651</v>
      </c>
      <c r="H15" s="232">
        <v>74</v>
      </c>
      <c r="I15" s="232">
        <v>577</v>
      </c>
    </row>
    <row r="16" spans="1:9" s="1" customFormat="1" ht="12" customHeight="1">
      <c r="A16" s="16"/>
      <c r="B16" s="10" t="s">
        <v>53</v>
      </c>
      <c r="C16" s="149">
        <v>910</v>
      </c>
      <c r="D16" s="149">
        <v>751</v>
      </c>
      <c r="E16" s="149">
        <v>754</v>
      </c>
      <c r="F16" s="111">
        <v>729</v>
      </c>
      <c r="G16" s="232">
        <f t="shared" si="0"/>
        <v>673</v>
      </c>
      <c r="H16" s="232">
        <v>62</v>
      </c>
      <c r="I16" s="232">
        <v>611</v>
      </c>
    </row>
    <row r="17" spans="1:9" ht="14.45" customHeight="1">
      <c r="A17" s="16" t="s">
        <v>57</v>
      </c>
      <c r="B17" s="10" t="s">
        <v>55</v>
      </c>
      <c r="C17" s="149">
        <v>1795</v>
      </c>
      <c r="D17" s="149">
        <v>1699</v>
      </c>
      <c r="E17" s="149">
        <v>1590</v>
      </c>
      <c r="F17" s="111">
        <v>1511</v>
      </c>
      <c r="G17" s="232">
        <f t="shared" si="0"/>
        <v>1431</v>
      </c>
      <c r="H17" s="232">
        <f>SUM(H18:H19)</f>
        <v>189</v>
      </c>
      <c r="I17" s="232">
        <f>SUM(I18:I19)</f>
        <v>1242</v>
      </c>
    </row>
    <row r="18" spans="1:9" ht="12" customHeight="1">
      <c r="A18" s="16"/>
      <c r="B18" s="10" t="s">
        <v>52</v>
      </c>
      <c r="C18" s="149">
        <v>894</v>
      </c>
      <c r="D18" s="149">
        <v>832</v>
      </c>
      <c r="E18" s="149">
        <v>837</v>
      </c>
      <c r="F18" s="111">
        <v>748</v>
      </c>
      <c r="G18" s="232">
        <f t="shared" si="0"/>
        <v>709</v>
      </c>
      <c r="H18" s="232">
        <v>106</v>
      </c>
      <c r="I18" s="232">
        <v>603</v>
      </c>
    </row>
    <row r="19" spans="1:9" ht="12" customHeight="1">
      <c r="A19" s="16"/>
      <c r="B19" s="10" t="s">
        <v>53</v>
      </c>
      <c r="C19" s="149">
        <v>901</v>
      </c>
      <c r="D19" s="149">
        <v>867</v>
      </c>
      <c r="E19" s="149">
        <v>753</v>
      </c>
      <c r="F19" s="111">
        <v>763</v>
      </c>
      <c r="G19" s="232">
        <f t="shared" si="0"/>
        <v>722</v>
      </c>
      <c r="H19" s="232">
        <v>83</v>
      </c>
      <c r="I19" s="232">
        <v>639</v>
      </c>
    </row>
    <row r="20" spans="1:9" ht="5.0999999999999996" customHeight="1">
      <c r="A20" s="14"/>
      <c r="B20" s="13"/>
      <c r="C20" s="14"/>
      <c r="D20" s="14"/>
      <c r="E20" s="14"/>
      <c r="F20" s="14"/>
      <c r="G20" s="14"/>
      <c r="H20" s="14"/>
      <c r="I20" s="14"/>
    </row>
    <row r="21" spans="1:9">
      <c r="A21" s="2" t="s">
        <v>573</v>
      </c>
      <c r="B21" s="2"/>
      <c r="C21" s="2"/>
      <c r="D21" s="2"/>
      <c r="E21" s="2"/>
      <c r="F21" s="2"/>
      <c r="G21" s="2"/>
      <c r="H21" s="2"/>
      <c r="I21" s="2"/>
    </row>
    <row r="22" spans="1:9">
      <c r="A22" s="2"/>
      <c r="B22" s="2"/>
      <c r="C22" s="2"/>
      <c r="D22" s="2"/>
      <c r="E22" s="2"/>
      <c r="F22" s="2"/>
      <c r="G22" s="2"/>
      <c r="H22" s="2"/>
      <c r="I22" s="2"/>
    </row>
    <row r="23" spans="1:9" ht="14.25">
      <c r="A23" s="5" t="s">
        <v>58</v>
      </c>
      <c r="B23" s="2"/>
      <c r="C23" s="2"/>
      <c r="D23" s="2"/>
      <c r="E23" s="2"/>
      <c r="F23" s="2"/>
      <c r="G23" s="2"/>
      <c r="H23" s="2"/>
      <c r="I23" s="2"/>
    </row>
    <row r="24" spans="1:9">
      <c r="A24" s="2"/>
      <c r="B24" s="2"/>
      <c r="C24" s="2"/>
      <c r="D24" s="2"/>
      <c r="E24" s="2"/>
      <c r="F24" s="2"/>
      <c r="G24" s="2"/>
      <c r="H24" s="2"/>
      <c r="I24" s="145" t="s">
        <v>629</v>
      </c>
    </row>
    <row r="25" spans="1:9">
      <c r="A25" s="276" t="s">
        <v>583</v>
      </c>
      <c r="B25" s="277"/>
      <c r="C25" s="281" t="s">
        <v>666</v>
      </c>
      <c r="D25" s="281" t="s">
        <v>567</v>
      </c>
      <c r="E25" s="281" t="s">
        <v>585</v>
      </c>
      <c r="F25" s="281" t="s">
        <v>638</v>
      </c>
      <c r="G25" s="105"/>
      <c r="H25" s="115" t="s">
        <v>636</v>
      </c>
      <c r="I25" s="115"/>
    </row>
    <row r="26" spans="1:9">
      <c r="A26" s="276"/>
      <c r="B26" s="277"/>
      <c r="C26" s="282"/>
      <c r="D26" s="282"/>
      <c r="E26" s="282"/>
      <c r="F26" s="282"/>
      <c r="G26" s="104" t="s">
        <v>28</v>
      </c>
      <c r="H26" s="104" t="s">
        <v>49</v>
      </c>
      <c r="I26" s="105" t="s">
        <v>50</v>
      </c>
    </row>
    <row r="27" spans="1:9" ht="5.0999999999999996" customHeight="1">
      <c r="A27" s="2"/>
      <c r="B27" s="9"/>
      <c r="C27" s="2"/>
      <c r="D27" s="2"/>
      <c r="E27" s="2"/>
      <c r="F27" s="2"/>
      <c r="G27" s="2"/>
      <c r="H27" s="2"/>
      <c r="I27" s="2"/>
    </row>
    <row r="28" spans="1:9">
      <c r="A28" s="279" t="s">
        <v>51</v>
      </c>
      <c r="B28" s="280"/>
      <c r="C28" s="150">
        <v>21044</v>
      </c>
      <c r="D28" s="149">
        <v>20617</v>
      </c>
      <c r="E28" s="149">
        <v>20413</v>
      </c>
      <c r="F28" s="111">
        <v>20172</v>
      </c>
      <c r="G28" s="232">
        <f>SUM(H28:I28)</f>
        <v>19811</v>
      </c>
      <c r="H28" s="232">
        <f>SUM(H29:H30)</f>
        <v>19705</v>
      </c>
      <c r="I28" s="232">
        <f>SUM(I29:I30)</f>
        <v>106</v>
      </c>
    </row>
    <row r="29" spans="1:9" ht="12" customHeight="1">
      <c r="A29" s="16"/>
      <c r="B29" s="10" t="s">
        <v>52</v>
      </c>
      <c r="C29" s="150">
        <v>10651</v>
      </c>
      <c r="D29" s="17">
        <v>10488</v>
      </c>
      <c r="E29" s="149">
        <v>10448</v>
      </c>
      <c r="F29" s="111">
        <v>10391</v>
      </c>
      <c r="G29" s="232">
        <f t="shared" ref="G29:G48" si="1">SUM(H29:I29)</f>
        <v>10190</v>
      </c>
      <c r="H29" s="232">
        <f>H32+H35+H38+H41+H44+H47</f>
        <v>10190</v>
      </c>
      <c r="I29" s="232">
        <f>I32+I35+I38+I41+I44+I47</f>
        <v>0</v>
      </c>
    </row>
    <row r="30" spans="1:9" ht="12" customHeight="1">
      <c r="A30" s="16"/>
      <c r="B30" s="10" t="s">
        <v>53</v>
      </c>
      <c r="C30" s="150">
        <v>10393</v>
      </c>
      <c r="D30" s="17">
        <v>10129</v>
      </c>
      <c r="E30" s="149">
        <v>9965</v>
      </c>
      <c r="F30" s="111">
        <v>9781</v>
      </c>
      <c r="G30" s="232">
        <f t="shared" si="1"/>
        <v>9621</v>
      </c>
      <c r="H30" s="232">
        <f>H33+H36+H39+H42+H45+H48</f>
        <v>9515</v>
      </c>
      <c r="I30" s="232">
        <f>I33+I36+I39+I42+I45+I48</f>
        <v>106</v>
      </c>
    </row>
    <row r="31" spans="1:9" ht="14.45" customHeight="1">
      <c r="A31" s="16" t="s">
        <v>59</v>
      </c>
      <c r="B31" s="10" t="s">
        <v>55</v>
      </c>
      <c r="C31" s="150">
        <v>3422</v>
      </c>
      <c r="D31" s="149">
        <v>3276</v>
      </c>
      <c r="E31" s="149">
        <v>3347</v>
      </c>
      <c r="F31" s="111">
        <v>3286</v>
      </c>
      <c r="G31" s="232">
        <f t="shared" si="1"/>
        <v>3189</v>
      </c>
      <c r="H31" s="232">
        <f>SUM(H32:H33)</f>
        <v>3176</v>
      </c>
      <c r="I31" s="232">
        <f>SUM(I32:I33)</f>
        <v>13</v>
      </c>
    </row>
    <row r="32" spans="1:9" ht="12" customHeight="1">
      <c r="A32" s="16"/>
      <c r="B32" s="10" t="s">
        <v>52</v>
      </c>
      <c r="C32" s="12">
        <v>1732</v>
      </c>
      <c r="D32" s="17">
        <v>1701</v>
      </c>
      <c r="E32" s="149">
        <v>1716</v>
      </c>
      <c r="F32" s="111">
        <v>1713</v>
      </c>
      <c r="G32" s="232">
        <f t="shared" si="1"/>
        <v>1650</v>
      </c>
      <c r="H32" s="232">
        <v>1650</v>
      </c>
      <c r="I32" s="232">
        <v>0</v>
      </c>
    </row>
    <row r="33" spans="1:9" s="1" customFormat="1" ht="12" customHeight="1">
      <c r="A33" s="16"/>
      <c r="B33" s="10" t="s">
        <v>53</v>
      </c>
      <c r="C33" s="12">
        <v>1690</v>
      </c>
      <c r="D33" s="17">
        <v>1575</v>
      </c>
      <c r="E33" s="149">
        <v>1631</v>
      </c>
      <c r="F33" s="111">
        <v>1573</v>
      </c>
      <c r="G33" s="232">
        <f t="shared" si="1"/>
        <v>1539</v>
      </c>
      <c r="H33" s="232">
        <v>1526</v>
      </c>
      <c r="I33" s="232">
        <v>13</v>
      </c>
    </row>
    <row r="34" spans="1:9" s="1" customFormat="1" ht="14.45" customHeight="1">
      <c r="A34" s="16" t="s">
        <v>60</v>
      </c>
      <c r="B34" s="10" t="s">
        <v>55</v>
      </c>
      <c r="C34" s="150">
        <v>3439</v>
      </c>
      <c r="D34" s="149">
        <v>3411</v>
      </c>
      <c r="E34" s="149">
        <v>3257</v>
      </c>
      <c r="F34" s="111">
        <v>3343</v>
      </c>
      <c r="G34" s="232">
        <f t="shared" si="1"/>
        <v>3273</v>
      </c>
      <c r="H34" s="232">
        <f>SUM(H35:H36)</f>
        <v>3253</v>
      </c>
      <c r="I34" s="232">
        <f>SUM(I35:I36)</f>
        <v>20</v>
      </c>
    </row>
    <row r="35" spans="1:9" s="1" customFormat="1" ht="12" customHeight="1">
      <c r="A35" s="16"/>
      <c r="B35" s="10" t="s">
        <v>52</v>
      </c>
      <c r="C35" s="12">
        <v>1764</v>
      </c>
      <c r="D35" s="17">
        <v>1713</v>
      </c>
      <c r="E35" s="149">
        <v>1689</v>
      </c>
      <c r="F35" s="111">
        <v>1709</v>
      </c>
      <c r="G35" s="232">
        <f t="shared" si="1"/>
        <v>1701</v>
      </c>
      <c r="H35" s="232">
        <v>1701</v>
      </c>
      <c r="I35" s="232">
        <v>0</v>
      </c>
    </row>
    <row r="36" spans="1:9" s="1" customFormat="1" ht="12" customHeight="1">
      <c r="A36" s="16"/>
      <c r="B36" s="10" t="s">
        <v>53</v>
      </c>
      <c r="C36" s="12">
        <v>1675</v>
      </c>
      <c r="D36" s="17">
        <v>1698</v>
      </c>
      <c r="E36" s="149">
        <v>1568</v>
      </c>
      <c r="F36" s="111">
        <v>1634</v>
      </c>
      <c r="G36" s="232">
        <f t="shared" si="1"/>
        <v>1572</v>
      </c>
      <c r="H36" s="232">
        <v>1552</v>
      </c>
      <c r="I36" s="232">
        <v>20</v>
      </c>
    </row>
    <row r="37" spans="1:9" s="1" customFormat="1" ht="14.45" customHeight="1">
      <c r="A37" s="16" t="s">
        <v>61</v>
      </c>
      <c r="B37" s="10" t="s">
        <v>55</v>
      </c>
      <c r="C37" s="150">
        <v>3510</v>
      </c>
      <c r="D37" s="149">
        <v>3415</v>
      </c>
      <c r="E37" s="149">
        <v>3393</v>
      </c>
      <c r="F37" s="111">
        <v>3246</v>
      </c>
      <c r="G37" s="232">
        <f t="shared" si="1"/>
        <v>3333</v>
      </c>
      <c r="H37" s="232">
        <f>SUM(H38:H39)</f>
        <v>3316</v>
      </c>
      <c r="I37" s="232">
        <f>SUM(I38:I39)</f>
        <v>17</v>
      </c>
    </row>
    <row r="38" spans="1:9" s="1" customFormat="1" ht="12" customHeight="1">
      <c r="A38" s="16"/>
      <c r="B38" s="10" t="s">
        <v>52</v>
      </c>
      <c r="C38" s="12">
        <v>1818</v>
      </c>
      <c r="D38" s="17">
        <v>1751</v>
      </c>
      <c r="E38" s="149">
        <v>1713</v>
      </c>
      <c r="F38" s="111">
        <v>1693</v>
      </c>
      <c r="G38" s="232">
        <f t="shared" si="1"/>
        <v>1706</v>
      </c>
      <c r="H38" s="232">
        <v>1706</v>
      </c>
      <c r="I38" s="232">
        <v>0</v>
      </c>
    </row>
    <row r="39" spans="1:9" s="1" customFormat="1" ht="12" customHeight="1">
      <c r="A39" s="16"/>
      <c r="B39" s="10" t="s">
        <v>53</v>
      </c>
      <c r="C39" s="12">
        <v>1692</v>
      </c>
      <c r="D39" s="17">
        <v>1664</v>
      </c>
      <c r="E39" s="149">
        <v>1680</v>
      </c>
      <c r="F39" s="111">
        <v>1553</v>
      </c>
      <c r="G39" s="232">
        <f t="shared" si="1"/>
        <v>1627</v>
      </c>
      <c r="H39" s="232">
        <v>1610</v>
      </c>
      <c r="I39" s="232">
        <v>17</v>
      </c>
    </row>
    <row r="40" spans="1:9" s="1" customFormat="1" ht="14.45" customHeight="1">
      <c r="A40" s="16" t="s">
        <v>62</v>
      </c>
      <c r="B40" s="10" t="s">
        <v>55</v>
      </c>
      <c r="C40" s="150">
        <v>3524</v>
      </c>
      <c r="D40" s="149">
        <v>3516</v>
      </c>
      <c r="E40" s="149">
        <v>3408</v>
      </c>
      <c r="F40" s="111">
        <v>3384</v>
      </c>
      <c r="G40" s="232">
        <f t="shared" si="1"/>
        <v>3246</v>
      </c>
      <c r="H40" s="232">
        <f>SUM(H41:H42)</f>
        <v>3226</v>
      </c>
      <c r="I40" s="232">
        <f>SUM(I41:I42)</f>
        <v>20</v>
      </c>
    </row>
    <row r="41" spans="1:9" s="1" customFormat="1" ht="12" customHeight="1">
      <c r="A41" s="16"/>
      <c r="B41" s="10" t="s">
        <v>52</v>
      </c>
      <c r="C41" s="12">
        <v>1787</v>
      </c>
      <c r="D41" s="17">
        <v>1824</v>
      </c>
      <c r="E41" s="149">
        <v>1742</v>
      </c>
      <c r="F41" s="111">
        <v>1717</v>
      </c>
      <c r="G41" s="232">
        <f t="shared" si="1"/>
        <v>1679</v>
      </c>
      <c r="H41" s="232">
        <v>1679</v>
      </c>
      <c r="I41" s="232">
        <v>0</v>
      </c>
    </row>
    <row r="42" spans="1:9" s="1" customFormat="1" ht="12" customHeight="1">
      <c r="A42" s="16"/>
      <c r="B42" s="10" t="s">
        <v>53</v>
      </c>
      <c r="C42" s="12">
        <v>1737</v>
      </c>
      <c r="D42" s="17">
        <v>1692</v>
      </c>
      <c r="E42" s="149">
        <v>1666</v>
      </c>
      <c r="F42" s="111">
        <v>1667</v>
      </c>
      <c r="G42" s="232">
        <f t="shared" si="1"/>
        <v>1567</v>
      </c>
      <c r="H42" s="232">
        <v>1547</v>
      </c>
      <c r="I42" s="232">
        <v>20</v>
      </c>
    </row>
    <row r="43" spans="1:9" s="1" customFormat="1" ht="14.45" customHeight="1">
      <c r="A43" s="16" t="s">
        <v>63</v>
      </c>
      <c r="B43" s="10" t="s">
        <v>55</v>
      </c>
      <c r="C43" s="150">
        <v>3493</v>
      </c>
      <c r="D43" s="149">
        <v>3504</v>
      </c>
      <c r="E43" s="149">
        <v>3511</v>
      </c>
      <c r="F43" s="111">
        <v>3404</v>
      </c>
      <c r="G43" s="232">
        <f t="shared" si="1"/>
        <v>3374</v>
      </c>
      <c r="H43" s="232">
        <f>SUM(H44:H45)</f>
        <v>3351</v>
      </c>
      <c r="I43" s="232">
        <f>SUM(I44:I45)</f>
        <v>23</v>
      </c>
    </row>
    <row r="44" spans="1:9" s="1" customFormat="1" ht="12" customHeight="1">
      <c r="A44" s="16"/>
      <c r="B44" s="10" t="s">
        <v>52</v>
      </c>
      <c r="C44" s="12">
        <v>1732</v>
      </c>
      <c r="D44" s="17">
        <v>1766</v>
      </c>
      <c r="E44" s="149">
        <v>1816</v>
      </c>
      <c r="F44" s="111">
        <v>1741</v>
      </c>
      <c r="G44" s="232">
        <f t="shared" si="1"/>
        <v>1717</v>
      </c>
      <c r="H44" s="232">
        <v>1717</v>
      </c>
      <c r="I44" s="232">
        <v>0</v>
      </c>
    </row>
    <row r="45" spans="1:9" s="1" customFormat="1" ht="12" customHeight="1">
      <c r="A45" s="16"/>
      <c r="B45" s="10" t="s">
        <v>53</v>
      </c>
      <c r="C45" s="12">
        <v>1761</v>
      </c>
      <c r="D45" s="17">
        <v>1738</v>
      </c>
      <c r="E45" s="149">
        <v>1695</v>
      </c>
      <c r="F45" s="111">
        <v>1663</v>
      </c>
      <c r="G45" s="232">
        <f t="shared" si="1"/>
        <v>1657</v>
      </c>
      <c r="H45" s="232">
        <v>1634</v>
      </c>
      <c r="I45" s="232">
        <v>23</v>
      </c>
    </row>
    <row r="46" spans="1:9" s="1" customFormat="1" ht="14.45" customHeight="1">
      <c r="A46" s="16" t="s">
        <v>64</v>
      </c>
      <c r="B46" s="10" t="s">
        <v>55</v>
      </c>
      <c r="C46" s="150">
        <v>3656</v>
      </c>
      <c r="D46" s="149">
        <v>3495</v>
      </c>
      <c r="E46" s="149">
        <v>3497</v>
      </c>
      <c r="F46" s="111">
        <v>3509</v>
      </c>
      <c r="G46" s="232">
        <f t="shared" si="1"/>
        <v>3396</v>
      </c>
      <c r="H46" s="232">
        <f>SUM(H47:H48)</f>
        <v>3383</v>
      </c>
      <c r="I46" s="232">
        <f>SUM(I47:I48)</f>
        <v>13</v>
      </c>
    </row>
    <row r="47" spans="1:9" s="1" customFormat="1" ht="12" customHeight="1">
      <c r="A47" s="16"/>
      <c r="B47" s="10" t="s">
        <v>52</v>
      </c>
      <c r="C47" s="12">
        <v>1818</v>
      </c>
      <c r="D47" s="17">
        <v>1733</v>
      </c>
      <c r="E47" s="149">
        <v>1772</v>
      </c>
      <c r="F47" s="111">
        <v>1818</v>
      </c>
      <c r="G47" s="232">
        <f t="shared" si="1"/>
        <v>1737</v>
      </c>
      <c r="H47" s="232">
        <v>1737</v>
      </c>
      <c r="I47" s="232">
        <v>0</v>
      </c>
    </row>
    <row r="48" spans="1:9" s="1" customFormat="1" ht="12" customHeight="1">
      <c r="A48" s="18"/>
      <c r="B48" s="10" t="s">
        <v>53</v>
      </c>
      <c r="C48" s="12">
        <v>1838</v>
      </c>
      <c r="D48" s="17">
        <v>1762</v>
      </c>
      <c r="E48" s="149">
        <v>1725</v>
      </c>
      <c r="F48" s="111">
        <v>1691</v>
      </c>
      <c r="G48" s="232">
        <f t="shared" si="1"/>
        <v>1659</v>
      </c>
      <c r="H48" s="232">
        <v>1646</v>
      </c>
      <c r="I48" s="232">
        <v>13</v>
      </c>
    </row>
    <row r="49" spans="1:9" ht="5.0999999999999996" customHeight="1">
      <c r="A49" s="14"/>
      <c r="B49" s="13"/>
      <c r="C49" s="14"/>
      <c r="D49" s="14"/>
      <c r="E49" s="14"/>
      <c r="F49" s="14"/>
      <c r="G49" s="14"/>
      <c r="H49" s="14"/>
      <c r="I49" s="14"/>
    </row>
    <row r="50" spans="1:9">
      <c r="A50" s="2" t="s">
        <v>573</v>
      </c>
      <c r="B50" s="2"/>
      <c r="C50" s="2"/>
      <c r="D50" s="2"/>
      <c r="E50" s="2"/>
      <c r="F50" s="2"/>
      <c r="G50" s="2"/>
      <c r="H50" s="2"/>
      <c r="I50" s="2"/>
    </row>
    <row r="51" spans="1:9">
      <c r="A51" s="2"/>
      <c r="B51" s="2"/>
      <c r="C51" s="2"/>
      <c r="D51" s="2"/>
      <c r="E51" s="2"/>
      <c r="F51" s="2"/>
      <c r="G51" s="2"/>
      <c r="H51" s="2"/>
      <c r="I51" s="2"/>
    </row>
    <row r="52" spans="1:9" ht="14.25">
      <c r="A52" s="5" t="s">
        <v>65</v>
      </c>
      <c r="B52" s="2"/>
      <c r="C52" s="2"/>
      <c r="D52" s="2"/>
      <c r="E52" s="2"/>
      <c r="F52" s="2"/>
      <c r="G52" s="2"/>
      <c r="H52" s="2"/>
      <c r="I52" s="2"/>
    </row>
    <row r="53" spans="1:9">
      <c r="A53" s="2"/>
      <c r="B53" s="2"/>
      <c r="C53" s="2"/>
      <c r="D53" s="2"/>
      <c r="E53" s="2"/>
      <c r="F53" s="2"/>
      <c r="G53" s="2"/>
      <c r="H53" s="2"/>
      <c r="I53" s="145" t="s">
        <v>629</v>
      </c>
    </row>
    <row r="54" spans="1:9">
      <c r="A54" s="276" t="s">
        <v>583</v>
      </c>
      <c r="B54" s="277"/>
      <c r="C54" s="281" t="s">
        <v>666</v>
      </c>
      <c r="D54" s="281" t="s">
        <v>567</v>
      </c>
      <c r="E54" s="281" t="s">
        <v>585</v>
      </c>
      <c r="F54" s="281" t="s">
        <v>638</v>
      </c>
      <c r="G54" s="105"/>
      <c r="H54" s="115" t="s">
        <v>636</v>
      </c>
      <c r="I54" s="115"/>
    </row>
    <row r="55" spans="1:9">
      <c r="A55" s="276"/>
      <c r="B55" s="277"/>
      <c r="C55" s="282"/>
      <c r="D55" s="282"/>
      <c r="E55" s="282"/>
      <c r="F55" s="282"/>
      <c r="G55" s="104" t="s">
        <v>28</v>
      </c>
      <c r="H55" s="104" t="s">
        <v>49</v>
      </c>
      <c r="I55" s="105" t="s">
        <v>50</v>
      </c>
    </row>
    <row r="56" spans="1:9" ht="5.0999999999999996" customHeight="1">
      <c r="A56" s="2"/>
      <c r="B56" s="9"/>
      <c r="C56" s="2"/>
      <c r="D56" s="2"/>
      <c r="E56" s="2"/>
      <c r="F56" s="2"/>
      <c r="G56" s="2"/>
      <c r="H56" s="2"/>
      <c r="I56" s="2"/>
    </row>
    <row r="57" spans="1:9">
      <c r="A57" s="279" t="s">
        <v>51</v>
      </c>
      <c r="B57" s="280"/>
      <c r="C57" s="112">
        <v>9612</v>
      </c>
      <c r="D57" s="111">
        <v>9799</v>
      </c>
      <c r="E57" s="111">
        <v>9780</v>
      </c>
      <c r="F57" s="111">
        <v>9659</v>
      </c>
      <c r="G57" s="232">
        <f>SUM(H57:I57)</f>
        <v>9514</v>
      </c>
      <c r="H57" s="232">
        <f>SUM(H58:H59)</f>
        <v>9325</v>
      </c>
      <c r="I57" s="232">
        <f>SUM(I58:I59)</f>
        <v>189</v>
      </c>
    </row>
    <row r="58" spans="1:9" ht="12" customHeight="1">
      <c r="A58" s="16"/>
      <c r="B58" s="10" t="s">
        <v>52</v>
      </c>
      <c r="C58" s="112">
        <v>4911</v>
      </c>
      <c r="D58" s="111">
        <v>4902</v>
      </c>
      <c r="E58" s="111">
        <v>4868</v>
      </c>
      <c r="F58" s="111">
        <v>4823</v>
      </c>
      <c r="G58" s="232">
        <f t="shared" ref="G58:G68" si="2">SUM(H58:I58)</f>
        <v>4767</v>
      </c>
      <c r="H58" s="232">
        <f>H61+H64+H67+H70+H73+H76</f>
        <v>4767</v>
      </c>
      <c r="I58" s="232">
        <f>I61+I64+I67+I70+I73+I76</f>
        <v>0</v>
      </c>
    </row>
    <row r="59" spans="1:9" ht="12" customHeight="1">
      <c r="A59" s="16"/>
      <c r="B59" s="10" t="s">
        <v>53</v>
      </c>
      <c r="C59" s="112">
        <v>4701</v>
      </c>
      <c r="D59" s="111">
        <v>4897</v>
      </c>
      <c r="E59" s="111">
        <v>4912</v>
      </c>
      <c r="F59" s="111">
        <v>4836</v>
      </c>
      <c r="G59" s="232">
        <f t="shared" si="2"/>
        <v>4747</v>
      </c>
      <c r="H59" s="232">
        <f>H62+H65+H68+H71+H74+H77</f>
        <v>4558</v>
      </c>
      <c r="I59" s="232">
        <f>I62+I65+I68+I71+I74+I77</f>
        <v>189</v>
      </c>
    </row>
    <row r="60" spans="1:9" ht="14.45" customHeight="1">
      <c r="A60" s="16" t="s">
        <v>59</v>
      </c>
      <c r="B60" s="10" t="s">
        <v>55</v>
      </c>
      <c r="C60" s="112">
        <v>3312</v>
      </c>
      <c r="D60" s="111">
        <v>3302</v>
      </c>
      <c r="E60" s="111">
        <v>3165</v>
      </c>
      <c r="F60" s="111">
        <v>3189</v>
      </c>
      <c r="G60" s="232">
        <f t="shared" si="2"/>
        <v>3167</v>
      </c>
      <c r="H60" s="232">
        <f>SUM(H61:H62)</f>
        <v>3099</v>
      </c>
      <c r="I60" s="232">
        <f>SUM(I61:I62)</f>
        <v>68</v>
      </c>
    </row>
    <row r="61" spans="1:9" ht="12" customHeight="1">
      <c r="A61" s="16"/>
      <c r="B61" s="10" t="s">
        <v>52</v>
      </c>
      <c r="C61" s="12">
        <v>1649</v>
      </c>
      <c r="D61" s="111">
        <v>1646</v>
      </c>
      <c r="E61" s="111">
        <v>1564</v>
      </c>
      <c r="F61" s="111">
        <v>1604</v>
      </c>
      <c r="G61" s="232">
        <f t="shared" si="2"/>
        <v>1603</v>
      </c>
      <c r="H61" s="232">
        <v>1603</v>
      </c>
      <c r="I61" s="238">
        <v>0</v>
      </c>
    </row>
    <row r="62" spans="1:9" ht="12" customHeight="1">
      <c r="A62" s="16"/>
      <c r="B62" s="10" t="s">
        <v>53</v>
      </c>
      <c r="C62" s="12">
        <v>1663</v>
      </c>
      <c r="D62" s="111">
        <v>1656</v>
      </c>
      <c r="E62" s="111">
        <v>1601</v>
      </c>
      <c r="F62" s="111">
        <v>1585</v>
      </c>
      <c r="G62" s="232">
        <f t="shared" si="2"/>
        <v>1564</v>
      </c>
      <c r="H62" s="232">
        <v>1496</v>
      </c>
      <c r="I62" s="17">
        <v>68</v>
      </c>
    </row>
    <row r="63" spans="1:9" ht="14.45" customHeight="1">
      <c r="A63" s="16" t="s">
        <v>60</v>
      </c>
      <c r="B63" s="10" t="s">
        <v>55</v>
      </c>
      <c r="C63" s="112">
        <v>3178</v>
      </c>
      <c r="D63" s="111">
        <v>3315</v>
      </c>
      <c r="E63" s="111">
        <v>3299</v>
      </c>
      <c r="F63" s="111">
        <v>3164</v>
      </c>
      <c r="G63" s="232">
        <f t="shared" si="2"/>
        <v>3188</v>
      </c>
      <c r="H63" s="232">
        <f>SUM(H64:H65)</f>
        <v>3120</v>
      </c>
      <c r="I63" s="232">
        <f>SUM(I64:I65)</f>
        <v>68</v>
      </c>
    </row>
    <row r="64" spans="1:9" ht="12" customHeight="1">
      <c r="A64" s="16"/>
      <c r="B64" s="10" t="s">
        <v>52</v>
      </c>
      <c r="C64" s="12">
        <v>1600</v>
      </c>
      <c r="D64" s="111">
        <v>1652</v>
      </c>
      <c r="E64" s="111">
        <v>1650</v>
      </c>
      <c r="F64" s="111">
        <v>1563</v>
      </c>
      <c r="G64" s="232">
        <f t="shared" si="2"/>
        <v>1606</v>
      </c>
      <c r="H64" s="232">
        <v>1606</v>
      </c>
      <c r="I64" s="238">
        <v>0</v>
      </c>
    </row>
    <row r="65" spans="1:9" s="1" customFormat="1" ht="12" customHeight="1">
      <c r="A65" s="16"/>
      <c r="B65" s="10" t="s">
        <v>53</v>
      </c>
      <c r="C65" s="12">
        <v>1578</v>
      </c>
      <c r="D65" s="111">
        <v>1663</v>
      </c>
      <c r="E65" s="111">
        <v>1649</v>
      </c>
      <c r="F65" s="111">
        <v>1601</v>
      </c>
      <c r="G65" s="232">
        <f t="shared" si="2"/>
        <v>1582</v>
      </c>
      <c r="H65" s="232">
        <v>1514</v>
      </c>
      <c r="I65" s="17">
        <v>68</v>
      </c>
    </row>
    <row r="66" spans="1:9" s="1" customFormat="1" ht="14.45" customHeight="1">
      <c r="A66" s="16" t="s">
        <v>61</v>
      </c>
      <c r="B66" s="10" t="s">
        <v>55</v>
      </c>
      <c r="C66" s="112">
        <v>3122</v>
      </c>
      <c r="D66" s="111">
        <v>3182</v>
      </c>
      <c r="E66" s="111">
        <v>3316</v>
      </c>
      <c r="F66" s="111">
        <v>3306</v>
      </c>
      <c r="G66" s="232">
        <f t="shared" si="2"/>
        <v>3159</v>
      </c>
      <c r="H66" s="232">
        <f>SUM(H67:H68)</f>
        <v>3106</v>
      </c>
      <c r="I66" s="232">
        <f>SUM(I67:I68)</f>
        <v>53</v>
      </c>
    </row>
    <row r="67" spans="1:9" s="1" customFormat="1" ht="12" customHeight="1">
      <c r="A67" s="16"/>
      <c r="B67" s="10" t="s">
        <v>52</v>
      </c>
      <c r="C67" s="12">
        <v>1662</v>
      </c>
      <c r="D67" s="111">
        <v>1604</v>
      </c>
      <c r="E67" s="111">
        <v>1654</v>
      </c>
      <c r="F67" s="111">
        <v>1656</v>
      </c>
      <c r="G67" s="232">
        <f t="shared" si="2"/>
        <v>1558</v>
      </c>
      <c r="H67" s="232">
        <v>1558</v>
      </c>
      <c r="I67" s="238">
        <v>0</v>
      </c>
    </row>
    <row r="68" spans="1:9" s="1" customFormat="1" ht="12" customHeight="1">
      <c r="A68" s="16"/>
      <c r="B68" s="10" t="s">
        <v>53</v>
      </c>
      <c r="C68" s="12">
        <v>1460</v>
      </c>
      <c r="D68" s="111">
        <v>1578</v>
      </c>
      <c r="E68" s="111">
        <v>1662</v>
      </c>
      <c r="F68" s="111">
        <v>1650</v>
      </c>
      <c r="G68" s="232">
        <f t="shared" si="2"/>
        <v>1601</v>
      </c>
      <c r="H68" s="232">
        <v>1548</v>
      </c>
      <c r="I68" s="17">
        <v>53</v>
      </c>
    </row>
    <row r="69" spans="1:9" s="1" customFormat="1" ht="5.0999999999999996" customHeight="1">
      <c r="A69" s="14"/>
      <c r="B69" s="13"/>
      <c r="C69" s="14"/>
      <c r="D69" s="14"/>
      <c r="E69" s="14"/>
      <c r="F69" s="14"/>
      <c r="G69" s="14"/>
      <c r="H69" s="14"/>
      <c r="I69" s="14"/>
    </row>
    <row r="70" spans="1:9" s="1" customFormat="1">
      <c r="A70" s="2" t="s">
        <v>573</v>
      </c>
      <c r="B70" s="2"/>
      <c r="C70" s="2"/>
      <c r="D70" s="2"/>
      <c r="E70" s="2"/>
      <c r="F70" s="2"/>
      <c r="G70" s="2"/>
      <c r="H70" s="2"/>
      <c r="I70" s="2"/>
    </row>
  </sheetData>
  <mergeCells count="18">
    <mergeCell ref="A5:B6"/>
    <mergeCell ref="C5:C6"/>
    <mergeCell ref="D5:D6"/>
    <mergeCell ref="E5:E6"/>
    <mergeCell ref="F5:F6"/>
    <mergeCell ref="A8:B8"/>
    <mergeCell ref="F54:F55"/>
    <mergeCell ref="A57:B57"/>
    <mergeCell ref="A25:B26"/>
    <mergeCell ref="C25:C26"/>
    <mergeCell ref="D25:D26"/>
    <mergeCell ref="E25:E26"/>
    <mergeCell ref="A54:B55"/>
    <mergeCell ref="C54:C55"/>
    <mergeCell ref="D54:D55"/>
    <mergeCell ref="E54:E55"/>
    <mergeCell ref="F25:F26"/>
    <mergeCell ref="A28:B28"/>
  </mergeCells>
  <phoneticPr fontId="2"/>
  <pageMargins left="0.59055118110236227" right="0.39370078740157483" top="0.39370078740157483" bottom="0.39370078740157483" header="0.31496062992125984" footer="0.31496062992125984"/>
  <pageSetup paperSize="9" firstPageNumber="13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topLeftCell="A40" zoomScale="110" zoomScaleNormal="120" zoomScaleSheetLayoutView="110" workbookViewId="0">
      <selection activeCell="M38" sqref="M38"/>
    </sheetView>
  </sheetViews>
  <sheetFormatPr defaultColWidth="9" defaultRowHeight="13.5"/>
  <cols>
    <col min="1" max="9" width="10.5" style="1" customWidth="1"/>
    <col min="10" max="10" width="9" style="1"/>
    <col min="11" max="16384" width="9" style="15"/>
  </cols>
  <sheetData>
    <row r="1" spans="1:15" s="2" customFormat="1" ht="11.25">
      <c r="A1" s="123" t="s">
        <v>0</v>
      </c>
      <c r="I1" s="121"/>
    </row>
    <row r="2" spans="1:15">
      <c r="A2" s="2"/>
      <c r="B2" s="2"/>
      <c r="C2" s="2"/>
      <c r="D2" s="2"/>
      <c r="E2" s="2"/>
      <c r="F2" s="2"/>
      <c r="G2" s="2"/>
      <c r="H2" s="2"/>
      <c r="I2" s="2"/>
    </row>
    <row r="3" spans="1:15" ht="14.25">
      <c r="A3" s="5" t="s">
        <v>66</v>
      </c>
      <c r="B3" s="2"/>
      <c r="C3" s="2"/>
      <c r="D3" s="2"/>
      <c r="E3" s="2"/>
      <c r="F3" s="2"/>
      <c r="G3" s="2"/>
      <c r="H3" s="2"/>
      <c r="I3" s="2"/>
    </row>
    <row r="4" spans="1:15">
      <c r="A4" s="2"/>
      <c r="B4" s="2"/>
      <c r="C4" s="2"/>
      <c r="D4" s="2"/>
      <c r="E4" s="2"/>
      <c r="F4" s="2"/>
      <c r="G4" s="2"/>
      <c r="H4" s="2"/>
      <c r="I4" s="145" t="s">
        <v>629</v>
      </c>
    </row>
    <row r="5" spans="1:15">
      <c r="A5" s="276" t="s">
        <v>583</v>
      </c>
      <c r="B5" s="277"/>
      <c r="C5" s="281" t="s">
        <v>666</v>
      </c>
      <c r="D5" s="281" t="s">
        <v>567</v>
      </c>
      <c r="E5" s="281" t="s">
        <v>585</v>
      </c>
      <c r="F5" s="281" t="s">
        <v>638</v>
      </c>
      <c r="G5" s="105"/>
      <c r="H5" s="115" t="s">
        <v>636</v>
      </c>
      <c r="I5" s="115"/>
    </row>
    <row r="6" spans="1:15">
      <c r="A6" s="276"/>
      <c r="B6" s="277"/>
      <c r="C6" s="282"/>
      <c r="D6" s="282"/>
      <c r="E6" s="282"/>
      <c r="F6" s="282"/>
      <c r="G6" s="104" t="s">
        <v>28</v>
      </c>
      <c r="H6" s="104" t="s">
        <v>49</v>
      </c>
      <c r="I6" s="105" t="s">
        <v>50</v>
      </c>
    </row>
    <row r="7" spans="1:15" ht="5.0999999999999996" customHeight="1">
      <c r="A7" s="2"/>
      <c r="B7" s="9"/>
      <c r="C7" s="2"/>
      <c r="D7" s="2"/>
      <c r="E7" s="2"/>
      <c r="F7" s="2"/>
      <c r="G7" s="2"/>
      <c r="H7" s="2"/>
      <c r="I7" s="2"/>
    </row>
    <row r="8" spans="1:15">
      <c r="A8" s="279" t="s">
        <v>67</v>
      </c>
      <c r="B8" s="280"/>
      <c r="C8" s="112">
        <v>9044</v>
      </c>
      <c r="D8" s="112">
        <v>8765</v>
      </c>
      <c r="E8" s="111">
        <v>9270</v>
      </c>
      <c r="F8" s="111">
        <v>8370</v>
      </c>
      <c r="G8" s="232">
        <f>SUM(H8:I8)</f>
        <v>8445</v>
      </c>
      <c r="H8" s="232">
        <v>7758</v>
      </c>
      <c r="I8" s="232">
        <f>SUM(I9:I10)</f>
        <v>687</v>
      </c>
      <c r="K8" s="239">
        <v>7389</v>
      </c>
      <c r="L8" s="239">
        <v>369</v>
      </c>
      <c r="M8" s="239">
        <f>K8+L8</f>
        <v>7758</v>
      </c>
      <c r="O8" s="239">
        <v>687</v>
      </c>
    </row>
    <row r="9" spans="1:15">
      <c r="A9" s="16"/>
      <c r="B9" s="10" t="s">
        <v>52</v>
      </c>
      <c r="C9" s="112">
        <v>4179</v>
      </c>
      <c r="D9" s="112">
        <v>4102</v>
      </c>
      <c r="E9" s="111">
        <v>4030</v>
      </c>
      <c r="F9" s="111">
        <v>3971</v>
      </c>
      <c r="G9" s="232">
        <f t="shared" ref="G9:G19" si="0">SUM(H9:I9)</f>
        <v>3968</v>
      </c>
      <c r="H9" s="232">
        <v>3968</v>
      </c>
      <c r="I9" s="232">
        <f>I12+I15+I18+I21</f>
        <v>0</v>
      </c>
      <c r="J9" s="142"/>
      <c r="K9" s="239">
        <v>3701</v>
      </c>
      <c r="L9" s="239">
        <v>267</v>
      </c>
      <c r="M9" s="239">
        <f t="shared" ref="M9:M22" si="1">K9+L9</f>
        <v>3968</v>
      </c>
      <c r="O9" s="239">
        <v>0</v>
      </c>
    </row>
    <row r="10" spans="1:15">
      <c r="A10" s="16"/>
      <c r="B10" s="10" t="s">
        <v>53</v>
      </c>
      <c r="C10" s="112">
        <v>4865</v>
      </c>
      <c r="D10" s="112">
        <v>4663</v>
      </c>
      <c r="E10" s="111">
        <v>5240</v>
      </c>
      <c r="F10" s="111">
        <v>4399</v>
      </c>
      <c r="G10" s="232">
        <f t="shared" si="0"/>
        <v>4477</v>
      </c>
      <c r="H10" s="232">
        <v>3790</v>
      </c>
      <c r="I10" s="232">
        <f>I13+I16+I19+I22</f>
        <v>687</v>
      </c>
      <c r="K10" s="239">
        <v>3688</v>
      </c>
      <c r="L10" s="239">
        <v>102</v>
      </c>
      <c r="M10" s="239">
        <f t="shared" si="1"/>
        <v>3790</v>
      </c>
      <c r="O10" s="239">
        <v>687</v>
      </c>
    </row>
    <row r="11" spans="1:15" ht="18" customHeight="1">
      <c r="A11" s="106" t="s">
        <v>59</v>
      </c>
      <c r="B11" s="10" t="s">
        <v>55</v>
      </c>
      <c r="C11" s="112">
        <v>3010</v>
      </c>
      <c r="D11" s="112">
        <v>2849</v>
      </c>
      <c r="E11" s="111">
        <v>3071</v>
      </c>
      <c r="F11" s="111">
        <v>2883</v>
      </c>
      <c r="G11" s="232">
        <f t="shared" si="0"/>
        <v>2951</v>
      </c>
      <c r="H11" s="232">
        <v>2708</v>
      </c>
      <c r="I11" s="232">
        <f>SUM(I12:I13)</f>
        <v>243</v>
      </c>
      <c r="K11" s="239">
        <v>2561</v>
      </c>
      <c r="L11" s="239">
        <v>147</v>
      </c>
      <c r="M11" s="239">
        <f t="shared" si="1"/>
        <v>2708</v>
      </c>
      <c r="O11" s="239">
        <v>243</v>
      </c>
    </row>
    <row r="12" spans="1:15">
      <c r="A12" s="16"/>
      <c r="B12" s="10" t="s">
        <v>52</v>
      </c>
      <c r="C12" s="12">
        <v>1379</v>
      </c>
      <c r="D12" s="12">
        <v>1388</v>
      </c>
      <c r="E12" s="111">
        <v>1344</v>
      </c>
      <c r="F12" s="111">
        <v>1346</v>
      </c>
      <c r="G12" s="232">
        <f t="shared" si="0"/>
        <v>1397</v>
      </c>
      <c r="H12" s="232">
        <v>1397</v>
      </c>
      <c r="I12" s="238">
        <v>0</v>
      </c>
      <c r="J12" s="142"/>
      <c r="K12" s="239">
        <v>1286</v>
      </c>
      <c r="L12" s="239">
        <v>111</v>
      </c>
      <c r="M12" s="239">
        <f t="shared" si="1"/>
        <v>1397</v>
      </c>
      <c r="O12" s="239">
        <v>0</v>
      </c>
    </row>
    <row r="13" spans="1:15">
      <c r="A13" s="16"/>
      <c r="B13" s="10" t="s">
        <v>53</v>
      </c>
      <c r="C13" s="12">
        <v>1631</v>
      </c>
      <c r="D13" s="12">
        <v>1461</v>
      </c>
      <c r="E13" s="111">
        <v>1727</v>
      </c>
      <c r="F13" s="111">
        <v>1537</v>
      </c>
      <c r="G13" s="232">
        <f t="shared" si="0"/>
        <v>1554</v>
      </c>
      <c r="H13" s="232">
        <v>1311</v>
      </c>
      <c r="I13" s="17">
        <v>243</v>
      </c>
      <c r="K13" s="239">
        <v>1275</v>
      </c>
      <c r="L13" s="239">
        <v>36</v>
      </c>
      <c r="M13" s="239">
        <f t="shared" si="1"/>
        <v>1311</v>
      </c>
      <c r="O13" s="239">
        <v>243</v>
      </c>
    </row>
    <row r="14" spans="1:15" ht="18" customHeight="1">
      <c r="A14" s="106" t="s">
        <v>60</v>
      </c>
      <c r="B14" s="10" t="s">
        <v>55</v>
      </c>
      <c r="C14" s="112">
        <v>3005</v>
      </c>
      <c r="D14" s="112">
        <v>2956</v>
      </c>
      <c r="E14" s="111">
        <v>3034</v>
      </c>
      <c r="F14" s="111">
        <v>2788</v>
      </c>
      <c r="G14" s="232">
        <f t="shared" si="0"/>
        <v>2795</v>
      </c>
      <c r="H14" s="232">
        <v>2575</v>
      </c>
      <c r="I14" s="232">
        <f>SUM(I15:I16)</f>
        <v>220</v>
      </c>
      <c r="K14" s="239">
        <v>2438</v>
      </c>
      <c r="L14" s="239">
        <v>137</v>
      </c>
      <c r="M14" s="239">
        <f t="shared" si="1"/>
        <v>2575</v>
      </c>
      <c r="O14" s="239">
        <v>220</v>
      </c>
    </row>
    <row r="15" spans="1:15">
      <c r="A15" s="16"/>
      <c r="B15" s="10" t="s">
        <v>52</v>
      </c>
      <c r="C15" s="12">
        <v>1385</v>
      </c>
      <c r="D15" s="12">
        <v>1353</v>
      </c>
      <c r="E15" s="111">
        <v>1353</v>
      </c>
      <c r="F15" s="111">
        <v>1317</v>
      </c>
      <c r="G15" s="232">
        <f t="shared" si="0"/>
        <v>1295</v>
      </c>
      <c r="H15" s="232">
        <v>1295</v>
      </c>
      <c r="I15" s="238">
        <v>0</v>
      </c>
      <c r="K15" s="239">
        <v>1202</v>
      </c>
      <c r="L15" s="239">
        <v>93</v>
      </c>
      <c r="M15" s="239">
        <f t="shared" si="1"/>
        <v>1295</v>
      </c>
      <c r="O15" s="239">
        <v>0</v>
      </c>
    </row>
    <row r="16" spans="1:15">
      <c r="A16" s="16"/>
      <c r="B16" s="10" t="s">
        <v>53</v>
      </c>
      <c r="C16" s="12">
        <v>1620</v>
      </c>
      <c r="D16" s="12">
        <v>1603</v>
      </c>
      <c r="E16" s="111">
        <v>1681</v>
      </c>
      <c r="F16" s="111">
        <v>1471</v>
      </c>
      <c r="G16" s="232">
        <f t="shared" si="0"/>
        <v>1500</v>
      </c>
      <c r="H16" s="232">
        <v>1280</v>
      </c>
      <c r="I16" s="17">
        <v>220</v>
      </c>
      <c r="K16" s="239">
        <v>1236</v>
      </c>
      <c r="L16" s="239">
        <v>44</v>
      </c>
      <c r="M16" s="239">
        <f t="shared" si="1"/>
        <v>1280</v>
      </c>
      <c r="O16" s="239">
        <v>220</v>
      </c>
    </row>
    <row r="17" spans="1:15" s="1" customFormat="1" ht="18" customHeight="1">
      <c r="A17" s="106" t="s">
        <v>61</v>
      </c>
      <c r="B17" s="10" t="s">
        <v>55</v>
      </c>
      <c r="C17" s="112">
        <v>3006</v>
      </c>
      <c r="D17" s="112">
        <v>2934</v>
      </c>
      <c r="E17" s="111">
        <v>3135</v>
      </c>
      <c r="F17" s="111">
        <v>2684</v>
      </c>
      <c r="G17" s="232">
        <f t="shared" si="0"/>
        <v>2683</v>
      </c>
      <c r="H17" s="232">
        <v>2459</v>
      </c>
      <c r="I17" s="232">
        <f>SUM(I18:I19)</f>
        <v>224</v>
      </c>
      <c r="K17" s="239">
        <v>2390</v>
      </c>
      <c r="L17" s="239">
        <v>69</v>
      </c>
      <c r="M17" s="239">
        <f t="shared" si="1"/>
        <v>2459</v>
      </c>
      <c r="O17" s="239">
        <v>224</v>
      </c>
    </row>
    <row r="18" spans="1:15" s="1" customFormat="1">
      <c r="A18" s="16"/>
      <c r="B18" s="10" t="s">
        <v>52</v>
      </c>
      <c r="C18" s="12">
        <v>1401</v>
      </c>
      <c r="D18" s="12">
        <v>1343</v>
      </c>
      <c r="E18" s="111">
        <v>1311</v>
      </c>
      <c r="F18" s="111">
        <v>1298</v>
      </c>
      <c r="G18" s="232">
        <f t="shared" si="0"/>
        <v>1262</v>
      </c>
      <c r="H18" s="232">
        <v>1262</v>
      </c>
      <c r="I18" s="238">
        <v>0</v>
      </c>
      <c r="K18" s="239">
        <v>1213</v>
      </c>
      <c r="L18" s="239">
        <v>49</v>
      </c>
      <c r="M18" s="239">
        <f t="shared" si="1"/>
        <v>1262</v>
      </c>
      <c r="O18" s="239">
        <v>0</v>
      </c>
    </row>
    <row r="19" spans="1:15" s="1" customFormat="1">
      <c r="A19" s="16"/>
      <c r="B19" s="10" t="s">
        <v>53</v>
      </c>
      <c r="C19" s="12">
        <v>1605</v>
      </c>
      <c r="D19" s="12">
        <v>1591</v>
      </c>
      <c r="E19" s="111">
        <v>1824</v>
      </c>
      <c r="F19" s="111">
        <v>1386</v>
      </c>
      <c r="G19" s="232">
        <f t="shared" si="0"/>
        <v>1421</v>
      </c>
      <c r="H19" s="232">
        <v>1197</v>
      </c>
      <c r="I19" s="17">
        <v>224</v>
      </c>
      <c r="K19" s="239">
        <v>1177</v>
      </c>
      <c r="L19" s="239">
        <v>20</v>
      </c>
      <c r="M19" s="239">
        <f t="shared" si="1"/>
        <v>1197</v>
      </c>
      <c r="O19" s="239">
        <v>224</v>
      </c>
    </row>
    <row r="20" spans="1:15" s="1" customFormat="1" ht="18" customHeight="1">
      <c r="A20" s="106" t="s">
        <v>62</v>
      </c>
      <c r="B20" s="10" t="s">
        <v>55</v>
      </c>
      <c r="C20" s="233">
        <v>23</v>
      </c>
      <c r="D20" s="112">
        <v>26</v>
      </c>
      <c r="E20" s="111">
        <v>30</v>
      </c>
      <c r="F20" s="111">
        <v>15</v>
      </c>
      <c r="G20" s="232">
        <f t="shared" ref="G20:G22" si="2">SUM(H20:I20)</f>
        <v>16</v>
      </c>
      <c r="H20" s="232">
        <v>16</v>
      </c>
      <c r="I20" s="232">
        <f>SUM(I21:I22)</f>
        <v>0</v>
      </c>
      <c r="L20" s="239">
        <v>16</v>
      </c>
      <c r="M20" s="239">
        <f t="shared" si="1"/>
        <v>16</v>
      </c>
      <c r="O20" s="239"/>
    </row>
    <row r="21" spans="1:15" s="1" customFormat="1">
      <c r="A21" s="16"/>
      <c r="B21" s="10" t="s">
        <v>52</v>
      </c>
      <c r="C21" s="12">
        <v>14</v>
      </c>
      <c r="D21" s="12">
        <v>18</v>
      </c>
      <c r="E21" s="111">
        <v>22</v>
      </c>
      <c r="F21" s="111">
        <v>10</v>
      </c>
      <c r="G21" s="232">
        <f t="shared" si="2"/>
        <v>14</v>
      </c>
      <c r="H21" s="232">
        <v>14</v>
      </c>
      <c r="I21" s="238">
        <v>0</v>
      </c>
      <c r="L21" s="239">
        <v>14</v>
      </c>
      <c r="M21" s="239">
        <f t="shared" si="1"/>
        <v>14</v>
      </c>
      <c r="O21" s="239"/>
    </row>
    <row r="22" spans="1:15" s="1" customFormat="1">
      <c r="A22" s="16"/>
      <c r="B22" s="10" t="s">
        <v>53</v>
      </c>
      <c r="C22" s="12">
        <v>9</v>
      </c>
      <c r="D22" s="12">
        <v>8</v>
      </c>
      <c r="E22" s="111">
        <v>8</v>
      </c>
      <c r="F22" s="111">
        <v>5</v>
      </c>
      <c r="G22" s="232">
        <f t="shared" si="2"/>
        <v>2</v>
      </c>
      <c r="H22" s="232">
        <v>2</v>
      </c>
      <c r="I22" s="17">
        <v>0</v>
      </c>
      <c r="L22" s="239">
        <v>2</v>
      </c>
      <c r="M22" s="239">
        <f t="shared" si="1"/>
        <v>2</v>
      </c>
      <c r="O22" s="239"/>
    </row>
    <row r="23" spans="1:15" s="1" customFormat="1" ht="5.0999999999999996" customHeight="1">
      <c r="A23" s="14"/>
      <c r="B23" s="13"/>
      <c r="C23" s="14"/>
      <c r="D23" s="14"/>
      <c r="E23" s="14"/>
      <c r="F23" s="14"/>
      <c r="G23" s="14"/>
      <c r="H23" s="14"/>
      <c r="I23" s="14"/>
    </row>
    <row r="24" spans="1:15" s="1" customFormat="1">
      <c r="A24" s="2" t="s">
        <v>573</v>
      </c>
      <c r="B24" s="2"/>
      <c r="C24" s="2"/>
      <c r="D24" s="2"/>
      <c r="E24" s="2"/>
      <c r="F24" s="2"/>
      <c r="G24" s="2"/>
      <c r="H24" s="2"/>
      <c r="I24" s="2"/>
    </row>
    <row r="25" spans="1:15" s="1" customFormat="1">
      <c r="A25" s="2"/>
      <c r="B25" s="2"/>
      <c r="C25" s="2"/>
      <c r="D25" s="2"/>
      <c r="E25" s="2"/>
      <c r="F25" s="2"/>
      <c r="G25" s="2"/>
      <c r="H25" s="2"/>
      <c r="I25" s="2"/>
    </row>
    <row r="26" spans="1:15" s="1" customFormat="1">
      <c r="A26" s="2"/>
      <c r="B26" s="2"/>
      <c r="C26" s="2"/>
      <c r="D26" s="2"/>
      <c r="E26" s="2"/>
      <c r="F26" s="2"/>
      <c r="G26" s="2"/>
      <c r="H26" s="2"/>
      <c r="I26" s="2"/>
    </row>
    <row r="27" spans="1:15" s="1" customFormat="1" ht="14.25">
      <c r="A27" s="5" t="s">
        <v>68</v>
      </c>
      <c r="B27" s="2"/>
      <c r="C27" s="2"/>
      <c r="D27" s="2"/>
      <c r="E27" s="2"/>
      <c r="F27" s="2"/>
      <c r="G27" s="2"/>
      <c r="H27" s="2"/>
      <c r="I27" s="2"/>
    </row>
    <row r="28" spans="1:15" s="1" customFormat="1">
      <c r="A28" s="2"/>
      <c r="B28" s="2"/>
      <c r="C28" s="2"/>
      <c r="D28" s="2"/>
      <c r="E28" s="2"/>
      <c r="F28" s="2"/>
      <c r="G28" s="145" t="s">
        <v>629</v>
      </c>
      <c r="H28" s="2"/>
      <c r="I28" s="2"/>
    </row>
    <row r="29" spans="1:15" s="1" customFormat="1">
      <c r="A29" s="276" t="s">
        <v>69</v>
      </c>
      <c r="B29" s="277"/>
      <c r="C29" s="105" t="s">
        <v>667</v>
      </c>
      <c r="D29" s="105" t="s">
        <v>549</v>
      </c>
      <c r="E29" s="105" t="s">
        <v>566</v>
      </c>
      <c r="F29" s="105" t="s">
        <v>584</v>
      </c>
      <c r="G29" s="147" t="s">
        <v>636</v>
      </c>
      <c r="H29" s="2"/>
      <c r="I29" s="2"/>
    </row>
    <row r="30" spans="1:15" s="1" customFormat="1" ht="5.0999999999999996" customHeight="1">
      <c r="A30" s="2"/>
      <c r="B30" s="9"/>
      <c r="C30" s="2"/>
      <c r="D30" s="2"/>
      <c r="E30" s="2"/>
      <c r="F30" s="2"/>
      <c r="G30" s="2"/>
      <c r="H30" s="2"/>
      <c r="I30" s="2"/>
    </row>
    <row r="31" spans="1:15" s="1" customFormat="1">
      <c r="A31" s="106" t="s">
        <v>70</v>
      </c>
      <c r="B31" s="10" t="s">
        <v>55</v>
      </c>
      <c r="C31" s="111">
        <v>20</v>
      </c>
      <c r="D31" s="111">
        <v>22</v>
      </c>
      <c r="E31" s="16">
        <v>26</v>
      </c>
      <c r="F31" s="16">
        <v>30</v>
      </c>
      <c r="G31" s="232">
        <f>SUM(G32:G33)</f>
        <v>32</v>
      </c>
      <c r="H31" s="2"/>
      <c r="I31" s="2"/>
    </row>
    <row r="32" spans="1:15" s="1" customFormat="1">
      <c r="A32" s="16"/>
      <c r="B32" s="10" t="s">
        <v>52</v>
      </c>
      <c r="C32" s="17">
        <v>11</v>
      </c>
      <c r="D32" s="17">
        <v>11</v>
      </c>
      <c r="E32" s="16">
        <v>12</v>
      </c>
      <c r="F32" s="16">
        <v>15</v>
      </c>
      <c r="G32" s="232">
        <v>16</v>
      </c>
      <c r="H32" s="2"/>
      <c r="I32" s="2"/>
    </row>
    <row r="33" spans="1:9" s="1" customFormat="1">
      <c r="A33" s="16"/>
      <c r="B33" s="10" t="s">
        <v>53</v>
      </c>
      <c r="C33" s="17">
        <v>9</v>
      </c>
      <c r="D33" s="17">
        <v>11</v>
      </c>
      <c r="E33" s="16">
        <v>14</v>
      </c>
      <c r="F33" s="16">
        <v>15</v>
      </c>
      <c r="G33" s="232">
        <v>16</v>
      </c>
      <c r="H33" s="2"/>
      <c r="I33" s="2"/>
    </row>
    <row r="34" spans="1:9" s="1" customFormat="1" ht="18" customHeight="1">
      <c r="A34" s="106" t="s">
        <v>71</v>
      </c>
      <c r="B34" s="10" t="s">
        <v>55</v>
      </c>
      <c r="C34" s="111">
        <v>23</v>
      </c>
      <c r="D34" s="111">
        <v>18</v>
      </c>
      <c r="E34" s="16">
        <v>15</v>
      </c>
      <c r="F34" s="16">
        <v>11</v>
      </c>
      <c r="G34" s="232">
        <f>SUM(G35:G36)</f>
        <v>14</v>
      </c>
      <c r="H34" s="2"/>
      <c r="I34" s="2"/>
    </row>
    <row r="35" spans="1:9" s="1" customFormat="1">
      <c r="A35" s="16"/>
      <c r="B35" s="10" t="s">
        <v>52</v>
      </c>
      <c r="C35" s="17">
        <v>13</v>
      </c>
      <c r="D35" s="17">
        <v>11</v>
      </c>
      <c r="E35" s="16">
        <v>8</v>
      </c>
      <c r="F35" s="16">
        <v>5</v>
      </c>
      <c r="G35" s="232">
        <v>5</v>
      </c>
      <c r="H35" s="2"/>
      <c r="I35" s="2"/>
    </row>
    <row r="36" spans="1:9" s="1" customFormat="1">
      <c r="A36" s="16"/>
      <c r="B36" s="10" t="s">
        <v>53</v>
      </c>
      <c r="C36" s="17">
        <v>10</v>
      </c>
      <c r="D36" s="17">
        <v>7</v>
      </c>
      <c r="E36" s="16">
        <v>7</v>
      </c>
      <c r="F36" s="16">
        <v>6</v>
      </c>
      <c r="G36" s="232">
        <v>9</v>
      </c>
      <c r="H36" s="2"/>
      <c r="I36" s="2"/>
    </row>
    <row r="37" spans="1:9" s="1" customFormat="1" ht="18" customHeight="1">
      <c r="A37" s="106" t="s">
        <v>72</v>
      </c>
      <c r="B37" s="10" t="s">
        <v>55</v>
      </c>
      <c r="C37" s="111">
        <v>13</v>
      </c>
      <c r="D37" s="111">
        <v>18</v>
      </c>
      <c r="E37" s="16">
        <v>23</v>
      </c>
      <c r="F37" s="16">
        <v>26</v>
      </c>
      <c r="G37" s="232">
        <f>SUM(G38:G39)</f>
        <v>20</v>
      </c>
      <c r="H37" s="2"/>
      <c r="I37" s="2"/>
    </row>
    <row r="38" spans="1:9" s="1" customFormat="1">
      <c r="A38" s="16"/>
      <c r="B38" s="10" t="s">
        <v>52</v>
      </c>
      <c r="C38" s="17">
        <v>11</v>
      </c>
      <c r="D38" s="17">
        <v>12</v>
      </c>
      <c r="E38" s="16">
        <v>14</v>
      </c>
      <c r="F38" s="16">
        <v>15</v>
      </c>
      <c r="G38" s="232">
        <v>12</v>
      </c>
      <c r="H38" s="2"/>
      <c r="I38" s="2"/>
    </row>
    <row r="39" spans="1:9" s="1" customFormat="1">
      <c r="A39" s="16"/>
      <c r="B39" s="10" t="s">
        <v>53</v>
      </c>
      <c r="C39" s="17">
        <v>2</v>
      </c>
      <c r="D39" s="17">
        <v>6</v>
      </c>
      <c r="E39" s="16">
        <v>9</v>
      </c>
      <c r="F39" s="16">
        <v>11</v>
      </c>
      <c r="G39" s="232">
        <v>8</v>
      </c>
      <c r="H39" s="2"/>
      <c r="I39" s="2"/>
    </row>
    <row r="40" spans="1:9" s="1" customFormat="1" ht="5.0999999999999996" customHeight="1">
      <c r="A40" s="14"/>
      <c r="B40" s="13"/>
      <c r="C40" s="14"/>
      <c r="D40" s="14"/>
      <c r="E40" s="14"/>
      <c r="F40" s="14"/>
      <c r="G40" s="14"/>
      <c r="H40" s="2"/>
      <c r="I40" s="2"/>
    </row>
    <row r="41" spans="1:9" s="1" customFormat="1">
      <c r="A41" s="2" t="s">
        <v>573</v>
      </c>
      <c r="B41" s="2"/>
      <c r="C41" s="2"/>
      <c r="D41" s="2"/>
      <c r="E41" s="2"/>
      <c r="F41" s="2"/>
      <c r="G41" s="2"/>
      <c r="H41" s="2"/>
      <c r="I41" s="2"/>
    </row>
    <row r="42" spans="1:9" s="1" customFormat="1">
      <c r="A42" s="2"/>
      <c r="B42" s="2"/>
      <c r="C42" s="2"/>
      <c r="D42" s="2"/>
      <c r="E42" s="2"/>
      <c r="F42" s="2"/>
      <c r="G42" s="2"/>
      <c r="H42" s="2"/>
      <c r="I42" s="2"/>
    </row>
    <row r="43" spans="1:9" s="1" customFormat="1">
      <c r="A43" s="2"/>
      <c r="B43" s="2"/>
      <c r="C43" s="2"/>
      <c r="D43" s="2"/>
      <c r="E43" s="2"/>
      <c r="F43" s="2"/>
      <c r="G43" s="2"/>
      <c r="H43" s="2"/>
      <c r="I43" s="2"/>
    </row>
    <row r="44" spans="1:9" s="1" customFormat="1" ht="14.25">
      <c r="A44" s="5" t="s">
        <v>73</v>
      </c>
      <c r="B44" s="2"/>
      <c r="C44" s="2"/>
      <c r="D44" s="2"/>
      <c r="E44" s="2"/>
      <c r="F44" s="2"/>
      <c r="G44" s="2"/>
      <c r="H44" s="2"/>
      <c r="I44" s="2"/>
    </row>
    <row r="45" spans="1:9">
      <c r="I45" s="145" t="s">
        <v>630</v>
      </c>
    </row>
    <row r="46" spans="1:9" s="1" customFormat="1">
      <c r="A46" s="276" t="s">
        <v>74</v>
      </c>
      <c r="B46" s="277"/>
      <c r="C46" s="277"/>
      <c r="D46" s="277"/>
      <c r="E46" s="105" t="s">
        <v>667</v>
      </c>
      <c r="F46" s="105" t="s">
        <v>549</v>
      </c>
      <c r="G46" s="105" t="s">
        <v>566</v>
      </c>
      <c r="H46" s="105" t="s">
        <v>584</v>
      </c>
      <c r="I46" s="105" t="s">
        <v>636</v>
      </c>
    </row>
    <row r="47" spans="1:9" s="1" customFormat="1" ht="5.0999999999999996" customHeight="1">
      <c r="A47" s="2"/>
      <c r="B47" s="2"/>
      <c r="C47" s="2"/>
      <c r="D47" s="9"/>
      <c r="E47" s="2"/>
      <c r="F47" s="2"/>
      <c r="G47" s="2"/>
      <c r="H47" s="2"/>
      <c r="I47" s="2"/>
    </row>
    <row r="48" spans="1:9" s="1" customFormat="1">
      <c r="A48" s="283" t="s">
        <v>75</v>
      </c>
      <c r="B48" s="283"/>
      <c r="C48" s="283"/>
      <c r="D48" s="284"/>
      <c r="E48" s="19">
        <v>3244</v>
      </c>
      <c r="F48" s="19">
        <v>3132</v>
      </c>
      <c r="G48" s="19">
        <v>3185</v>
      </c>
      <c r="H48" s="19">
        <v>3271</v>
      </c>
      <c r="I48" s="19">
        <v>3307</v>
      </c>
    </row>
    <row r="49" spans="1:11">
      <c r="A49" s="2" t="s">
        <v>76</v>
      </c>
      <c r="B49" s="2"/>
      <c r="C49" s="2"/>
      <c r="D49" s="9"/>
      <c r="E49" s="19">
        <v>3190</v>
      </c>
      <c r="F49" s="20">
        <v>3068</v>
      </c>
      <c r="G49" s="20">
        <v>3119</v>
      </c>
      <c r="H49" s="19">
        <v>3249</v>
      </c>
      <c r="I49" s="19">
        <f>1617+1612</f>
        <v>3229</v>
      </c>
    </row>
    <row r="50" spans="1:11">
      <c r="A50" s="2" t="s">
        <v>77</v>
      </c>
      <c r="B50" s="2"/>
      <c r="C50" s="2"/>
      <c r="D50" s="9"/>
      <c r="E50" s="19">
        <v>13</v>
      </c>
      <c r="F50" s="20">
        <v>7</v>
      </c>
      <c r="G50" s="20">
        <v>5</v>
      </c>
      <c r="H50" s="19">
        <v>19</v>
      </c>
      <c r="I50" s="19">
        <v>14</v>
      </c>
    </row>
    <row r="51" spans="1:11">
      <c r="A51" s="2" t="s">
        <v>78</v>
      </c>
      <c r="B51" s="2"/>
      <c r="C51" s="2"/>
      <c r="D51" s="9"/>
      <c r="E51" s="19">
        <v>11</v>
      </c>
      <c r="F51" s="20">
        <v>18</v>
      </c>
      <c r="G51" s="20">
        <v>21</v>
      </c>
      <c r="H51" s="19">
        <v>27</v>
      </c>
      <c r="I51" s="19">
        <f>9+10+1+1</f>
        <v>21</v>
      </c>
    </row>
    <row r="52" spans="1:11">
      <c r="A52" s="2" t="s">
        <v>79</v>
      </c>
      <c r="B52" s="2"/>
      <c r="C52" s="2"/>
      <c r="D52" s="9"/>
      <c r="E52" s="19">
        <v>30</v>
      </c>
      <c r="F52" s="20">
        <v>39</v>
      </c>
      <c r="G52" s="20">
        <v>40</v>
      </c>
      <c r="H52" s="19">
        <v>31</v>
      </c>
      <c r="I52" s="19">
        <f>25+28</f>
        <v>53</v>
      </c>
      <c r="K52" s="21"/>
    </row>
    <row r="53" spans="1:11">
      <c r="A53" s="2" t="s">
        <v>80</v>
      </c>
      <c r="B53" s="2"/>
      <c r="C53" s="2"/>
      <c r="D53" s="9"/>
      <c r="E53" s="19">
        <v>0</v>
      </c>
      <c r="F53" s="20">
        <v>0</v>
      </c>
      <c r="G53" s="20">
        <v>0</v>
      </c>
      <c r="H53" s="19">
        <v>0</v>
      </c>
      <c r="I53" s="19">
        <v>0</v>
      </c>
    </row>
    <row r="54" spans="1:11">
      <c r="A54" s="2" t="s">
        <v>81</v>
      </c>
      <c r="B54" s="2"/>
      <c r="C54" s="2"/>
      <c r="D54" s="9"/>
      <c r="E54" s="19">
        <v>3201</v>
      </c>
      <c r="F54" s="20">
        <v>3086</v>
      </c>
      <c r="G54" s="20">
        <v>3140</v>
      </c>
      <c r="H54" s="19">
        <v>3276</v>
      </c>
      <c r="I54" s="19">
        <f>+I49+I51</f>
        <v>3250</v>
      </c>
    </row>
    <row r="55" spans="1:11" ht="5.0999999999999996" customHeight="1">
      <c r="A55" s="14"/>
      <c r="B55" s="14"/>
      <c r="C55" s="14"/>
      <c r="D55" s="13"/>
      <c r="E55" s="14"/>
      <c r="F55" s="14"/>
      <c r="G55" s="14"/>
      <c r="H55" s="14"/>
      <c r="I55" s="14"/>
    </row>
    <row r="56" spans="1:11" ht="12" customHeight="1">
      <c r="A56" s="6" t="s">
        <v>82</v>
      </c>
      <c r="B56" s="2"/>
      <c r="C56" s="2"/>
      <c r="D56" s="2"/>
      <c r="E56" s="2"/>
      <c r="F56" s="2"/>
      <c r="G56" s="2"/>
      <c r="H56" s="2"/>
      <c r="I56" s="2"/>
    </row>
    <row r="57" spans="1:11">
      <c r="A57" s="2" t="s">
        <v>573</v>
      </c>
      <c r="B57" s="2"/>
      <c r="C57" s="2"/>
      <c r="D57" s="2"/>
      <c r="E57" s="19"/>
      <c r="F57" s="19"/>
      <c r="G57" s="19"/>
      <c r="H57" s="19"/>
      <c r="I57" s="19"/>
    </row>
  </sheetData>
  <mergeCells count="9">
    <mergeCell ref="F5:F6"/>
    <mergeCell ref="A8:B8"/>
    <mergeCell ref="A29:B29"/>
    <mergeCell ref="A46:D46"/>
    <mergeCell ref="A48:D48"/>
    <mergeCell ref="A5:B6"/>
    <mergeCell ref="C5:C6"/>
    <mergeCell ref="D5:D6"/>
    <mergeCell ref="E5:E6"/>
  </mergeCells>
  <phoneticPr fontId="2"/>
  <pageMargins left="0.59055118110236227" right="0.39370078740157483" top="0.39370078740157483" bottom="0.39370078740157483" header="0.31496062992125984" footer="0.31496062992125984"/>
  <pageSetup paperSize="9" firstPageNumber="13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T13" sqref="T13"/>
    </sheetView>
  </sheetViews>
  <sheetFormatPr defaultColWidth="9" defaultRowHeight="13.5"/>
  <cols>
    <col min="1" max="1" width="10.5" style="1" customWidth="1"/>
    <col min="2" max="2" width="5.25" style="1" customWidth="1"/>
    <col min="3" max="3" width="7.5" style="1" bestFit="1" customWidth="1"/>
    <col min="4" max="7" width="4.875" style="1" customWidth="1"/>
    <col min="8" max="8" width="4.625" style="1" customWidth="1"/>
    <col min="9" max="9" width="5.5" style="1" customWidth="1"/>
    <col min="10" max="10" width="4.875" style="1" customWidth="1"/>
    <col min="11" max="11" width="5.625" style="1" customWidth="1"/>
    <col min="12" max="12" width="4.875" style="1" customWidth="1"/>
    <col min="13" max="13" width="5.5" style="1" customWidth="1"/>
    <col min="14" max="14" width="4.875" style="1" customWidth="1"/>
    <col min="15" max="15" width="5.5" style="1" customWidth="1"/>
    <col min="16" max="16" width="4.875" style="1" customWidth="1"/>
    <col min="17" max="17" width="5.625" style="1" customWidth="1"/>
    <col min="18" max="16384" width="9" style="1"/>
  </cols>
  <sheetData>
    <row r="1" spans="1:20" s="2" customFormat="1" ht="11.25">
      <c r="A1" s="123"/>
      <c r="Q1" s="121" t="s">
        <v>0</v>
      </c>
    </row>
    <row r="2" spans="1:20">
      <c r="A2" s="2"/>
      <c r="B2" s="2"/>
      <c r="C2" s="2"/>
      <c r="D2" s="2"/>
      <c r="E2" s="2"/>
      <c r="F2" s="2"/>
      <c r="G2" s="2"/>
      <c r="H2" s="2"/>
      <c r="I2" s="2"/>
      <c r="J2" s="2"/>
      <c r="K2" s="2"/>
      <c r="L2" s="2"/>
      <c r="M2" s="2"/>
      <c r="N2" s="2"/>
      <c r="O2" s="2"/>
      <c r="P2" s="2"/>
      <c r="Q2" s="2"/>
    </row>
    <row r="3" spans="1:20" ht="14.25">
      <c r="A3" s="5" t="s">
        <v>639</v>
      </c>
      <c r="B3" s="2"/>
      <c r="C3" s="2"/>
      <c r="D3" s="2"/>
      <c r="E3" s="2"/>
      <c r="F3" s="2"/>
      <c r="G3" s="2"/>
      <c r="H3" s="2"/>
      <c r="I3" s="2"/>
      <c r="J3" s="2"/>
      <c r="K3" s="2"/>
      <c r="L3" s="2"/>
      <c r="M3" s="2"/>
      <c r="N3" s="2"/>
      <c r="O3" s="2"/>
      <c r="P3" s="2"/>
      <c r="Q3" s="2"/>
    </row>
    <row r="4" spans="1:20">
      <c r="A4" s="2" t="s">
        <v>543</v>
      </c>
      <c r="B4" s="2"/>
      <c r="C4" s="2"/>
      <c r="D4" s="2"/>
      <c r="E4" s="2"/>
      <c r="F4" s="2"/>
      <c r="G4" s="2"/>
      <c r="H4" s="2"/>
      <c r="I4" s="2"/>
      <c r="J4" s="2"/>
      <c r="K4" s="2"/>
      <c r="L4" s="2"/>
      <c r="M4" s="2"/>
      <c r="N4" s="2"/>
      <c r="O4" s="2"/>
      <c r="P4" s="2"/>
      <c r="Q4" s="121" t="s">
        <v>605</v>
      </c>
    </row>
    <row r="5" spans="1:20" ht="27" customHeight="1">
      <c r="A5" s="294" t="s">
        <v>83</v>
      </c>
      <c r="B5" s="293" t="s">
        <v>84</v>
      </c>
      <c r="C5" s="277"/>
      <c r="D5" s="295" t="s">
        <v>85</v>
      </c>
      <c r="E5" s="296"/>
      <c r="F5" s="296"/>
      <c r="G5" s="296"/>
      <c r="H5" s="296"/>
      <c r="I5" s="296"/>
      <c r="J5" s="296"/>
      <c r="K5" s="297"/>
      <c r="L5" s="287" t="s">
        <v>86</v>
      </c>
      <c r="M5" s="290" t="s">
        <v>87</v>
      </c>
      <c r="N5" s="287" t="s">
        <v>88</v>
      </c>
      <c r="O5" s="287" t="s">
        <v>89</v>
      </c>
      <c r="P5" s="287" t="s">
        <v>80</v>
      </c>
      <c r="Q5" s="288" t="s">
        <v>90</v>
      </c>
    </row>
    <row r="6" spans="1:20" ht="27" customHeight="1">
      <c r="A6" s="276"/>
      <c r="B6" s="277"/>
      <c r="C6" s="277"/>
      <c r="D6" s="277" t="s">
        <v>91</v>
      </c>
      <c r="E6" s="277"/>
      <c r="F6" s="278" t="s">
        <v>92</v>
      </c>
      <c r="G6" s="285"/>
      <c r="H6" s="276"/>
      <c r="I6" s="287" t="s">
        <v>93</v>
      </c>
      <c r="J6" s="287" t="s">
        <v>94</v>
      </c>
      <c r="K6" s="290" t="s">
        <v>95</v>
      </c>
      <c r="L6" s="287"/>
      <c r="M6" s="291"/>
      <c r="N6" s="287"/>
      <c r="O6" s="287"/>
      <c r="P6" s="287"/>
      <c r="Q6" s="288"/>
    </row>
    <row r="7" spans="1:20" ht="27" customHeight="1">
      <c r="A7" s="276"/>
      <c r="B7" s="277"/>
      <c r="C7" s="277"/>
      <c r="D7" s="277"/>
      <c r="E7" s="277"/>
      <c r="F7" s="277" t="s">
        <v>96</v>
      </c>
      <c r="G7" s="277"/>
      <c r="H7" s="293" t="s">
        <v>41</v>
      </c>
      <c r="I7" s="287"/>
      <c r="J7" s="287"/>
      <c r="K7" s="291"/>
      <c r="L7" s="287"/>
      <c r="M7" s="291"/>
      <c r="N7" s="287"/>
      <c r="O7" s="287"/>
      <c r="P7" s="287"/>
      <c r="Q7" s="289"/>
    </row>
    <row r="8" spans="1:20" ht="22.5" customHeight="1">
      <c r="A8" s="276"/>
      <c r="B8" s="277"/>
      <c r="C8" s="277"/>
      <c r="D8" s="277"/>
      <c r="E8" s="277"/>
      <c r="F8" s="277"/>
      <c r="G8" s="277"/>
      <c r="H8" s="277"/>
      <c r="I8" s="287"/>
      <c r="J8" s="287"/>
      <c r="K8" s="292"/>
      <c r="L8" s="287"/>
      <c r="M8" s="292"/>
      <c r="N8" s="287"/>
      <c r="O8" s="287"/>
      <c r="P8" s="287"/>
      <c r="Q8" s="22" t="s">
        <v>97</v>
      </c>
    </row>
    <row r="9" spans="1:20" ht="5.0999999999999996" customHeight="1">
      <c r="A9" s="9"/>
      <c r="B9" s="2"/>
      <c r="C9" s="2"/>
      <c r="D9" s="2"/>
      <c r="E9" s="2"/>
      <c r="F9" s="2"/>
      <c r="G9" s="2"/>
      <c r="H9" s="2"/>
      <c r="I9" s="2"/>
      <c r="J9" s="2"/>
      <c r="K9" s="2"/>
      <c r="L9" s="2"/>
      <c r="M9" s="2"/>
      <c r="N9" s="2"/>
      <c r="O9" s="2"/>
      <c r="P9" s="2"/>
      <c r="Q9" s="2"/>
    </row>
    <row r="10" spans="1:20">
      <c r="A10" s="107" t="s">
        <v>98</v>
      </c>
      <c r="B10" s="235"/>
      <c r="C10" s="234">
        <v>3307</v>
      </c>
      <c r="D10" s="286">
        <v>3229</v>
      </c>
      <c r="E10" s="286"/>
      <c r="F10" s="286">
        <v>2633</v>
      </c>
      <c r="G10" s="286"/>
      <c r="H10" s="234">
        <v>233</v>
      </c>
      <c r="I10" s="234">
        <v>43</v>
      </c>
      <c r="J10" s="234">
        <v>12</v>
      </c>
      <c r="K10" s="234">
        <v>308</v>
      </c>
      <c r="L10" s="234">
        <v>21</v>
      </c>
      <c r="M10" s="234">
        <v>0</v>
      </c>
      <c r="N10" s="234">
        <f>6+5+3</f>
        <v>14</v>
      </c>
      <c r="O10" s="234">
        <v>43</v>
      </c>
      <c r="P10" s="234">
        <v>0</v>
      </c>
      <c r="Q10" s="234">
        <f>D10+L10+M10</f>
        <v>3250</v>
      </c>
    </row>
    <row r="11" spans="1:20">
      <c r="A11" s="107" t="s">
        <v>52</v>
      </c>
      <c r="B11" s="235"/>
      <c r="C11" s="234">
        <f>C14+C17</f>
        <v>1663</v>
      </c>
      <c r="D11" s="286">
        <f>D14+E17</f>
        <v>1617</v>
      </c>
      <c r="E11" s="286"/>
      <c r="F11" s="286">
        <f>F14+F17</f>
        <v>1303</v>
      </c>
      <c r="G11" s="286"/>
      <c r="H11" s="234">
        <f>H14+H17</f>
        <v>137</v>
      </c>
      <c r="I11" s="234">
        <f t="shared" ref="I11:P12" si="0">I14+I17</f>
        <v>33</v>
      </c>
      <c r="J11" s="234">
        <f t="shared" si="0"/>
        <v>8</v>
      </c>
      <c r="K11" s="234">
        <f t="shared" si="0"/>
        <v>136</v>
      </c>
      <c r="L11" s="234">
        <f t="shared" si="0"/>
        <v>10</v>
      </c>
      <c r="M11" s="234">
        <f t="shared" si="0"/>
        <v>0</v>
      </c>
      <c r="N11" s="234">
        <f t="shared" si="0"/>
        <v>11</v>
      </c>
      <c r="O11" s="234">
        <f t="shared" si="0"/>
        <v>25</v>
      </c>
      <c r="P11" s="234">
        <f t="shared" si="0"/>
        <v>0</v>
      </c>
      <c r="Q11" s="234">
        <f t="shared" ref="Q11:Q15" si="1">D11+L11+M11</f>
        <v>1627</v>
      </c>
    </row>
    <row r="12" spans="1:20">
      <c r="A12" s="107" t="s">
        <v>53</v>
      </c>
      <c r="B12" s="235"/>
      <c r="C12" s="234">
        <f>C15+C18</f>
        <v>1644</v>
      </c>
      <c r="D12" s="286">
        <f>D15+E18</f>
        <v>1612</v>
      </c>
      <c r="E12" s="286"/>
      <c r="F12" s="286">
        <f>F15+F18</f>
        <v>1330</v>
      </c>
      <c r="G12" s="286"/>
      <c r="H12" s="234">
        <f>H15+H18</f>
        <v>96</v>
      </c>
      <c r="I12" s="234">
        <f t="shared" si="0"/>
        <v>10</v>
      </c>
      <c r="J12" s="234">
        <f t="shared" si="0"/>
        <v>4</v>
      </c>
      <c r="K12" s="234">
        <f t="shared" si="0"/>
        <v>172</v>
      </c>
      <c r="L12" s="234">
        <f t="shared" si="0"/>
        <v>11</v>
      </c>
      <c r="M12" s="234">
        <f t="shared" si="0"/>
        <v>0</v>
      </c>
      <c r="N12" s="234">
        <v>3</v>
      </c>
      <c r="O12" s="234">
        <f t="shared" si="0"/>
        <v>18</v>
      </c>
      <c r="P12" s="234">
        <f t="shared" si="0"/>
        <v>0</v>
      </c>
      <c r="Q12" s="234">
        <f t="shared" si="1"/>
        <v>1623</v>
      </c>
    </row>
    <row r="13" spans="1:20" ht="20.100000000000001" customHeight="1">
      <c r="A13" s="107" t="s">
        <v>99</v>
      </c>
      <c r="B13" s="235"/>
      <c r="C13" s="234">
        <v>3265</v>
      </c>
      <c r="D13" s="286">
        <f>SUM(D14:E15)</f>
        <v>3187</v>
      </c>
      <c r="E13" s="286"/>
      <c r="F13" s="286">
        <f>SUM(F14:G15)</f>
        <v>2593</v>
      </c>
      <c r="G13" s="286"/>
      <c r="H13" s="234">
        <f>SUM(H14:H15)</f>
        <v>233</v>
      </c>
      <c r="I13" s="234">
        <f t="shared" ref="I13:K13" si="2">SUM(I14:I15)</f>
        <v>43</v>
      </c>
      <c r="J13" s="234">
        <f t="shared" si="2"/>
        <v>12</v>
      </c>
      <c r="K13" s="234">
        <f t="shared" si="2"/>
        <v>306</v>
      </c>
      <c r="L13" s="234">
        <f>19+2</f>
        <v>21</v>
      </c>
      <c r="M13" s="234">
        <v>0</v>
      </c>
      <c r="N13" s="234">
        <f>6+5+3</f>
        <v>14</v>
      </c>
      <c r="O13" s="234">
        <v>43</v>
      </c>
      <c r="P13" s="234">
        <v>0</v>
      </c>
      <c r="Q13" s="234">
        <f t="shared" si="1"/>
        <v>3208</v>
      </c>
    </row>
    <row r="14" spans="1:20">
      <c r="A14" s="107" t="s">
        <v>52</v>
      </c>
      <c r="B14" s="235"/>
      <c r="C14" s="234">
        <v>1663</v>
      </c>
      <c r="D14" s="286">
        <f>SUM(F14:K14)</f>
        <v>1617</v>
      </c>
      <c r="E14" s="286"/>
      <c r="F14" s="286">
        <v>1303</v>
      </c>
      <c r="G14" s="286"/>
      <c r="H14" s="234">
        <v>137</v>
      </c>
      <c r="I14" s="234">
        <v>33</v>
      </c>
      <c r="J14" s="234">
        <v>8</v>
      </c>
      <c r="K14" s="234">
        <v>136</v>
      </c>
      <c r="L14" s="234">
        <f>9+1</f>
        <v>10</v>
      </c>
      <c r="M14" s="234">
        <v>0</v>
      </c>
      <c r="N14" s="234">
        <f>6+4+1</f>
        <v>11</v>
      </c>
      <c r="O14" s="234">
        <v>25</v>
      </c>
      <c r="P14" s="234">
        <v>0</v>
      </c>
      <c r="Q14" s="234">
        <f t="shared" si="1"/>
        <v>1627</v>
      </c>
      <c r="S14" s="23"/>
      <c r="T14" s="23"/>
    </row>
    <row r="15" spans="1:20">
      <c r="A15" s="107" t="s">
        <v>53</v>
      </c>
      <c r="B15" s="235"/>
      <c r="C15" s="234">
        <v>1602</v>
      </c>
      <c r="D15" s="286">
        <f>SUM(F15:K15)</f>
        <v>1570</v>
      </c>
      <c r="E15" s="286"/>
      <c r="F15" s="286">
        <v>1290</v>
      </c>
      <c r="G15" s="286"/>
      <c r="H15" s="234">
        <v>96</v>
      </c>
      <c r="I15" s="234">
        <v>10</v>
      </c>
      <c r="J15" s="234">
        <v>4</v>
      </c>
      <c r="K15" s="234">
        <v>170</v>
      </c>
      <c r="L15" s="234">
        <f>10+1</f>
        <v>11</v>
      </c>
      <c r="M15" s="234">
        <v>0</v>
      </c>
      <c r="N15" s="234">
        <v>3</v>
      </c>
      <c r="O15" s="234">
        <v>18</v>
      </c>
      <c r="P15" s="234">
        <v>0</v>
      </c>
      <c r="Q15" s="234">
        <f t="shared" si="1"/>
        <v>1581</v>
      </c>
      <c r="S15" s="23"/>
      <c r="T15" s="23"/>
    </row>
    <row r="16" spans="1:20" ht="20.100000000000001" customHeight="1">
      <c r="A16" s="107" t="s">
        <v>100</v>
      </c>
      <c r="B16" s="235"/>
      <c r="C16" s="234">
        <v>42</v>
      </c>
      <c r="D16" s="234"/>
      <c r="E16" s="234">
        <v>42</v>
      </c>
      <c r="F16" s="286">
        <v>40</v>
      </c>
      <c r="G16" s="286"/>
      <c r="H16" s="234">
        <v>0</v>
      </c>
      <c r="I16" s="234">
        <v>0</v>
      </c>
      <c r="J16" s="234">
        <v>0</v>
      </c>
      <c r="K16" s="234">
        <v>2</v>
      </c>
      <c r="L16" s="234">
        <v>0</v>
      </c>
      <c r="M16" s="234">
        <v>0</v>
      </c>
      <c r="N16" s="234">
        <v>0</v>
      </c>
      <c r="O16" s="234">
        <v>0</v>
      </c>
      <c r="P16" s="234">
        <v>0</v>
      </c>
      <c r="Q16" s="234">
        <f>E16+L16+M16</f>
        <v>42</v>
      </c>
    </row>
    <row r="17" spans="1:17">
      <c r="A17" s="107" t="s">
        <v>52</v>
      </c>
      <c r="B17" s="235"/>
      <c r="C17" s="234">
        <v>0</v>
      </c>
      <c r="D17" s="234"/>
      <c r="E17" s="234">
        <v>0</v>
      </c>
      <c r="F17" s="286">
        <v>0</v>
      </c>
      <c r="G17" s="286"/>
      <c r="H17" s="234">
        <v>0</v>
      </c>
      <c r="I17" s="234">
        <v>0</v>
      </c>
      <c r="J17" s="234">
        <v>0</v>
      </c>
      <c r="K17" s="234">
        <v>0</v>
      </c>
      <c r="L17" s="234">
        <v>0</v>
      </c>
      <c r="M17" s="234">
        <v>0</v>
      </c>
      <c r="N17" s="234">
        <v>0</v>
      </c>
      <c r="O17" s="234">
        <v>0</v>
      </c>
      <c r="P17" s="234">
        <v>0</v>
      </c>
      <c r="Q17" s="234">
        <f t="shared" ref="Q17:Q18" si="3">E17+L17+M17</f>
        <v>0</v>
      </c>
    </row>
    <row r="18" spans="1:17">
      <c r="A18" s="107" t="s">
        <v>53</v>
      </c>
      <c r="B18" s="235"/>
      <c r="C18" s="234">
        <v>42</v>
      </c>
      <c r="D18" s="234"/>
      <c r="E18" s="234">
        <v>42</v>
      </c>
      <c r="F18" s="286">
        <v>40</v>
      </c>
      <c r="G18" s="286"/>
      <c r="H18" s="234">
        <v>0</v>
      </c>
      <c r="I18" s="234">
        <v>0</v>
      </c>
      <c r="J18" s="234">
        <v>0</v>
      </c>
      <c r="K18" s="234">
        <v>2</v>
      </c>
      <c r="L18" s="234">
        <v>0</v>
      </c>
      <c r="M18" s="234">
        <v>0</v>
      </c>
      <c r="N18" s="234">
        <v>0</v>
      </c>
      <c r="O18" s="234">
        <v>0</v>
      </c>
      <c r="P18" s="234">
        <v>0</v>
      </c>
      <c r="Q18" s="234">
        <f t="shared" si="3"/>
        <v>42</v>
      </c>
    </row>
    <row r="19" spans="1:17" ht="5.0999999999999996" customHeight="1">
      <c r="A19" s="13"/>
      <c r="B19" s="14"/>
      <c r="C19" s="14"/>
      <c r="D19" s="14"/>
      <c r="E19" s="14"/>
      <c r="F19" s="14"/>
      <c r="G19" s="14"/>
      <c r="H19" s="14"/>
      <c r="I19" s="14"/>
      <c r="J19" s="14"/>
      <c r="K19" s="14"/>
      <c r="L19" s="14"/>
      <c r="M19" s="14"/>
      <c r="N19" s="14"/>
      <c r="O19" s="14"/>
      <c r="P19" s="14"/>
      <c r="Q19" s="14"/>
    </row>
    <row r="20" spans="1:17">
      <c r="A20" s="6" t="s">
        <v>101</v>
      </c>
      <c r="B20" s="2"/>
      <c r="C20" s="2"/>
      <c r="D20" s="2"/>
      <c r="E20" s="2"/>
      <c r="F20" s="2"/>
      <c r="G20" s="2"/>
      <c r="H20" s="2"/>
      <c r="I20" s="2"/>
      <c r="J20" s="2"/>
      <c r="K20" s="2"/>
      <c r="L20" s="2"/>
      <c r="M20" s="2"/>
      <c r="N20" s="2"/>
      <c r="O20" s="2"/>
      <c r="P20" s="2"/>
      <c r="Q20" s="2"/>
    </row>
    <row r="21" spans="1:17">
      <c r="A21" s="2" t="s">
        <v>573</v>
      </c>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ht="14.25">
      <c r="A24" s="5" t="s">
        <v>102</v>
      </c>
      <c r="B24" s="2"/>
      <c r="C24" s="2"/>
      <c r="D24" s="2"/>
      <c r="E24" s="2"/>
      <c r="F24" s="2"/>
      <c r="G24" s="2"/>
      <c r="H24" s="2"/>
      <c r="I24" s="2"/>
      <c r="J24" s="2"/>
      <c r="K24" s="2"/>
      <c r="L24" s="2"/>
      <c r="M24" s="2"/>
      <c r="N24" s="2"/>
      <c r="O24" s="2"/>
      <c r="P24" s="2"/>
      <c r="Q24" s="2"/>
    </row>
    <row r="25" spans="1:17">
      <c r="A25" s="6" t="s">
        <v>103</v>
      </c>
      <c r="B25" s="2"/>
      <c r="C25" s="2"/>
      <c r="D25" s="2"/>
      <c r="E25" s="2"/>
      <c r="F25" s="2"/>
      <c r="G25" s="2"/>
      <c r="H25" s="2"/>
      <c r="I25" s="2"/>
      <c r="J25" s="2"/>
      <c r="K25" s="2"/>
      <c r="L25" s="2"/>
      <c r="M25" s="2"/>
      <c r="N25" s="2"/>
      <c r="O25" s="2"/>
      <c r="P25" s="2"/>
      <c r="Q25" s="121" t="s">
        <v>605</v>
      </c>
    </row>
    <row r="26" spans="1:17">
      <c r="A26" s="276" t="s">
        <v>104</v>
      </c>
      <c r="B26" s="277"/>
      <c r="C26" s="278" t="s">
        <v>667</v>
      </c>
      <c r="D26" s="285"/>
      <c r="E26" s="276"/>
      <c r="F26" s="278" t="s">
        <v>549</v>
      </c>
      <c r="G26" s="285"/>
      <c r="H26" s="276"/>
      <c r="I26" s="278" t="s">
        <v>566</v>
      </c>
      <c r="J26" s="285"/>
      <c r="K26" s="276"/>
      <c r="L26" s="278" t="s">
        <v>584</v>
      </c>
      <c r="M26" s="285"/>
      <c r="N26" s="285"/>
      <c r="O26" s="278" t="s">
        <v>636</v>
      </c>
      <c r="P26" s="285"/>
      <c r="Q26" s="285"/>
    </row>
    <row r="27" spans="1:17">
      <c r="A27" s="276"/>
      <c r="B27" s="277"/>
      <c r="C27" s="104" t="s">
        <v>105</v>
      </c>
      <c r="D27" s="104" t="s">
        <v>52</v>
      </c>
      <c r="E27" s="104" t="s">
        <v>53</v>
      </c>
      <c r="F27" s="104" t="s">
        <v>105</v>
      </c>
      <c r="G27" s="104" t="s">
        <v>52</v>
      </c>
      <c r="H27" s="104" t="s">
        <v>53</v>
      </c>
      <c r="I27" s="104" t="s">
        <v>105</v>
      </c>
      <c r="J27" s="104" t="s">
        <v>52</v>
      </c>
      <c r="K27" s="104" t="s">
        <v>53</v>
      </c>
      <c r="L27" s="104" t="s">
        <v>105</v>
      </c>
      <c r="M27" s="104" t="s">
        <v>52</v>
      </c>
      <c r="N27" s="104" t="s">
        <v>53</v>
      </c>
      <c r="O27" s="104" t="s">
        <v>105</v>
      </c>
      <c r="P27" s="104" t="s">
        <v>52</v>
      </c>
      <c r="Q27" s="105" t="s">
        <v>53</v>
      </c>
    </row>
    <row r="28" spans="1:17" ht="5.0999999999999996" customHeight="1">
      <c r="A28" s="2"/>
      <c r="B28" s="9"/>
      <c r="C28" s="2"/>
      <c r="D28" s="2"/>
      <c r="E28" s="2"/>
      <c r="F28" s="2"/>
      <c r="G28" s="2"/>
      <c r="H28" s="2"/>
      <c r="I28" s="2"/>
      <c r="J28" s="2"/>
      <c r="K28" s="2"/>
      <c r="L28" s="2"/>
      <c r="M28" s="2"/>
      <c r="N28" s="2"/>
      <c r="O28" s="2"/>
      <c r="P28" s="2"/>
      <c r="Q28" s="2"/>
    </row>
    <row r="29" spans="1:17">
      <c r="A29" s="279" t="s">
        <v>106</v>
      </c>
      <c r="B29" s="280"/>
      <c r="C29" s="234">
        <v>13</v>
      </c>
      <c r="D29" s="234">
        <v>12</v>
      </c>
      <c r="E29" s="234">
        <v>1</v>
      </c>
      <c r="F29" s="234">
        <v>7</v>
      </c>
      <c r="G29" s="234">
        <v>7</v>
      </c>
      <c r="H29" s="234">
        <v>0</v>
      </c>
      <c r="I29" s="234">
        <v>5</v>
      </c>
      <c r="J29" s="234">
        <v>5</v>
      </c>
      <c r="K29" s="234">
        <v>0</v>
      </c>
      <c r="L29" s="236">
        <v>19</v>
      </c>
      <c r="M29" s="236">
        <v>16</v>
      </c>
      <c r="N29" s="234">
        <v>3</v>
      </c>
      <c r="O29" s="236">
        <v>11</v>
      </c>
      <c r="P29" s="236">
        <v>10</v>
      </c>
      <c r="Q29" s="236">
        <v>1</v>
      </c>
    </row>
    <row r="30" spans="1:17" ht="18" customHeight="1">
      <c r="A30" s="16" t="s">
        <v>107</v>
      </c>
      <c r="B30" s="10"/>
      <c r="C30" s="234">
        <v>0</v>
      </c>
      <c r="D30" s="234">
        <v>0</v>
      </c>
      <c r="E30" s="234">
        <v>0</v>
      </c>
      <c r="F30" s="234">
        <v>2</v>
      </c>
      <c r="G30" s="234">
        <v>2</v>
      </c>
      <c r="H30" s="234">
        <v>0</v>
      </c>
      <c r="I30" s="234">
        <v>0</v>
      </c>
      <c r="J30" s="234">
        <v>0</v>
      </c>
      <c r="K30" s="234">
        <v>0</v>
      </c>
      <c r="L30" s="234">
        <v>0</v>
      </c>
      <c r="M30" s="234">
        <v>0</v>
      </c>
      <c r="N30" s="234">
        <v>0</v>
      </c>
      <c r="O30" s="236">
        <v>0</v>
      </c>
      <c r="P30" s="234">
        <v>0</v>
      </c>
      <c r="Q30" s="234">
        <v>0</v>
      </c>
    </row>
    <row r="31" spans="1:17">
      <c r="A31" s="16" t="s">
        <v>108</v>
      </c>
      <c r="B31" s="10"/>
      <c r="C31" s="234">
        <v>3</v>
      </c>
      <c r="D31" s="234">
        <v>2</v>
      </c>
      <c r="E31" s="234">
        <v>1</v>
      </c>
      <c r="F31" s="234">
        <v>4</v>
      </c>
      <c r="G31" s="234">
        <v>4</v>
      </c>
      <c r="H31" s="234">
        <v>0</v>
      </c>
      <c r="I31" s="234">
        <v>3</v>
      </c>
      <c r="J31" s="234">
        <v>3</v>
      </c>
      <c r="K31" s="234">
        <v>0</v>
      </c>
      <c r="L31" s="236">
        <v>6</v>
      </c>
      <c r="M31" s="236">
        <v>6</v>
      </c>
      <c r="N31" s="234">
        <v>0</v>
      </c>
      <c r="O31" s="236">
        <v>10</v>
      </c>
      <c r="P31" s="236">
        <v>9</v>
      </c>
      <c r="Q31" s="234">
        <v>1</v>
      </c>
    </row>
    <row r="32" spans="1:17">
      <c r="A32" s="16" t="s">
        <v>109</v>
      </c>
      <c r="B32" s="10"/>
      <c r="C32" s="234">
        <v>2</v>
      </c>
      <c r="D32" s="234">
        <v>2</v>
      </c>
      <c r="E32" s="234">
        <v>0</v>
      </c>
      <c r="F32" s="234">
        <v>1</v>
      </c>
      <c r="G32" s="234">
        <v>1</v>
      </c>
      <c r="H32" s="234">
        <v>0</v>
      </c>
      <c r="I32" s="234">
        <v>2</v>
      </c>
      <c r="J32" s="234">
        <v>2</v>
      </c>
      <c r="K32" s="234">
        <v>0</v>
      </c>
      <c r="L32" s="236">
        <v>10</v>
      </c>
      <c r="M32" s="236">
        <v>7</v>
      </c>
      <c r="N32" s="234">
        <v>3</v>
      </c>
      <c r="O32" s="236">
        <v>0</v>
      </c>
      <c r="P32" s="236">
        <v>0</v>
      </c>
      <c r="Q32" s="234">
        <v>0</v>
      </c>
    </row>
    <row r="33" spans="1:17" ht="18" customHeight="1">
      <c r="A33" s="16" t="s">
        <v>110</v>
      </c>
      <c r="B33" s="10"/>
      <c r="C33" s="234">
        <v>8</v>
      </c>
      <c r="D33" s="234">
        <v>8</v>
      </c>
      <c r="E33" s="234">
        <v>0</v>
      </c>
      <c r="F33" s="234">
        <v>0</v>
      </c>
      <c r="G33" s="234">
        <v>0</v>
      </c>
      <c r="H33" s="234">
        <v>0</v>
      </c>
      <c r="I33" s="234">
        <v>0</v>
      </c>
      <c r="J33" s="234">
        <v>0</v>
      </c>
      <c r="K33" s="234">
        <v>0</v>
      </c>
      <c r="L33" s="234">
        <v>3</v>
      </c>
      <c r="M33" s="234">
        <v>3</v>
      </c>
      <c r="N33" s="234">
        <v>0</v>
      </c>
      <c r="O33" s="236">
        <v>1</v>
      </c>
      <c r="P33" s="234">
        <v>1</v>
      </c>
      <c r="Q33" s="234">
        <v>0</v>
      </c>
    </row>
    <row r="34" spans="1:17" ht="5.0999999999999996" customHeight="1">
      <c r="A34" s="14"/>
      <c r="B34" s="13"/>
      <c r="C34" s="14"/>
      <c r="D34" s="14"/>
      <c r="E34" s="14"/>
      <c r="F34" s="14"/>
      <c r="G34" s="14"/>
      <c r="H34" s="14"/>
      <c r="I34" s="14"/>
      <c r="J34" s="14"/>
      <c r="K34" s="14"/>
      <c r="L34" s="14"/>
      <c r="M34" s="14"/>
      <c r="N34" s="14"/>
      <c r="O34" s="14"/>
      <c r="P34" s="14"/>
      <c r="Q34" s="14"/>
    </row>
    <row r="35" spans="1:17">
      <c r="A35" s="6" t="s">
        <v>111</v>
      </c>
      <c r="B35" s="2"/>
      <c r="C35" s="2"/>
      <c r="D35" s="2"/>
      <c r="E35" s="2"/>
      <c r="F35" s="2"/>
      <c r="G35" s="2"/>
      <c r="H35" s="2"/>
      <c r="I35" s="2"/>
      <c r="J35" s="2"/>
      <c r="K35" s="2"/>
      <c r="L35" s="2"/>
      <c r="M35" s="2"/>
      <c r="N35" s="2"/>
      <c r="O35" s="2"/>
      <c r="P35" s="2"/>
      <c r="Q35" s="2"/>
    </row>
    <row r="36" spans="1:17">
      <c r="A36" s="2" t="s">
        <v>573</v>
      </c>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ht="14.25">
      <c r="A39" s="5" t="s">
        <v>112</v>
      </c>
      <c r="B39" s="2"/>
      <c r="C39" s="2"/>
      <c r="D39" s="2"/>
      <c r="E39" s="2"/>
      <c r="F39" s="2"/>
      <c r="G39" s="2"/>
      <c r="H39" s="2"/>
      <c r="I39" s="2"/>
      <c r="J39" s="2"/>
      <c r="K39" s="2"/>
      <c r="L39" s="2"/>
      <c r="M39" s="2"/>
      <c r="N39" s="2"/>
      <c r="O39" s="2"/>
      <c r="P39" s="2"/>
      <c r="Q39" s="2"/>
    </row>
    <row r="40" spans="1:17">
      <c r="A40" s="2" t="s">
        <v>543</v>
      </c>
      <c r="B40" s="2"/>
      <c r="C40" s="2"/>
      <c r="D40" s="2"/>
      <c r="E40" s="2"/>
      <c r="F40" s="2"/>
      <c r="G40" s="2"/>
      <c r="H40" s="2"/>
      <c r="I40" s="2"/>
      <c r="J40" s="2"/>
      <c r="K40" s="2"/>
      <c r="L40" s="2"/>
      <c r="M40" s="2"/>
      <c r="N40" s="2"/>
      <c r="O40" s="2"/>
      <c r="P40" s="2"/>
      <c r="Q40" s="121" t="s">
        <v>605</v>
      </c>
    </row>
    <row r="41" spans="1:17">
      <c r="A41" s="276" t="s">
        <v>113</v>
      </c>
      <c r="B41" s="277"/>
      <c r="C41" s="277"/>
      <c r="D41" s="277"/>
      <c r="E41" s="277"/>
      <c r="F41" s="277"/>
      <c r="G41" s="277"/>
      <c r="H41" s="278" t="s">
        <v>667</v>
      </c>
      <c r="I41" s="276"/>
      <c r="J41" s="278" t="s">
        <v>549</v>
      </c>
      <c r="K41" s="276"/>
      <c r="L41" s="278" t="s">
        <v>566</v>
      </c>
      <c r="M41" s="276"/>
      <c r="N41" s="277" t="s">
        <v>584</v>
      </c>
      <c r="O41" s="278"/>
      <c r="P41" s="277" t="s">
        <v>636</v>
      </c>
      <c r="Q41" s="278"/>
    </row>
    <row r="42" spans="1:17" ht="5.0999999999999996" customHeight="1">
      <c r="A42" s="2"/>
      <c r="B42" s="2"/>
      <c r="C42" s="2"/>
      <c r="D42" s="2"/>
      <c r="E42" s="2"/>
      <c r="F42" s="2"/>
      <c r="G42" s="9"/>
      <c r="H42" s="2"/>
      <c r="I42" s="2"/>
      <c r="J42" s="2"/>
      <c r="K42" s="2"/>
      <c r="L42" s="2"/>
      <c r="M42" s="2"/>
      <c r="N42" s="2"/>
      <c r="O42" s="2"/>
      <c r="P42" s="2"/>
      <c r="Q42" s="2"/>
    </row>
    <row r="43" spans="1:17">
      <c r="A43" s="279" t="s">
        <v>114</v>
      </c>
      <c r="B43" s="279"/>
      <c r="C43" s="279"/>
      <c r="D43" s="279"/>
      <c r="E43" s="279"/>
      <c r="F43" s="16"/>
      <c r="G43" s="10"/>
      <c r="H43" s="299">
        <v>3084</v>
      </c>
      <c r="I43" s="298"/>
      <c r="J43" s="298">
        <v>2974</v>
      </c>
      <c r="K43" s="298"/>
      <c r="L43" s="298">
        <v>2895</v>
      </c>
      <c r="M43" s="298"/>
      <c r="N43" s="300">
        <v>2860</v>
      </c>
      <c r="O43" s="300"/>
      <c r="P43" s="300">
        <v>2659</v>
      </c>
      <c r="Q43" s="300"/>
    </row>
    <row r="44" spans="1:17" ht="18" customHeight="1">
      <c r="A44" s="16" t="s">
        <v>115</v>
      </c>
      <c r="B44" s="16"/>
      <c r="C44" s="16"/>
      <c r="D44" s="16"/>
      <c r="E44" s="16"/>
      <c r="F44" s="16"/>
      <c r="G44" s="10"/>
      <c r="H44" s="299">
        <v>1843</v>
      </c>
      <c r="I44" s="298"/>
      <c r="J44" s="298">
        <v>1865</v>
      </c>
      <c r="K44" s="298"/>
      <c r="L44" s="298">
        <v>1849</v>
      </c>
      <c r="M44" s="298"/>
      <c r="N44" s="300">
        <v>1905</v>
      </c>
      <c r="O44" s="300"/>
      <c r="P44" s="300">
        <f>853+951</f>
        <v>1804</v>
      </c>
      <c r="Q44" s="300"/>
    </row>
    <row r="45" spans="1:17">
      <c r="A45" s="16" t="s">
        <v>77</v>
      </c>
      <c r="B45" s="16"/>
      <c r="C45" s="16"/>
      <c r="D45" s="16"/>
      <c r="E45" s="16"/>
      <c r="F45" s="16"/>
      <c r="G45" s="10"/>
      <c r="H45" s="236"/>
      <c r="I45" s="236">
        <v>516</v>
      </c>
      <c r="J45" s="236"/>
      <c r="K45" s="234">
        <v>399</v>
      </c>
      <c r="L45" s="234"/>
      <c r="M45" s="234">
        <v>413</v>
      </c>
      <c r="N45" s="234"/>
      <c r="O45" s="236">
        <v>361</v>
      </c>
      <c r="P45" s="236"/>
      <c r="Q45" s="236">
        <f>244+92</f>
        <v>336</v>
      </c>
    </row>
    <row r="46" spans="1:17">
      <c r="A46" s="16" t="s">
        <v>116</v>
      </c>
      <c r="B46" s="16"/>
      <c r="C46" s="16"/>
      <c r="D46" s="16"/>
      <c r="E46" s="16"/>
      <c r="F46" s="16"/>
      <c r="G46" s="10"/>
      <c r="H46" s="236"/>
      <c r="I46" s="236">
        <v>591</v>
      </c>
      <c r="J46" s="236"/>
      <c r="K46" s="236">
        <v>583</v>
      </c>
      <c r="L46" s="234"/>
      <c r="M46" s="234">
        <v>541</v>
      </c>
      <c r="N46" s="234"/>
      <c r="O46" s="234">
        <v>473</v>
      </c>
      <c r="P46" s="236"/>
      <c r="Q46" s="236">
        <f>123+298+26+9</f>
        <v>456</v>
      </c>
    </row>
    <row r="47" spans="1:17">
      <c r="A47" s="16" t="s">
        <v>117</v>
      </c>
      <c r="B47" s="16"/>
      <c r="C47" s="16"/>
      <c r="D47" s="16"/>
      <c r="E47" s="16"/>
      <c r="F47" s="16"/>
      <c r="G47" s="10"/>
      <c r="H47" s="236"/>
      <c r="I47" s="12" t="s">
        <v>17</v>
      </c>
      <c r="J47" s="236"/>
      <c r="K47" s="17" t="s">
        <v>17</v>
      </c>
      <c r="L47" s="234"/>
      <c r="M47" s="17" t="s">
        <v>17</v>
      </c>
      <c r="N47" s="234"/>
      <c r="O47" s="17">
        <v>15</v>
      </c>
      <c r="P47" s="236"/>
      <c r="Q47" s="12" t="s">
        <v>17</v>
      </c>
    </row>
    <row r="48" spans="1:17">
      <c r="A48" s="16" t="s">
        <v>79</v>
      </c>
      <c r="B48" s="16"/>
      <c r="C48" s="16"/>
      <c r="D48" s="16"/>
      <c r="E48" s="16"/>
      <c r="F48" s="16"/>
      <c r="G48" s="10"/>
      <c r="H48" s="236"/>
      <c r="I48" s="236">
        <v>133</v>
      </c>
      <c r="J48" s="236"/>
      <c r="K48" s="234">
        <v>127</v>
      </c>
      <c r="L48" s="234"/>
      <c r="M48" s="234">
        <v>92</v>
      </c>
      <c r="N48" s="234"/>
      <c r="O48" s="236">
        <v>106</v>
      </c>
      <c r="P48" s="236"/>
      <c r="Q48" s="236">
        <f>34+29</f>
        <v>63</v>
      </c>
    </row>
    <row r="49" spans="1:17">
      <c r="A49" s="16" t="s">
        <v>80</v>
      </c>
      <c r="B49" s="16"/>
      <c r="C49" s="16"/>
      <c r="D49" s="16"/>
      <c r="E49" s="16"/>
      <c r="F49" s="16"/>
      <c r="G49" s="10"/>
      <c r="H49" s="236"/>
      <c r="I49" s="236">
        <v>1</v>
      </c>
      <c r="J49" s="236"/>
      <c r="K49" s="236">
        <v>0</v>
      </c>
      <c r="L49" s="236"/>
      <c r="M49" s="234">
        <v>0</v>
      </c>
      <c r="N49" s="234"/>
      <c r="O49" s="234">
        <v>0</v>
      </c>
      <c r="P49" s="236"/>
      <c r="Q49" s="234">
        <v>0</v>
      </c>
    </row>
    <row r="50" spans="1:17" ht="18" customHeight="1">
      <c r="A50" s="16" t="s">
        <v>81</v>
      </c>
      <c r="B50" s="16"/>
      <c r="C50" s="16"/>
      <c r="D50" s="16"/>
      <c r="E50" s="16"/>
      <c r="F50" s="16"/>
      <c r="G50" s="10"/>
      <c r="H50" s="236"/>
      <c r="I50" s="236">
        <v>2434</v>
      </c>
      <c r="J50" s="236"/>
      <c r="K50" s="236">
        <v>2448</v>
      </c>
      <c r="L50" s="236"/>
      <c r="M50" s="236">
        <v>2390</v>
      </c>
      <c r="N50" s="234"/>
      <c r="O50" s="236">
        <v>2378</v>
      </c>
      <c r="P50" s="236"/>
      <c r="Q50" s="236">
        <f>P44+Q46</f>
        <v>2260</v>
      </c>
    </row>
    <row r="51" spans="1:17" ht="5.0999999999999996" customHeight="1">
      <c r="A51" s="14"/>
      <c r="B51" s="14"/>
      <c r="C51" s="14"/>
      <c r="D51" s="14"/>
      <c r="E51" s="14"/>
      <c r="F51" s="14"/>
      <c r="G51" s="13"/>
      <c r="H51" s="14"/>
      <c r="I51" s="14"/>
      <c r="J51" s="14"/>
      <c r="K51" s="14"/>
      <c r="L51" s="14"/>
      <c r="M51" s="14"/>
      <c r="N51" s="14"/>
      <c r="O51" s="14"/>
      <c r="P51" s="14"/>
      <c r="Q51" s="14"/>
    </row>
    <row r="52" spans="1:17">
      <c r="A52" s="6" t="s">
        <v>118</v>
      </c>
      <c r="B52" s="2"/>
      <c r="C52" s="2"/>
      <c r="D52" s="2"/>
      <c r="E52" s="2"/>
      <c r="F52" s="2"/>
      <c r="G52" s="2"/>
      <c r="H52" s="2"/>
      <c r="I52" s="2"/>
      <c r="J52" s="2"/>
      <c r="K52" s="2"/>
      <c r="L52" s="2"/>
      <c r="M52" s="2"/>
      <c r="N52" s="2"/>
      <c r="O52" s="2"/>
      <c r="P52" s="2"/>
      <c r="Q52" s="2"/>
    </row>
    <row r="53" spans="1:17">
      <c r="A53" s="2" t="s">
        <v>573</v>
      </c>
      <c r="B53" s="2"/>
      <c r="C53" s="2"/>
      <c r="D53" s="2"/>
      <c r="E53" s="2"/>
      <c r="F53" s="2"/>
      <c r="G53" s="2"/>
      <c r="H53" s="2"/>
      <c r="I53" s="2"/>
      <c r="J53" s="2"/>
      <c r="K53" s="2"/>
      <c r="L53" s="2"/>
      <c r="M53" s="2"/>
      <c r="N53" s="2"/>
      <c r="O53" s="2"/>
      <c r="P53" s="2"/>
      <c r="Q53" s="2"/>
    </row>
  </sheetData>
  <mergeCells count="55">
    <mergeCell ref="J44:K44"/>
    <mergeCell ref="J43:K43"/>
    <mergeCell ref="H44:I44"/>
    <mergeCell ref="H43:I43"/>
    <mergeCell ref="P44:Q44"/>
    <mergeCell ref="P43:Q43"/>
    <mergeCell ref="N44:O44"/>
    <mergeCell ref="N43:O43"/>
    <mergeCell ref="L44:M44"/>
    <mergeCell ref="L43:M43"/>
    <mergeCell ref="A5:A8"/>
    <mergeCell ref="B5:C8"/>
    <mergeCell ref="D5:K5"/>
    <mergeCell ref="L5:L8"/>
    <mergeCell ref="M5:M8"/>
    <mergeCell ref="O5:O8"/>
    <mergeCell ref="P5:P8"/>
    <mergeCell ref="Q5:Q7"/>
    <mergeCell ref="D6:E8"/>
    <mergeCell ref="F6:H6"/>
    <mergeCell ref="I6:I8"/>
    <mergeCell ref="J6:J8"/>
    <mergeCell ref="K6:K8"/>
    <mergeCell ref="F7:G8"/>
    <mergeCell ref="H7:H8"/>
    <mergeCell ref="N5:N8"/>
    <mergeCell ref="D10:E10"/>
    <mergeCell ref="F10:G10"/>
    <mergeCell ref="D11:E11"/>
    <mergeCell ref="F11:G11"/>
    <mergeCell ref="D12:E12"/>
    <mergeCell ref="F12:G12"/>
    <mergeCell ref="O26:Q26"/>
    <mergeCell ref="F16:G16"/>
    <mergeCell ref="F17:G17"/>
    <mergeCell ref="F18:G18"/>
    <mergeCell ref="D13:E13"/>
    <mergeCell ref="F13:G13"/>
    <mergeCell ref="D14:E14"/>
    <mergeCell ref="F14:G14"/>
    <mergeCell ref="D15:E15"/>
    <mergeCell ref="F15:G15"/>
    <mergeCell ref="A26:B27"/>
    <mergeCell ref="C26:E26"/>
    <mergeCell ref="F26:H26"/>
    <mergeCell ref="I26:K26"/>
    <mergeCell ref="L26:N26"/>
    <mergeCell ref="P41:Q41"/>
    <mergeCell ref="A43:E43"/>
    <mergeCell ref="A29:B29"/>
    <mergeCell ref="A41:G41"/>
    <mergeCell ref="H41:I41"/>
    <mergeCell ref="J41:K41"/>
    <mergeCell ref="L41:M41"/>
    <mergeCell ref="N41:O41"/>
  </mergeCells>
  <phoneticPr fontId="2"/>
  <pageMargins left="0.59055118110236227" right="0.39370078740157483" top="0.39370078740157483" bottom="0.39370078740157483" header="0.31496062992125984" footer="0.31496062992125984"/>
  <pageSetup paperSize="9" firstPageNumber="137" orientation="portrait" useFirstPageNumber="1" r:id="rId1"/>
  <headerFooter alignWithMargins="0"/>
  <ignoredErrors>
    <ignoredError sqref="H13:K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30" zoomScaleSheetLayoutView="100" workbookViewId="0">
      <selection activeCell="M46" sqref="M46"/>
    </sheetView>
  </sheetViews>
  <sheetFormatPr defaultColWidth="9" defaultRowHeight="13.5"/>
  <cols>
    <col min="1" max="1" width="9.125" style="1" customWidth="1"/>
    <col min="2" max="4" width="6.125" style="1" customWidth="1"/>
    <col min="5" max="7" width="5.625" style="1" customWidth="1"/>
    <col min="8" max="10" width="5.125" style="1" customWidth="1"/>
    <col min="11" max="16" width="5.625" style="1" customWidth="1"/>
    <col min="17" max="16384" width="9" style="1"/>
  </cols>
  <sheetData>
    <row r="1" spans="1:17" s="2" customFormat="1" ht="11.25">
      <c r="A1" s="123" t="s">
        <v>0</v>
      </c>
      <c r="P1" s="121"/>
    </row>
    <row r="2" spans="1:17">
      <c r="A2" s="2"/>
      <c r="B2" s="2"/>
      <c r="C2" s="2"/>
      <c r="D2" s="2"/>
      <c r="E2" s="2"/>
      <c r="F2" s="2"/>
      <c r="G2" s="2"/>
      <c r="H2" s="2"/>
      <c r="I2" s="2"/>
      <c r="J2" s="2"/>
      <c r="K2" s="2"/>
      <c r="L2" s="2"/>
      <c r="M2" s="2"/>
      <c r="N2" s="2"/>
      <c r="O2" s="2"/>
      <c r="P2" s="2"/>
    </row>
    <row r="3" spans="1:17" ht="14.25">
      <c r="A3" s="5" t="s">
        <v>640</v>
      </c>
      <c r="B3" s="2"/>
      <c r="C3" s="2"/>
      <c r="D3" s="2"/>
      <c r="E3" s="2"/>
      <c r="F3" s="2"/>
      <c r="G3" s="2"/>
      <c r="H3" s="2"/>
      <c r="I3" s="2"/>
      <c r="J3" s="2"/>
      <c r="K3" s="2"/>
      <c r="L3" s="2"/>
      <c r="M3" s="2"/>
      <c r="N3" s="2"/>
      <c r="O3" s="2"/>
      <c r="P3" s="2"/>
    </row>
    <row r="4" spans="1:17">
      <c r="A4" s="2" t="s">
        <v>543</v>
      </c>
      <c r="B4" s="2"/>
      <c r="C4" s="2"/>
      <c r="D4" s="2"/>
      <c r="E4" s="2"/>
      <c r="F4" s="2"/>
      <c r="G4" s="2"/>
      <c r="H4" s="2"/>
      <c r="I4" s="2"/>
      <c r="J4" s="2"/>
      <c r="K4" s="2"/>
      <c r="L4" s="2"/>
      <c r="M4" s="2"/>
      <c r="N4" s="2"/>
      <c r="O4" s="2"/>
      <c r="P4" s="121" t="s">
        <v>605</v>
      </c>
    </row>
    <row r="5" spans="1:17" ht="27" customHeight="1">
      <c r="A5" s="294" t="s">
        <v>119</v>
      </c>
      <c r="B5" s="290" t="s">
        <v>120</v>
      </c>
      <c r="C5" s="277" t="s">
        <v>121</v>
      </c>
      <c r="D5" s="277"/>
      <c r="E5" s="277"/>
      <c r="F5" s="277"/>
      <c r="G5" s="277"/>
      <c r="H5" s="277"/>
      <c r="I5" s="277"/>
      <c r="J5" s="301" t="s">
        <v>86</v>
      </c>
      <c r="K5" s="287" t="s">
        <v>87</v>
      </c>
      <c r="L5" s="301" t="s">
        <v>88</v>
      </c>
      <c r="M5" s="287" t="s">
        <v>122</v>
      </c>
      <c r="N5" s="301" t="s">
        <v>89</v>
      </c>
      <c r="O5" s="301" t="s">
        <v>80</v>
      </c>
      <c r="P5" s="310" t="s">
        <v>123</v>
      </c>
    </row>
    <row r="6" spans="1:17" ht="53.45" customHeight="1">
      <c r="A6" s="276"/>
      <c r="B6" s="303"/>
      <c r="C6" s="301" t="s">
        <v>124</v>
      </c>
      <c r="D6" s="287" t="s">
        <v>125</v>
      </c>
      <c r="E6" s="287" t="s">
        <v>126</v>
      </c>
      <c r="F6" s="287" t="s">
        <v>127</v>
      </c>
      <c r="G6" s="287" t="s">
        <v>128</v>
      </c>
      <c r="H6" s="287" t="s">
        <v>129</v>
      </c>
      <c r="I6" s="287" t="s">
        <v>130</v>
      </c>
      <c r="J6" s="301"/>
      <c r="K6" s="287"/>
      <c r="L6" s="301"/>
      <c r="M6" s="287"/>
      <c r="N6" s="301"/>
      <c r="O6" s="301"/>
      <c r="P6" s="311"/>
    </row>
    <row r="7" spans="1:17" ht="22.5" customHeight="1">
      <c r="A7" s="276"/>
      <c r="B7" s="304"/>
      <c r="C7" s="301"/>
      <c r="D7" s="287"/>
      <c r="E7" s="287"/>
      <c r="F7" s="287"/>
      <c r="G7" s="287"/>
      <c r="H7" s="287"/>
      <c r="I7" s="301"/>
      <c r="J7" s="301"/>
      <c r="K7" s="287"/>
      <c r="L7" s="301"/>
      <c r="M7" s="287"/>
      <c r="N7" s="301"/>
      <c r="O7" s="301"/>
      <c r="P7" s="138" t="s">
        <v>131</v>
      </c>
    </row>
    <row r="8" spans="1:17" ht="5.0999999999999996" customHeight="1">
      <c r="A8" s="9"/>
      <c r="B8" s="2"/>
      <c r="C8" s="2"/>
      <c r="D8" s="2"/>
      <c r="E8" s="2"/>
      <c r="F8" s="2"/>
      <c r="G8" s="2"/>
      <c r="H8" s="2"/>
      <c r="I8" s="2"/>
      <c r="J8" s="2"/>
      <c r="K8" s="2"/>
      <c r="L8" s="2"/>
      <c r="M8" s="2"/>
      <c r="N8" s="2"/>
      <c r="O8" s="2"/>
      <c r="P8" s="2"/>
    </row>
    <row r="9" spans="1:17">
      <c r="A9" s="107" t="s">
        <v>98</v>
      </c>
      <c r="B9" s="237">
        <f>SUM(B10:B11)</f>
        <v>2659</v>
      </c>
      <c r="C9" s="237">
        <f>SUM(C10:C11)</f>
        <v>1804</v>
      </c>
      <c r="D9" s="237">
        <f t="shared" ref="D9:P9" si="0">SUM(D10:D11)</f>
        <v>1679</v>
      </c>
      <c r="E9" s="237">
        <f t="shared" si="0"/>
        <v>124</v>
      </c>
      <c r="F9" s="237">
        <f t="shared" si="0"/>
        <v>0</v>
      </c>
      <c r="G9" s="237">
        <f t="shared" si="0"/>
        <v>1</v>
      </c>
      <c r="H9" s="237">
        <f t="shared" si="0"/>
        <v>0</v>
      </c>
      <c r="I9" s="237">
        <f t="shared" si="0"/>
        <v>0</v>
      </c>
      <c r="J9" s="237">
        <f t="shared" si="0"/>
        <v>456</v>
      </c>
      <c r="K9" s="237">
        <f t="shared" si="0"/>
        <v>0</v>
      </c>
      <c r="L9" s="237">
        <f t="shared" si="0"/>
        <v>336</v>
      </c>
      <c r="M9" s="237">
        <f t="shared" si="0"/>
        <v>0</v>
      </c>
      <c r="N9" s="237">
        <f t="shared" si="0"/>
        <v>63</v>
      </c>
      <c r="O9" s="237">
        <f t="shared" si="0"/>
        <v>0</v>
      </c>
      <c r="P9" s="237">
        <f t="shared" si="0"/>
        <v>2260</v>
      </c>
      <c r="Q9" s="111"/>
    </row>
    <row r="10" spans="1:17">
      <c r="A10" s="107" t="s">
        <v>52</v>
      </c>
      <c r="B10" s="237">
        <v>1280</v>
      </c>
      <c r="C10" s="234">
        <v>853</v>
      </c>
      <c r="D10" s="237">
        <v>836</v>
      </c>
      <c r="E10" s="17">
        <v>17</v>
      </c>
      <c r="F10" s="234">
        <v>0</v>
      </c>
      <c r="G10" s="234">
        <v>0</v>
      </c>
      <c r="H10" s="234">
        <v>0</v>
      </c>
      <c r="I10" s="234">
        <v>0</v>
      </c>
      <c r="J10" s="237">
        <f>123+26</f>
        <v>149</v>
      </c>
      <c r="K10" s="234">
        <v>0</v>
      </c>
      <c r="L10" s="237">
        <v>244</v>
      </c>
      <c r="M10" s="17">
        <v>0</v>
      </c>
      <c r="N10" s="237">
        <v>34</v>
      </c>
      <c r="O10" s="234">
        <v>0</v>
      </c>
      <c r="P10" s="234">
        <f>C10+J10+K10</f>
        <v>1002</v>
      </c>
      <c r="Q10" s="111"/>
    </row>
    <row r="11" spans="1:17">
      <c r="A11" s="107" t="s">
        <v>53</v>
      </c>
      <c r="B11" s="237">
        <v>1379</v>
      </c>
      <c r="C11" s="234">
        <v>951</v>
      </c>
      <c r="D11" s="237">
        <v>843</v>
      </c>
      <c r="E11" s="17">
        <v>107</v>
      </c>
      <c r="F11" s="234">
        <v>0</v>
      </c>
      <c r="G11" s="234">
        <v>1</v>
      </c>
      <c r="H11" s="234">
        <v>0</v>
      </c>
      <c r="I11" s="234">
        <v>0</v>
      </c>
      <c r="J11" s="237">
        <f>298+9</f>
        <v>307</v>
      </c>
      <c r="K11" s="234">
        <v>0</v>
      </c>
      <c r="L11" s="237">
        <v>92</v>
      </c>
      <c r="M11" s="17">
        <v>0</v>
      </c>
      <c r="N11" s="237">
        <v>29</v>
      </c>
      <c r="O11" s="234">
        <v>0</v>
      </c>
      <c r="P11" s="234">
        <f>C11+J11+K11</f>
        <v>1258</v>
      </c>
      <c r="Q11" s="111"/>
    </row>
    <row r="12" spans="1:17" ht="5.0999999999999996" customHeight="1">
      <c r="A12" s="13"/>
      <c r="B12" s="14"/>
      <c r="C12" s="14"/>
      <c r="D12" s="14"/>
      <c r="E12" s="14"/>
      <c r="F12" s="14"/>
      <c r="G12" s="14"/>
      <c r="H12" s="14"/>
      <c r="I12" s="14"/>
      <c r="J12" s="14"/>
      <c r="K12" s="14"/>
      <c r="L12" s="14"/>
      <c r="M12" s="14"/>
      <c r="N12" s="14"/>
      <c r="O12" s="14"/>
      <c r="P12" s="14"/>
    </row>
    <row r="13" spans="1:17">
      <c r="A13" s="6" t="s">
        <v>101</v>
      </c>
      <c r="B13" s="2"/>
      <c r="C13" s="2"/>
      <c r="D13" s="2"/>
      <c r="E13" s="2"/>
      <c r="F13" s="2"/>
      <c r="G13" s="2"/>
      <c r="H13" s="2"/>
      <c r="I13" s="2"/>
      <c r="J13" s="2"/>
      <c r="K13" s="2"/>
      <c r="L13" s="2"/>
      <c r="M13" s="2"/>
      <c r="N13" s="2"/>
      <c r="O13" s="2"/>
      <c r="P13" s="2"/>
    </row>
    <row r="14" spans="1:17">
      <c r="A14" s="2" t="s">
        <v>573</v>
      </c>
      <c r="B14" s="2"/>
      <c r="C14" s="2"/>
      <c r="D14" s="2"/>
      <c r="E14" s="2"/>
      <c r="F14" s="2"/>
      <c r="G14" s="2"/>
      <c r="H14" s="2"/>
      <c r="I14" s="2"/>
      <c r="J14" s="2"/>
      <c r="K14" s="2"/>
      <c r="L14" s="2"/>
      <c r="M14" s="2"/>
      <c r="N14" s="2"/>
      <c r="O14" s="2"/>
      <c r="P14" s="2"/>
    </row>
    <row r="15" spans="1:17">
      <c r="A15" s="2"/>
      <c r="B15" s="2"/>
      <c r="C15" s="2"/>
      <c r="D15" s="2"/>
      <c r="E15" s="2"/>
      <c r="F15" s="2"/>
      <c r="G15" s="2"/>
      <c r="H15" s="2"/>
      <c r="I15" s="2"/>
      <c r="J15" s="2"/>
      <c r="K15" s="2"/>
      <c r="L15" s="2"/>
      <c r="M15" s="2"/>
      <c r="N15" s="2"/>
      <c r="O15" s="2"/>
      <c r="P15" s="2"/>
    </row>
    <row r="16" spans="1:17">
      <c r="A16" s="2"/>
      <c r="B16" s="2"/>
      <c r="C16" s="2"/>
      <c r="D16" s="2"/>
      <c r="E16" s="2"/>
      <c r="F16" s="2"/>
      <c r="G16" s="2"/>
      <c r="H16" s="2"/>
      <c r="I16" s="2"/>
      <c r="J16" s="2"/>
      <c r="K16" s="2"/>
      <c r="L16" s="2"/>
      <c r="M16" s="2"/>
      <c r="N16" s="2"/>
      <c r="O16" s="2"/>
      <c r="P16" s="2"/>
    </row>
    <row r="17" spans="1:18">
      <c r="A17" s="2"/>
      <c r="B17" s="2"/>
      <c r="C17" s="2"/>
      <c r="D17" s="2"/>
      <c r="E17" s="2"/>
      <c r="F17" s="2"/>
      <c r="G17" s="2"/>
      <c r="H17" s="2"/>
      <c r="I17" s="2"/>
      <c r="J17" s="2"/>
      <c r="K17" s="2"/>
      <c r="L17" s="2"/>
      <c r="M17" s="2"/>
      <c r="N17" s="2"/>
      <c r="O17" s="2"/>
      <c r="P17" s="2"/>
    </row>
    <row r="18" spans="1:18" ht="14.25">
      <c r="A18" s="5" t="s">
        <v>132</v>
      </c>
      <c r="B18" s="2"/>
      <c r="C18" s="2"/>
      <c r="D18" s="2"/>
      <c r="E18" s="2"/>
      <c r="F18" s="2"/>
      <c r="G18" s="2"/>
      <c r="H18" s="2"/>
      <c r="I18" s="2"/>
      <c r="J18" s="2"/>
      <c r="K18" s="2"/>
      <c r="L18" s="2"/>
      <c r="M18" s="2"/>
      <c r="N18" s="2"/>
      <c r="O18" s="2"/>
      <c r="P18" s="2"/>
    </row>
    <row r="19" spans="1:18">
      <c r="A19" s="6" t="s">
        <v>133</v>
      </c>
      <c r="B19" s="2"/>
      <c r="C19" s="2"/>
      <c r="D19" s="2"/>
      <c r="E19" s="2"/>
      <c r="F19" s="2"/>
      <c r="G19" s="2"/>
      <c r="H19" s="2"/>
      <c r="I19" s="2"/>
      <c r="J19" s="2"/>
      <c r="K19" s="2"/>
      <c r="L19" s="2"/>
      <c r="M19" s="2"/>
      <c r="N19" s="2"/>
      <c r="O19" s="302" t="s">
        <v>606</v>
      </c>
      <c r="P19" s="302"/>
    </row>
    <row r="20" spans="1:18">
      <c r="A20" s="305" t="s">
        <v>134</v>
      </c>
      <c r="B20" s="306"/>
      <c r="C20" s="306"/>
      <c r="D20" s="307"/>
      <c r="E20" s="278" t="s">
        <v>668</v>
      </c>
      <c r="F20" s="285"/>
      <c r="G20" s="285"/>
      <c r="H20" s="278" t="s">
        <v>566</v>
      </c>
      <c r="I20" s="285"/>
      <c r="J20" s="285"/>
      <c r="K20" s="278" t="s">
        <v>584</v>
      </c>
      <c r="L20" s="285"/>
      <c r="M20" s="285"/>
      <c r="N20" s="278" t="s">
        <v>636</v>
      </c>
      <c r="O20" s="285"/>
      <c r="P20" s="285"/>
    </row>
    <row r="21" spans="1:18">
      <c r="A21" s="308"/>
      <c r="B21" s="308"/>
      <c r="C21" s="308"/>
      <c r="D21" s="309"/>
      <c r="E21" s="104" t="s">
        <v>55</v>
      </c>
      <c r="F21" s="104" t="s">
        <v>52</v>
      </c>
      <c r="G21" s="104" t="s">
        <v>53</v>
      </c>
      <c r="H21" s="104" t="s">
        <v>55</v>
      </c>
      <c r="I21" s="104" t="s">
        <v>52</v>
      </c>
      <c r="J21" s="104" t="s">
        <v>53</v>
      </c>
      <c r="K21" s="104" t="s">
        <v>55</v>
      </c>
      <c r="L21" s="104" t="s">
        <v>52</v>
      </c>
      <c r="M21" s="104" t="s">
        <v>53</v>
      </c>
      <c r="N21" s="104" t="s">
        <v>55</v>
      </c>
      <c r="O21" s="104" t="s">
        <v>52</v>
      </c>
      <c r="P21" s="105" t="s">
        <v>53</v>
      </c>
    </row>
    <row r="22" spans="1:18" ht="5.0999999999999996" customHeight="1">
      <c r="A22" s="2"/>
      <c r="B22" s="2"/>
      <c r="C22" s="24"/>
      <c r="D22" s="25"/>
      <c r="E22" s="2"/>
      <c r="F22" s="2"/>
      <c r="G22" s="2"/>
      <c r="H22" s="2"/>
      <c r="I22" s="2"/>
      <c r="J22" s="2"/>
      <c r="K22" s="2"/>
      <c r="L22" s="2"/>
      <c r="M22" s="2"/>
      <c r="N22" s="2"/>
      <c r="O22" s="2"/>
      <c r="P22" s="2"/>
    </row>
    <row r="23" spans="1:18">
      <c r="A23" s="279" t="s">
        <v>106</v>
      </c>
      <c r="B23" s="279"/>
      <c r="C23" s="279"/>
      <c r="D23" s="10"/>
      <c r="E23" s="111">
        <v>391</v>
      </c>
      <c r="F23" s="111">
        <v>281</v>
      </c>
      <c r="G23" s="111">
        <v>110</v>
      </c>
      <c r="H23" s="111">
        <v>393</v>
      </c>
      <c r="I23" s="111">
        <v>282</v>
      </c>
      <c r="J23" s="111">
        <v>111</v>
      </c>
      <c r="K23" s="112">
        <v>361</v>
      </c>
      <c r="L23" s="112">
        <v>252</v>
      </c>
      <c r="M23" s="112">
        <v>109</v>
      </c>
      <c r="N23" s="236">
        <v>336</v>
      </c>
      <c r="O23" s="236">
        <v>244</v>
      </c>
      <c r="P23" s="236">
        <v>92</v>
      </c>
    </row>
    <row r="24" spans="1:18" ht="13.5" customHeight="1">
      <c r="A24" s="26" t="s">
        <v>135</v>
      </c>
      <c r="B24" s="16"/>
      <c r="C24" s="18"/>
      <c r="D24" s="10"/>
      <c r="E24" s="111">
        <v>0</v>
      </c>
      <c r="F24" s="111">
        <v>0</v>
      </c>
      <c r="G24" s="111">
        <v>0</v>
      </c>
      <c r="H24" s="111">
        <v>0</v>
      </c>
      <c r="I24" s="111">
        <v>0</v>
      </c>
      <c r="J24" s="111">
        <v>0</v>
      </c>
      <c r="K24" s="111">
        <v>0</v>
      </c>
      <c r="L24" s="111">
        <v>0</v>
      </c>
      <c r="M24" s="111">
        <v>0</v>
      </c>
      <c r="N24" s="236">
        <v>0</v>
      </c>
      <c r="O24" s="234">
        <v>0</v>
      </c>
      <c r="P24" s="234">
        <v>0</v>
      </c>
      <c r="R24" s="23"/>
    </row>
    <row r="25" spans="1:18">
      <c r="A25" s="26" t="s">
        <v>136</v>
      </c>
      <c r="B25" s="16"/>
      <c r="C25" s="18"/>
      <c r="D25" s="10"/>
      <c r="E25" s="111">
        <v>0</v>
      </c>
      <c r="F25" s="111">
        <v>0</v>
      </c>
      <c r="G25" s="111">
        <v>0</v>
      </c>
      <c r="H25" s="111">
        <v>0</v>
      </c>
      <c r="I25" s="111">
        <v>0</v>
      </c>
      <c r="J25" s="111">
        <v>0</v>
      </c>
      <c r="K25" s="111">
        <v>0</v>
      </c>
      <c r="L25" s="111">
        <v>0</v>
      </c>
      <c r="M25" s="111">
        <v>0</v>
      </c>
      <c r="N25" s="236">
        <v>0</v>
      </c>
      <c r="O25" s="234">
        <v>0</v>
      </c>
      <c r="P25" s="234">
        <v>0</v>
      </c>
      <c r="R25" s="23"/>
    </row>
    <row r="26" spans="1:18">
      <c r="A26" s="26" t="s">
        <v>137</v>
      </c>
      <c r="B26" s="16"/>
      <c r="C26" s="18"/>
      <c r="D26" s="10"/>
      <c r="E26" s="111">
        <v>0</v>
      </c>
      <c r="F26" s="111">
        <v>0</v>
      </c>
      <c r="G26" s="111">
        <v>0</v>
      </c>
      <c r="H26" s="111">
        <v>0</v>
      </c>
      <c r="I26" s="111">
        <v>0</v>
      </c>
      <c r="J26" s="111">
        <v>0</v>
      </c>
      <c r="K26" s="111">
        <v>0</v>
      </c>
      <c r="L26" s="111">
        <v>0</v>
      </c>
      <c r="M26" s="111">
        <v>0</v>
      </c>
      <c r="N26" s="236">
        <v>0</v>
      </c>
      <c r="O26" s="234">
        <v>0</v>
      </c>
      <c r="P26" s="234">
        <v>0</v>
      </c>
      <c r="R26" s="23"/>
    </row>
    <row r="27" spans="1:18">
      <c r="A27" s="26" t="s">
        <v>138</v>
      </c>
      <c r="B27" s="16"/>
      <c r="C27" s="18"/>
      <c r="D27" s="10"/>
      <c r="E27" s="111">
        <v>58</v>
      </c>
      <c r="F27" s="111">
        <v>52</v>
      </c>
      <c r="G27" s="111">
        <v>6</v>
      </c>
      <c r="H27" s="111">
        <v>60</v>
      </c>
      <c r="I27" s="111">
        <v>55</v>
      </c>
      <c r="J27" s="111">
        <v>5</v>
      </c>
      <c r="K27" s="112">
        <v>42</v>
      </c>
      <c r="L27" s="112">
        <v>34</v>
      </c>
      <c r="M27" s="112">
        <v>8</v>
      </c>
      <c r="N27" s="236">
        <v>52</v>
      </c>
      <c r="O27" s="236">
        <v>44</v>
      </c>
      <c r="P27" s="236">
        <v>8</v>
      </c>
      <c r="R27" s="23"/>
    </row>
    <row r="28" spans="1:18" ht="13.5" customHeight="1">
      <c r="A28" s="26" t="s">
        <v>139</v>
      </c>
      <c r="B28" s="16"/>
      <c r="C28" s="18"/>
      <c r="D28" s="10"/>
      <c r="E28" s="111">
        <v>166</v>
      </c>
      <c r="F28" s="111">
        <v>133</v>
      </c>
      <c r="G28" s="111">
        <v>33</v>
      </c>
      <c r="H28" s="111">
        <v>173</v>
      </c>
      <c r="I28" s="111">
        <v>134</v>
      </c>
      <c r="J28" s="111">
        <v>39</v>
      </c>
      <c r="K28" s="112">
        <v>161</v>
      </c>
      <c r="L28" s="112">
        <v>123</v>
      </c>
      <c r="M28" s="112">
        <v>38</v>
      </c>
      <c r="N28" s="236">
        <v>141</v>
      </c>
      <c r="O28" s="236">
        <v>117</v>
      </c>
      <c r="P28" s="236">
        <v>24</v>
      </c>
      <c r="R28" s="23"/>
    </row>
    <row r="29" spans="1:18" ht="13.5" customHeight="1">
      <c r="A29" s="26" t="s">
        <v>140</v>
      </c>
      <c r="B29" s="16"/>
      <c r="C29" s="18"/>
      <c r="D29" s="10"/>
      <c r="E29" s="111">
        <v>4</v>
      </c>
      <c r="F29" s="111">
        <v>4</v>
      </c>
      <c r="G29" s="111">
        <v>0</v>
      </c>
      <c r="H29" s="111">
        <v>7</v>
      </c>
      <c r="I29" s="111">
        <v>7</v>
      </c>
      <c r="J29" s="111">
        <v>0</v>
      </c>
      <c r="K29" s="112">
        <v>7</v>
      </c>
      <c r="L29" s="112">
        <v>7</v>
      </c>
      <c r="M29" s="111">
        <v>0</v>
      </c>
      <c r="N29" s="236">
        <v>4</v>
      </c>
      <c r="O29" s="236">
        <v>4</v>
      </c>
      <c r="P29" s="234">
        <v>0</v>
      </c>
      <c r="R29" s="23"/>
    </row>
    <row r="30" spans="1:18">
      <c r="A30" s="26" t="s">
        <v>141</v>
      </c>
      <c r="B30" s="16"/>
      <c r="C30" s="18"/>
      <c r="D30" s="10"/>
      <c r="E30" s="111">
        <v>5</v>
      </c>
      <c r="F30" s="111">
        <v>3</v>
      </c>
      <c r="G30" s="111">
        <v>2</v>
      </c>
      <c r="H30" s="111">
        <v>6</v>
      </c>
      <c r="I30" s="111">
        <v>2</v>
      </c>
      <c r="J30" s="111">
        <v>4</v>
      </c>
      <c r="K30" s="112">
        <v>3</v>
      </c>
      <c r="L30" s="112">
        <v>2</v>
      </c>
      <c r="M30" s="112">
        <v>1</v>
      </c>
      <c r="N30" s="236">
        <v>5</v>
      </c>
      <c r="O30" s="236">
        <v>4</v>
      </c>
      <c r="P30" s="236">
        <v>1</v>
      </c>
      <c r="R30" s="23"/>
    </row>
    <row r="31" spans="1:18">
      <c r="A31" s="26" t="s">
        <v>142</v>
      </c>
      <c r="B31" s="16"/>
      <c r="C31" s="18"/>
      <c r="D31" s="10"/>
      <c r="E31" s="111">
        <v>38</v>
      </c>
      <c r="F31" s="111">
        <v>29</v>
      </c>
      <c r="G31" s="111">
        <v>9</v>
      </c>
      <c r="H31" s="111">
        <v>28</v>
      </c>
      <c r="I31" s="111">
        <v>25</v>
      </c>
      <c r="J31" s="111">
        <v>3</v>
      </c>
      <c r="K31" s="112">
        <v>19</v>
      </c>
      <c r="L31" s="112">
        <v>18</v>
      </c>
      <c r="M31" s="112">
        <v>1</v>
      </c>
      <c r="N31" s="236">
        <v>26</v>
      </c>
      <c r="O31" s="236">
        <v>20</v>
      </c>
      <c r="P31" s="236">
        <v>6</v>
      </c>
      <c r="R31" s="23"/>
    </row>
    <row r="32" spans="1:18">
      <c r="A32" s="26" t="s">
        <v>143</v>
      </c>
      <c r="B32" s="16"/>
      <c r="C32" s="18"/>
      <c r="D32" s="10"/>
      <c r="E32" s="111">
        <v>34</v>
      </c>
      <c r="F32" s="111">
        <v>15</v>
      </c>
      <c r="G32" s="111">
        <v>19</v>
      </c>
      <c r="H32" s="111">
        <v>34</v>
      </c>
      <c r="I32" s="111">
        <v>14</v>
      </c>
      <c r="J32" s="111">
        <v>20</v>
      </c>
      <c r="K32" s="112">
        <v>39</v>
      </c>
      <c r="L32" s="112">
        <v>16</v>
      </c>
      <c r="M32" s="112">
        <v>23</v>
      </c>
      <c r="N32" s="236">
        <v>25</v>
      </c>
      <c r="O32" s="236">
        <v>13</v>
      </c>
      <c r="P32" s="236">
        <v>12</v>
      </c>
      <c r="R32" s="23"/>
    </row>
    <row r="33" spans="1:18" ht="13.5" customHeight="1">
      <c r="A33" s="26" t="s">
        <v>144</v>
      </c>
      <c r="B33" s="16"/>
      <c r="C33" s="18"/>
      <c r="D33" s="10"/>
      <c r="E33" s="111">
        <v>1</v>
      </c>
      <c r="F33" s="111">
        <v>0</v>
      </c>
      <c r="G33" s="111">
        <v>1</v>
      </c>
      <c r="H33" s="111">
        <v>2</v>
      </c>
      <c r="I33" s="111">
        <v>0</v>
      </c>
      <c r="J33" s="111">
        <v>2</v>
      </c>
      <c r="K33" s="112">
        <v>2</v>
      </c>
      <c r="L33" s="111">
        <v>0</v>
      </c>
      <c r="M33" s="112">
        <v>2</v>
      </c>
      <c r="N33" s="236">
        <v>1</v>
      </c>
      <c r="O33" s="236">
        <v>0</v>
      </c>
      <c r="P33" s="236">
        <v>1</v>
      </c>
      <c r="R33" s="23"/>
    </row>
    <row r="34" spans="1:18" ht="13.5" customHeight="1">
      <c r="A34" s="26" t="s">
        <v>145</v>
      </c>
      <c r="B34" s="16"/>
      <c r="C34" s="18"/>
      <c r="D34" s="10"/>
      <c r="E34" s="111">
        <v>2</v>
      </c>
      <c r="F34" s="111">
        <v>0</v>
      </c>
      <c r="G34" s="111">
        <v>2</v>
      </c>
      <c r="H34" s="111">
        <v>1</v>
      </c>
      <c r="I34" s="111">
        <v>0</v>
      </c>
      <c r="J34" s="111">
        <v>1</v>
      </c>
      <c r="K34" s="112">
        <v>6</v>
      </c>
      <c r="L34" s="111">
        <v>4</v>
      </c>
      <c r="M34" s="112">
        <v>2</v>
      </c>
      <c r="N34" s="236">
        <v>3</v>
      </c>
      <c r="O34" s="234">
        <v>2</v>
      </c>
      <c r="P34" s="236">
        <v>1</v>
      </c>
      <c r="R34" s="23"/>
    </row>
    <row r="35" spans="1:18">
      <c r="A35" s="26" t="s">
        <v>146</v>
      </c>
      <c r="B35" s="16"/>
      <c r="C35" s="18"/>
      <c r="D35" s="10"/>
      <c r="E35" s="111">
        <v>11</v>
      </c>
      <c r="F35" s="111">
        <v>8</v>
      </c>
      <c r="G35" s="111">
        <v>3</v>
      </c>
      <c r="H35" s="111">
        <v>12</v>
      </c>
      <c r="I35" s="111">
        <v>6</v>
      </c>
      <c r="J35" s="111">
        <v>6</v>
      </c>
      <c r="K35" s="112">
        <v>10</v>
      </c>
      <c r="L35" s="112">
        <v>6</v>
      </c>
      <c r="M35" s="112">
        <v>4</v>
      </c>
      <c r="N35" s="236">
        <v>7</v>
      </c>
      <c r="O35" s="236">
        <v>3</v>
      </c>
      <c r="P35" s="236">
        <v>4</v>
      </c>
      <c r="R35" s="23"/>
    </row>
    <row r="36" spans="1:18">
      <c r="A36" s="26" t="s">
        <v>147</v>
      </c>
      <c r="B36" s="16"/>
      <c r="C36" s="18"/>
      <c r="D36" s="10"/>
      <c r="E36" s="111">
        <v>11</v>
      </c>
      <c r="F36" s="111">
        <v>4</v>
      </c>
      <c r="G36" s="111">
        <v>7</v>
      </c>
      <c r="H36" s="111">
        <v>3</v>
      </c>
      <c r="I36" s="111">
        <v>1</v>
      </c>
      <c r="J36" s="111">
        <v>2</v>
      </c>
      <c r="K36" s="112">
        <v>9</v>
      </c>
      <c r="L36" s="112">
        <v>3</v>
      </c>
      <c r="M36" s="112">
        <v>6</v>
      </c>
      <c r="N36" s="236">
        <v>10</v>
      </c>
      <c r="O36" s="236">
        <v>5</v>
      </c>
      <c r="P36" s="236">
        <v>5</v>
      </c>
      <c r="R36" s="23"/>
    </row>
    <row r="37" spans="1:18">
      <c r="A37" s="26" t="s">
        <v>148</v>
      </c>
      <c r="B37" s="16"/>
      <c r="C37" s="18"/>
      <c r="D37" s="10"/>
      <c r="E37" s="111">
        <v>7</v>
      </c>
      <c r="F37" s="111">
        <v>1</v>
      </c>
      <c r="G37" s="111">
        <v>6</v>
      </c>
      <c r="H37" s="111">
        <v>6</v>
      </c>
      <c r="I37" s="111">
        <v>2</v>
      </c>
      <c r="J37" s="111">
        <v>4</v>
      </c>
      <c r="K37" s="112">
        <v>7</v>
      </c>
      <c r="L37" s="112">
        <v>1</v>
      </c>
      <c r="M37" s="112">
        <v>6</v>
      </c>
      <c r="N37" s="236">
        <v>8</v>
      </c>
      <c r="O37" s="236">
        <v>2</v>
      </c>
      <c r="P37" s="236">
        <v>6</v>
      </c>
      <c r="R37" s="23"/>
    </row>
    <row r="38" spans="1:18">
      <c r="A38" s="26" t="s">
        <v>149</v>
      </c>
      <c r="B38" s="16"/>
      <c r="C38" s="18"/>
      <c r="D38" s="10"/>
      <c r="E38" s="111">
        <v>0</v>
      </c>
      <c r="F38" s="111">
        <v>0</v>
      </c>
      <c r="G38" s="111">
        <v>0</v>
      </c>
      <c r="H38" s="111">
        <v>0</v>
      </c>
      <c r="I38" s="111">
        <v>0</v>
      </c>
      <c r="J38" s="111">
        <v>0</v>
      </c>
      <c r="K38" s="111">
        <v>0</v>
      </c>
      <c r="L38" s="111">
        <v>0</v>
      </c>
      <c r="M38" s="111">
        <v>0</v>
      </c>
      <c r="N38" s="236">
        <v>0</v>
      </c>
      <c r="O38" s="234">
        <v>0</v>
      </c>
      <c r="P38" s="234">
        <v>0</v>
      </c>
      <c r="R38" s="23"/>
    </row>
    <row r="39" spans="1:18" ht="13.5" customHeight="1">
      <c r="A39" s="26" t="s">
        <v>150</v>
      </c>
      <c r="B39" s="16"/>
      <c r="C39" s="18"/>
      <c r="D39" s="10"/>
      <c r="E39" s="111">
        <v>14</v>
      </c>
      <c r="F39" s="111">
        <v>2</v>
      </c>
      <c r="G39" s="111">
        <v>12</v>
      </c>
      <c r="H39" s="111">
        <v>16</v>
      </c>
      <c r="I39" s="111">
        <v>6</v>
      </c>
      <c r="J39" s="111">
        <v>10</v>
      </c>
      <c r="K39" s="112">
        <v>11</v>
      </c>
      <c r="L39" s="112">
        <v>2</v>
      </c>
      <c r="M39" s="112">
        <v>9</v>
      </c>
      <c r="N39" s="236">
        <v>12</v>
      </c>
      <c r="O39" s="236">
        <v>1</v>
      </c>
      <c r="P39" s="236">
        <v>11</v>
      </c>
      <c r="R39" s="23"/>
    </row>
    <row r="40" spans="1:18" ht="13.5" customHeight="1">
      <c r="A40" s="26" t="s">
        <v>151</v>
      </c>
      <c r="B40" s="16"/>
      <c r="C40" s="18"/>
      <c r="D40" s="10"/>
      <c r="E40" s="111">
        <v>2</v>
      </c>
      <c r="F40" s="111">
        <v>0</v>
      </c>
      <c r="G40" s="111">
        <v>2</v>
      </c>
      <c r="H40" s="111">
        <v>1</v>
      </c>
      <c r="I40" s="111">
        <v>1</v>
      </c>
      <c r="J40" s="111">
        <v>0</v>
      </c>
      <c r="K40" s="112">
        <v>0</v>
      </c>
      <c r="L40" s="112">
        <v>0</v>
      </c>
      <c r="M40" s="111">
        <v>0</v>
      </c>
      <c r="N40" s="236">
        <v>5</v>
      </c>
      <c r="O40" s="234">
        <v>1</v>
      </c>
      <c r="P40" s="234">
        <v>4</v>
      </c>
      <c r="R40" s="23"/>
    </row>
    <row r="41" spans="1:18">
      <c r="A41" s="26" t="s">
        <v>152</v>
      </c>
      <c r="B41" s="16"/>
      <c r="C41" s="18"/>
      <c r="D41" s="10"/>
      <c r="E41" s="111">
        <v>19</v>
      </c>
      <c r="F41" s="111">
        <v>17</v>
      </c>
      <c r="G41" s="111">
        <v>2</v>
      </c>
      <c r="H41" s="111">
        <v>16</v>
      </c>
      <c r="I41" s="111">
        <v>13</v>
      </c>
      <c r="J41" s="111">
        <v>3</v>
      </c>
      <c r="K41" s="112">
        <v>22</v>
      </c>
      <c r="L41" s="112">
        <v>19</v>
      </c>
      <c r="M41" s="112">
        <v>3</v>
      </c>
      <c r="N41" s="236">
        <v>17</v>
      </c>
      <c r="O41" s="236">
        <v>13</v>
      </c>
      <c r="P41" s="236">
        <v>4</v>
      </c>
      <c r="R41" s="23"/>
    </row>
    <row r="42" spans="1:18">
      <c r="A42" s="27" t="s">
        <v>153</v>
      </c>
      <c r="B42" s="18"/>
      <c r="C42" s="18"/>
      <c r="D42" s="10"/>
      <c r="E42" s="111">
        <v>19</v>
      </c>
      <c r="F42" s="111">
        <v>13</v>
      </c>
      <c r="G42" s="111">
        <v>6</v>
      </c>
      <c r="H42" s="111">
        <v>22</v>
      </c>
      <c r="I42" s="111">
        <v>14</v>
      </c>
      <c r="J42" s="111">
        <v>8</v>
      </c>
      <c r="K42" s="112">
        <v>22</v>
      </c>
      <c r="L42" s="112">
        <v>16</v>
      </c>
      <c r="M42" s="112">
        <v>6</v>
      </c>
      <c r="N42" s="236">
        <v>14</v>
      </c>
      <c r="O42" s="236">
        <v>12</v>
      </c>
      <c r="P42" s="236">
        <v>2</v>
      </c>
      <c r="R42" s="23"/>
    </row>
    <row r="43" spans="1:18">
      <c r="A43" s="27" t="s">
        <v>79</v>
      </c>
      <c r="B43" s="18"/>
      <c r="C43" s="18"/>
      <c r="D43" s="10"/>
      <c r="E43" s="111">
        <v>0</v>
      </c>
      <c r="F43" s="111">
        <v>0</v>
      </c>
      <c r="G43" s="111">
        <v>0</v>
      </c>
      <c r="H43" s="111">
        <v>6</v>
      </c>
      <c r="I43" s="111">
        <v>6</v>
      </c>
      <c r="J43" s="111">
        <v>0</v>
      </c>
      <c r="K43" s="112">
        <v>1</v>
      </c>
      <c r="L43" s="112">
        <v>1</v>
      </c>
      <c r="M43" s="111">
        <v>0</v>
      </c>
      <c r="N43" s="236">
        <v>6</v>
      </c>
      <c r="O43" s="236">
        <v>3</v>
      </c>
      <c r="P43" s="234">
        <v>3</v>
      </c>
      <c r="R43" s="23"/>
    </row>
    <row r="44" spans="1:18" ht="5.0999999999999996" customHeight="1">
      <c r="A44" s="14"/>
      <c r="B44" s="14"/>
      <c r="C44" s="14"/>
      <c r="D44" s="13"/>
      <c r="E44" s="14"/>
      <c r="F44" s="14"/>
      <c r="G44" s="14"/>
      <c r="H44" s="14"/>
      <c r="I44" s="14"/>
      <c r="J44" s="14"/>
      <c r="K44" s="14"/>
      <c r="L44" s="14"/>
      <c r="M44" s="14"/>
      <c r="N44" s="14"/>
      <c r="O44" s="14"/>
      <c r="P44" s="14"/>
    </row>
    <row r="45" spans="1:18">
      <c r="A45" s="6" t="s">
        <v>154</v>
      </c>
      <c r="B45" s="2"/>
      <c r="C45" s="2"/>
      <c r="D45" s="2"/>
      <c r="E45" s="2"/>
      <c r="F45" s="2"/>
      <c r="G45" s="2"/>
      <c r="H45" s="2"/>
      <c r="I45" s="2"/>
      <c r="J45" s="2"/>
      <c r="K45" s="2"/>
      <c r="L45" s="2"/>
      <c r="M45" s="2"/>
      <c r="N45" s="2"/>
      <c r="O45" s="2"/>
      <c r="P45" s="2"/>
    </row>
    <row r="46" spans="1:18">
      <c r="A46" s="2" t="s">
        <v>573</v>
      </c>
      <c r="B46" s="2"/>
      <c r="C46" s="2"/>
      <c r="D46" s="2"/>
      <c r="E46" s="2"/>
      <c r="F46" s="2"/>
      <c r="G46" s="2"/>
      <c r="H46" s="2"/>
      <c r="I46" s="2"/>
      <c r="J46" s="2"/>
      <c r="K46" s="2"/>
      <c r="L46" s="2"/>
      <c r="M46" s="2"/>
      <c r="N46" s="2"/>
      <c r="O46" s="2"/>
      <c r="P46" s="2"/>
    </row>
  </sheetData>
  <mergeCells count="24">
    <mergeCell ref="O19:P19"/>
    <mergeCell ref="A23:C23"/>
    <mergeCell ref="M5:M7"/>
    <mergeCell ref="N5:N7"/>
    <mergeCell ref="A5:A7"/>
    <mergeCell ref="B5:B7"/>
    <mergeCell ref="A20:D21"/>
    <mergeCell ref="E20:G20"/>
    <mergeCell ref="H20:J20"/>
    <mergeCell ref="K20:M20"/>
    <mergeCell ref="N20:P20"/>
    <mergeCell ref="O5:O7"/>
    <mergeCell ref="P5:P6"/>
    <mergeCell ref="C6:C7"/>
    <mergeCell ref="D6:D7"/>
    <mergeCell ref="E6:E7"/>
    <mergeCell ref="F6:F7"/>
    <mergeCell ref="L5:L7"/>
    <mergeCell ref="I6:I7"/>
    <mergeCell ref="G6:G7"/>
    <mergeCell ref="H6:H7"/>
    <mergeCell ref="C5:I5"/>
    <mergeCell ref="J5:J7"/>
    <mergeCell ref="K5:K7"/>
  </mergeCells>
  <phoneticPr fontId="2"/>
  <pageMargins left="0.59055118110236227" right="0.39370078740157483" top="0.39370078740157483" bottom="0.39370078740157483" header="0.31496062992125984" footer="0.31496062992125984"/>
  <pageSetup paperSize="9" firstPageNumber="13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election activeCell="O31" sqref="O31"/>
    </sheetView>
  </sheetViews>
  <sheetFormatPr defaultColWidth="9" defaultRowHeight="13.5"/>
  <cols>
    <col min="1" max="1" width="11.375" style="1" customWidth="1"/>
    <col min="2" max="13" width="6.875" style="1" customWidth="1"/>
    <col min="14" max="14" width="9" style="1"/>
    <col min="15" max="16384" width="9" style="75"/>
  </cols>
  <sheetData>
    <row r="1" spans="1:13" s="2" customFormat="1" ht="11.25">
      <c r="A1" s="123"/>
      <c r="M1" s="121" t="s">
        <v>0</v>
      </c>
    </row>
    <row r="2" spans="1:13" s="1" customFormat="1">
      <c r="A2" s="2"/>
      <c r="B2" s="2"/>
      <c r="C2" s="2"/>
      <c r="D2" s="2"/>
      <c r="E2" s="2"/>
      <c r="F2" s="2"/>
      <c r="G2" s="2"/>
      <c r="H2" s="2"/>
      <c r="I2" s="2"/>
      <c r="J2" s="2"/>
      <c r="K2" s="2"/>
      <c r="L2" s="2"/>
      <c r="M2" s="2"/>
    </row>
    <row r="3" spans="1:13" s="1" customFormat="1" ht="14.25">
      <c r="A3" s="5" t="s">
        <v>155</v>
      </c>
      <c r="B3" s="2"/>
      <c r="C3" s="2"/>
      <c r="D3" s="2"/>
      <c r="E3" s="2"/>
      <c r="F3" s="2"/>
      <c r="G3" s="2"/>
      <c r="H3" s="2"/>
      <c r="I3" s="2"/>
      <c r="J3" s="2"/>
      <c r="K3" s="2"/>
      <c r="L3" s="2"/>
      <c r="M3" s="2"/>
    </row>
    <row r="4" spans="1:13" s="1" customFormat="1">
      <c r="A4" s="6" t="s">
        <v>156</v>
      </c>
      <c r="B4" s="2"/>
      <c r="C4" s="2"/>
      <c r="D4" s="2"/>
      <c r="E4" s="2"/>
      <c r="F4" s="2"/>
      <c r="G4" s="2"/>
      <c r="H4" s="2"/>
      <c r="I4" s="2"/>
      <c r="J4" s="2"/>
      <c r="K4" s="2"/>
      <c r="L4" s="2"/>
      <c r="M4" s="2"/>
    </row>
    <row r="5" spans="1:13" s="1" customFormat="1">
      <c r="A5" s="2"/>
      <c r="B5" s="2"/>
      <c r="C5" s="2"/>
      <c r="D5" s="2"/>
      <c r="E5" s="2"/>
      <c r="F5" s="2"/>
      <c r="G5" s="2"/>
      <c r="H5" s="2"/>
      <c r="I5" s="2"/>
      <c r="J5" s="2"/>
      <c r="K5" s="2"/>
      <c r="L5" s="2"/>
      <c r="M5" s="2"/>
    </row>
    <row r="6" spans="1:13" s="1" customFormat="1">
      <c r="A6" s="294" t="s">
        <v>157</v>
      </c>
      <c r="B6" s="277" t="s">
        <v>158</v>
      </c>
      <c r="C6" s="277"/>
      <c r="D6" s="277"/>
      <c r="E6" s="277"/>
      <c r="F6" s="277"/>
      <c r="G6" s="277"/>
      <c r="H6" s="277" t="s">
        <v>159</v>
      </c>
      <c r="I6" s="277"/>
      <c r="J6" s="277"/>
      <c r="K6" s="277" t="s">
        <v>160</v>
      </c>
      <c r="L6" s="277"/>
      <c r="M6" s="278"/>
    </row>
    <row r="7" spans="1:13" s="1" customFormat="1">
      <c r="A7" s="276"/>
      <c r="B7" s="104" t="s">
        <v>161</v>
      </c>
      <c r="C7" s="104" t="s">
        <v>162</v>
      </c>
      <c r="D7" s="104" t="s">
        <v>163</v>
      </c>
      <c r="E7" s="104" t="s">
        <v>164</v>
      </c>
      <c r="F7" s="104" t="s">
        <v>165</v>
      </c>
      <c r="G7" s="104" t="s">
        <v>166</v>
      </c>
      <c r="H7" s="104" t="s">
        <v>167</v>
      </c>
      <c r="I7" s="104" t="s">
        <v>168</v>
      </c>
      <c r="J7" s="104" t="s">
        <v>169</v>
      </c>
      <c r="K7" s="104" t="s">
        <v>170</v>
      </c>
      <c r="L7" s="104" t="s">
        <v>171</v>
      </c>
      <c r="M7" s="105" t="s">
        <v>172</v>
      </c>
    </row>
    <row r="8" spans="1:13" s="1" customFormat="1">
      <c r="A8" s="10" t="s">
        <v>173</v>
      </c>
      <c r="B8" s="16"/>
      <c r="C8" s="16"/>
      <c r="D8" s="16"/>
      <c r="E8" s="16"/>
      <c r="F8" s="16"/>
      <c r="G8" s="28" t="s">
        <v>52</v>
      </c>
      <c r="H8" s="28"/>
      <c r="I8" s="16"/>
      <c r="J8" s="16"/>
      <c r="K8" s="16"/>
      <c r="L8" s="16"/>
      <c r="M8" s="16"/>
    </row>
    <row r="9" spans="1:13" s="1" customFormat="1">
      <c r="A9" s="107" t="s">
        <v>588</v>
      </c>
      <c r="B9" s="29">
        <v>116.4</v>
      </c>
      <c r="C9" s="29">
        <v>122.3</v>
      </c>
      <c r="D9" s="29">
        <v>127.7</v>
      </c>
      <c r="E9" s="29">
        <v>133.30000000000001</v>
      </c>
      <c r="F9" s="29">
        <v>138.9</v>
      </c>
      <c r="G9" s="29">
        <v>144.80000000000001</v>
      </c>
      <c r="H9" s="29">
        <v>151.80000000000001</v>
      </c>
      <c r="I9" s="29">
        <v>158.80000000000001</v>
      </c>
      <c r="J9" s="29">
        <v>164.3</v>
      </c>
      <c r="K9" s="29">
        <v>168</v>
      </c>
      <c r="L9" s="29">
        <v>169.7</v>
      </c>
      <c r="M9" s="29">
        <v>171.9</v>
      </c>
    </row>
    <row r="10" spans="1:13" s="1" customFormat="1">
      <c r="A10" s="136" t="s">
        <v>174</v>
      </c>
      <c r="B10" s="29">
        <v>115.8</v>
      </c>
      <c r="C10" s="29">
        <v>121.7</v>
      </c>
      <c r="D10" s="29">
        <v>127.4</v>
      </c>
      <c r="E10" s="29">
        <v>132.5</v>
      </c>
      <c r="F10" s="29">
        <v>138</v>
      </c>
      <c r="G10" s="29">
        <v>144.4</v>
      </c>
      <c r="H10" s="29">
        <v>151.5</v>
      </c>
      <c r="I10" s="29">
        <v>158.5</v>
      </c>
      <c r="J10" s="29">
        <v>164</v>
      </c>
      <c r="K10" s="29">
        <v>169</v>
      </c>
      <c r="L10" s="29">
        <v>170</v>
      </c>
      <c r="M10" s="29">
        <v>170</v>
      </c>
    </row>
    <row r="11" spans="1:13" s="1" customFormat="1">
      <c r="A11" s="136" t="s">
        <v>175</v>
      </c>
      <c r="B11" s="29">
        <v>115.8</v>
      </c>
      <c r="C11" s="29">
        <v>121.5</v>
      </c>
      <c r="D11" s="29">
        <v>127.4</v>
      </c>
      <c r="E11" s="29">
        <v>132.30000000000001</v>
      </c>
      <c r="F11" s="29">
        <v>137.5</v>
      </c>
      <c r="G11" s="29">
        <v>144.1</v>
      </c>
      <c r="H11" s="29">
        <v>152.6</v>
      </c>
      <c r="I11" s="29">
        <v>158.69999999999999</v>
      </c>
      <c r="J11" s="29">
        <v>164.2</v>
      </c>
      <c r="K11" s="29">
        <v>168</v>
      </c>
      <c r="L11" s="29">
        <v>169</v>
      </c>
      <c r="M11" s="29">
        <v>170</v>
      </c>
    </row>
    <row r="12" spans="1:13" s="1" customFormat="1">
      <c r="A12" s="136" t="s">
        <v>176</v>
      </c>
      <c r="B12" s="29">
        <v>116.5</v>
      </c>
      <c r="C12" s="29">
        <v>121.7</v>
      </c>
      <c r="D12" s="29">
        <v>126.9</v>
      </c>
      <c r="E12" s="29">
        <v>132.69999999999999</v>
      </c>
      <c r="F12" s="29">
        <v>138.1</v>
      </c>
      <c r="G12" s="29">
        <v>143.80000000000001</v>
      </c>
      <c r="H12" s="29">
        <v>152.4</v>
      </c>
      <c r="I12" s="29">
        <v>158.69999999999999</v>
      </c>
      <c r="J12" s="29">
        <v>164.2</v>
      </c>
      <c r="K12" s="29">
        <v>168</v>
      </c>
      <c r="L12" s="29">
        <v>169</v>
      </c>
      <c r="M12" s="29">
        <v>171</v>
      </c>
    </row>
    <row r="13" spans="1:13" s="1" customFormat="1">
      <c r="A13" s="136" t="s">
        <v>177</v>
      </c>
      <c r="B13" s="29">
        <v>116.3</v>
      </c>
      <c r="C13" s="29">
        <v>122.3</v>
      </c>
      <c r="D13" s="29">
        <v>127.8</v>
      </c>
      <c r="E13" s="29">
        <v>133.19999999999999</v>
      </c>
      <c r="F13" s="29">
        <v>138.5</v>
      </c>
      <c r="G13" s="29">
        <v>144.69999999999999</v>
      </c>
      <c r="H13" s="29">
        <v>151.4</v>
      </c>
      <c r="I13" s="29">
        <v>159</v>
      </c>
      <c r="J13" s="29">
        <v>164.4</v>
      </c>
      <c r="K13" s="29">
        <v>167.6</v>
      </c>
      <c r="L13" s="29">
        <v>169.8</v>
      </c>
      <c r="M13" s="29">
        <v>170.3</v>
      </c>
    </row>
    <row r="14" spans="1:13" s="1" customFormat="1">
      <c r="A14" s="157" t="s">
        <v>586</v>
      </c>
      <c r="B14" s="29">
        <v>116.4</v>
      </c>
      <c r="C14" s="29">
        <v>122.2</v>
      </c>
      <c r="D14" s="29">
        <v>128</v>
      </c>
      <c r="E14" s="29">
        <v>133.19999999999999</v>
      </c>
      <c r="F14" s="29">
        <v>138.5</v>
      </c>
      <c r="G14" s="29">
        <v>144.69999999999999</v>
      </c>
      <c r="H14" s="29">
        <v>152.1</v>
      </c>
      <c r="I14" s="29">
        <v>158.80000000000001</v>
      </c>
      <c r="J14" s="29">
        <v>164.6</v>
      </c>
      <c r="K14" s="29">
        <v>168.2</v>
      </c>
      <c r="L14" s="29">
        <v>169.6</v>
      </c>
      <c r="M14" s="29">
        <v>170.8</v>
      </c>
    </row>
    <row r="15" spans="1:13" s="1" customFormat="1">
      <c r="A15" s="148" t="s">
        <v>283</v>
      </c>
      <c r="B15" s="29">
        <v>117.5</v>
      </c>
      <c r="C15" s="29">
        <v>123.4</v>
      </c>
      <c r="D15" s="29">
        <v>128.80000000000001</v>
      </c>
      <c r="E15" s="29">
        <v>134.4</v>
      </c>
      <c r="F15" s="29">
        <v>139.69999999999999</v>
      </c>
      <c r="G15" s="29">
        <v>146.19999999999999</v>
      </c>
      <c r="H15" s="29">
        <v>153.80000000000001</v>
      </c>
      <c r="I15" s="29">
        <v>161</v>
      </c>
      <c r="J15" s="29">
        <v>165.2</v>
      </c>
      <c r="K15" s="29">
        <v>168.8</v>
      </c>
      <c r="L15" s="29">
        <v>170.2</v>
      </c>
      <c r="M15" s="29">
        <v>170.9</v>
      </c>
    </row>
    <row r="16" spans="1:13" s="1" customFormat="1">
      <c r="A16" s="155" t="s">
        <v>265</v>
      </c>
      <c r="B16" s="29">
        <v>116.4</v>
      </c>
      <c r="C16" s="29">
        <v>122.5</v>
      </c>
      <c r="D16" s="29">
        <v>128.1</v>
      </c>
      <c r="E16" s="29">
        <v>133.30000000000001</v>
      </c>
      <c r="F16" s="29">
        <v>139.1</v>
      </c>
      <c r="G16" s="29">
        <v>145.30000000000001</v>
      </c>
      <c r="H16" s="29">
        <v>152.69999999999999</v>
      </c>
      <c r="I16" s="29">
        <v>159.69999999999999</v>
      </c>
      <c r="J16" s="29">
        <v>165.2</v>
      </c>
      <c r="K16" s="29">
        <v>168.5</v>
      </c>
      <c r="L16" s="29">
        <v>169.9</v>
      </c>
      <c r="M16" s="29">
        <v>170.9</v>
      </c>
    </row>
    <row r="17" spans="1:13" s="1" customFormat="1" ht="14.25" customHeight="1">
      <c r="A17" s="155" t="s">
        <v>587</v>
      </c>
      <c r="B17" s="77">
        <v>116.58</v>
      </c>
      <c r="C17" s="77">
        <v>122.47</v>
      </c>
      <c r="D17" s="77">
        <v>128.38999999999999</v>
      </c>
      <c r="E17" s="77">
        <v>133.69999999999999</v>
      </c>
      <c r="F17" s="77">
        <v>139.03</v>
      </c>
      <c r="G17" s="77">
        <v>145.63</v>
      </c>
      <c r="H17" s="77">
        <v>153.30000000000001</v>
      </c>
      <c r="I17" s="77">
        <v>160.05000000000001</v>
      </c>
      <c r="J17" s="77">
        <v>165.05</v>
      </c>
      <c r="K17" s="77">
        <v>168.8</v>
      </c>
      <c r="L17" s="77">
        <v>169.3</v>
      </c>
      <c r="M17" s="77">
        <v>170.9</v>
      </c>
    </row>
    <row r="18" spans="1:13" s="1" customFormat="1" ht="18" customHeight="1">
      <c r="A18" s="155" t="s">
        <v>642</v>
      </c>
      <c r="B18" s="77">
        <v>116.63</v>
      </c>
      <c r="C18" s="77">
        <v>122.5</v>
      </c>
      <c r="D18" s="77">
        <v>128.16999999999999</v>
      </c>
      <c r="E18" s="77">
        <v>133.9</v>
      </c>
      <c r="F18" s="77">
        <v>139.33000000000001</v>
      </c>
      <c r="G18" s="77">
        <v>145.44999999999999</v>
      </c>
      <c r="H18" s="77">
        <v>153.49</v>
      </c>
      <c r="I18" s="77">
        <v>160.52000000000001</v>
      </c>
      <c r="J18" s="77">
        <v>165.41</v>
      </c>
      <c r="K18" s="77">
        <v>168.18800767436289</v>
      </c>
      <c r="L18" s="77">
        <v>169.6479119151289</v>
      </c>
      <c r="M18" s="77">
        <v>169.85965911264103</v>
      </c>
    </row>
    <row r="19" spans="1:13" s="1" customFormat="1" ht="18" customHeight="1">
      <c r="A19" s="10"/>
      <c r="B19" s="30"/>
      <c r="C19" s="30"/>
      <c r="D19" s="30"/>
      <c r="E19" s="30"/>
      <c r="F19" s="30"/>
      <c r="G19" s="31" t="s">
        <v>53</v>
      </c>
      <c r="H19" s="31"/>
      <c r="I19" s="30"/>
      <c r="J19" s="30"/>
      <c r="K19" s="30"/>
      <c r="L19" s="30"/>
      <c r="M19" s="30"/>
    </row>
    <row r="20" spans="1:13" s="1" customFormat="1">
      <c r="A20" s="107" t="s">
        <v>588</v>
      </c>
      <c r="B20" s="29">
        <v>115.5</v>
      </c>
      <c r="C20" s="29">
        <v>121.4</v>
      </c>
      <c r="D20" s="29">
        <v>127</v>
      </c>
      <c r="E20" s="29">
        <v>133.19999999999999</v>
      </c>
      <c r="F20" s="29">
        <v>140.19999999999999</v>
      </c>
      <c r="G20" s="29">
        <v>146.80000000000001</v>
      </c>
      <c r="H20" s="29">
        <v>151.6</v>
      </c>
      <c r="I20" s="29">
        <v>154.80000000000001</v>
      </c>
      <c r="J20" s="29">
        <v>156.30000000000001</v>
      </c>
      <c r="K20" s="29">
        <v>156.5</v>
      </c>
      <c r="L20" s="29">
        <v>158</v>
      </c>
      <c r="M20" s="29">
        <v>157.80000000000001</v>
      </c>
    </row>
    <row r="21" spans="1:13" s="1" customFormat="1">
      <c r="A21" s="155" t="s">
        <v>174</v>
      </c>
      <c r="B21" s="29">
        <v>115</v>
      </c>
      <c r="C21" s="29">
        <v>120.9</v>
      </c>
      <c r="D21" s="29">
        <v>126.7</v>
      </c>
      <c r="E21" s="29">
        <v>132.69999999999999</v>
      </c>
      <c r="F21" s="29">
        <v>139.19999999999999</v>
      </c>
      <c r="G21" s="29">
        <v>146.19999999999999</v>
      </c>
      <c r="H21" s="29">
        <v>151.19999999999999</v>
      </c>
      <c r="I21" s="29">
        <v>154.1</v>
      </c>
      <c r="J21" s="29">
        <v>155.80000000000001</v>
      </c>
      <c r="K21" s="29">
        <v>157</v>
      </c>
      <c r="L21" s="29">
        <v>157</v>
      </c>
      <c r="M21" s="29">
        <v>158</v>
      </c>
    </row>
    <row r="22" spans="1:13" s="1" customFormat="1">
      <c r="A22" s="155" t="s">
        <v>175</v>
      </c>
      <c r="B22" s="29">
        <v>114.8</v>
      </c>
      <c r="C22" s="29">
        <v>120.6</v>
      </c>
      <c r="D22" s="29">
        <v>126.5</v>
      </c>
      <c r="E22" s="29">
        <v>132.30000000000001</v>
      </c>
      <c r="F22" s="29">
        <v>139</v>
      </c>
      <c r="G22" s="29">
        <v>146.1</v>
      </c>
      <c r="H22" s="29">
        <v>151.4</v>
      </c>
      <c r="I22" s="29">
        <v>154.30000000000001</v>
      </c>
      <c r="J22" s="29">
        <v>155.6</v>
      </c>
      <c r="K22" s="29">
        <v>157</v>
      </c>
      <c r="L22" s="29">
        <v>156</v>
      </c>
      <c r="M22" s="29">
        <v>157</v>
      </c>
    </row>
    <row r="23" spans="1:13" s="1" customFormat="1">
      <c r="A23" s="155" t="s">
        <v>176</v>
      </c>
      <c r="B23" s="29">
        <v>115.6</v>
      </c>
      <c r="C23" s="29">
        <v>120.7</v>
      </c>
      <c r="D23" s="29">
        <v>126.2</v>
      </c>
      <c r="E23" s="29">
        <v>132.69999999999999</v>
      </c>
      <c r="F23" s="29">
        <v>139.6</v>
      </c>
      <c r="G23" s="29">
        <v>146</v>
      </c>
      <c r="H23" s="29">
        <v>151.6</v>
      </c>
      <c r="I23" s="29">
        <v>154.1</v>
      </c>
      <c r="J23" s="29">
        <v>156</v>
      </c>
      <c r="K23" s="29">
        <v>157</v>
      </c>
      <c r="L23" s="29">
        <v>157</v>
      </c>
      <c r="M23" s="29">
        <v>157</v>
      </c>
    </row>
    <row r="24" spans="1:13" s="1" customFormat="1">
      <c r="A24" s="155" t="s">
        <v>177</v>
      </c>
      <c r="B24" s="29">
        <v>115.2</v>
      </c>
      <c r="C24" s="29">
        <v>121.2</v>
      </c>
      <c r="D24" s="29">
        <v>127</v>
      </c>
      <c r="E24" s="29">
        <v>133.19999999999999</v>
      </c>
      <c r="F24" s="29">
        <v>139.9</v>
      </c>
      <c r="G24" s="29">
        <v>146.6</v>
      </c>
      <c r="H24" s="29">
        <v>151.5</v>
      </c>
      <c r="I24" s="29">
        <v>154.4</v>
      </c>
      <c r="J24" s="29">
        <v>156.19999999999999</v>
      </c>
      <c r="K24" s="29">
        <v>156.69999999999999</v>
      </c>
      <c r="L24" s="29">
        <v>157.1</v>
      </c>
      <c r="M24" s="29">
        <v>157.9</v>
      </c>
    </row>
    <row r="25" spans="1:13" s="1" customFormat="1">
      <c r="A25" s="157" t="s">
        <v>586</v>
      </c>
      <c r="B25" s="29">
        <v>115.4</v>
      </c>
      <c r="C25" s="29">
        <v>121.1</v>
      </c>
      <c r="D25" s="29">
        <v>127.1</v>
      </c>
      <c r="E25" s="29">
        <v>133</v>
      </c>
      <c r="F25" s="29">
        <v>139.80000000000001</v>
      </c>
      <c r="G25" s="29">
        <v>146.6</v>
      </c>
      <c r="H25" s="29">
        <v>151.5</v>
      </c>
      <c r="I25" s="29">
        <v>154.5</v>
      </c>
      <c r="J25" s="29">
        <v>156.19999999999999</v>
      </c>
      <c r="K25" s="29">
        <v>156.80000000000001</v>
      </c>
      <c r="L25" s="29">
        <v>157.19999999999999</v>
      </c>
      <c r="M25" s="29">
        <v>157.6</v>
      </c>
    </row>
    <row r="26" spans="1:13" s="1" customFormat="1">
      <c r="A26" s="148" t="s">
        <v>283</v>
      </c>
      <c r="B26" s="29">
        <v>116.3</v>
      </c>
      <c r="C26" s="29">
        <v>122.4</v>
      </c>
      <c r="D26" s="29">
        <v>128.1</v>
      </c>
      <c r="E26" s="29">
        <v>134.5</v>
      </c>
      <c r="F26" s="29">
        <v>141.19999999999999</v>
      </c>
      <c r="G26" s="29">
        <v>147.6</v>
      </c>
      <c r="H26" s="29">
        <v>152.4</v>
      </c>
      <c r="I26" s="29">
        <v>155.1</v>
      </c>
      <c r="J26" s="29">
        <v>156.1</v>
      </c>
      <c r="K26" s="29">
        <v>157.80000000000001</v>
      </c>
      <c r="L26" s="29">
        <v>157.69999999999999</v>
      </c>
      <c r="M26" s="29">
        <v>157.9</v>
      </c>
    </row>
    <row r="27" spans="1:13" s="1" customFormat="1">
      <c r="A27" s="155" t="s">
        <v>284</v>
      </c>
      <c r="B27" s="29">
        <v>115.6</v>
      </c>
      <c r="C27" s="29">
        <v>121.3</v>
      </c>
      <c r="D27" s="29">
        <v>127.5</v>
      </c>
      <c r="E27" s="29">
        <v>133.69999999999999</v>
      </c>
      <c r="F27" s="29">
        <v>140.6</v>
      </c>
      <c r="G27" s="29">
        <v>147.1</v>
      </c>
      <c r="H27" s="29">
        <v>151.69999999999999</v>
      </c>
      <c r="I27" s="29">
        <v>154.6</v>
      </c>
      <c r="J27" s="29">
        <v>156.4</v>
      </c>
      <c r="K27" s="29">
        <v>157</v>
      </c>
      <c r="L27" s="29">
        <v>157.80000000000001</v>
      </c>
      <c r="M27" s="29">
        <v>157.80000000000001</v>
      </c>
    </row>
    <row r="28" spans="1:13" s="1" customFormat="1" ht="13.5" customHeight="1">
      <c r="A28" s="155" t="s">
        <v>587</v>
      </c>
      <c r="B28" s="77">
        <v>115.78</v>
      </c>
      <c r="C28" s="77">
        <v>121.67</v>
      </c>
      <c r="D28" s="77">
        <v>127.52</v>
      </c>
      <c r="E28" s="77">
        <v>134.12</v>
      </c>
      <c r="F28" s="77">
        <v>140.97</v>
      </c>
      <c r="G28" s="77">
        <v>147.29</v>
      </c>
      <c r="H28" s="77">
        <v>151.76</v>
      </c>
      <c r="I28" s="77">
        <v>154.41999999999999</v>
      </c>
      <c r="J28" s="77">
        <v>156.28</v>
      </c>
      <c r="K28" s="77">
        <v>157.30000000000001</v>
      </c>
      <c r="L28" s="77">
        <v>157.30000000000001</v>
      </c>
      <c r="M28" s="77">
        <v>158</v>
      </c>
    </row>
    <row r="29" spans="1:13" s="1" customFormat="1" ht="18" customHeight="1">
      <c r="A29" s="155" t="s">
        <v>642</v>
      </c>
      <c r="B29" s="77">
        <v>115.61</v>
      </c>
      <c r="C29" s="77">
        <v>121.68</v>
      </c>
      <c r="D29" s="77">
        <v>127.6</v>
      </c>
      <c r="E29" s="77">
        <v>133.84</v>
      </c>
      <c r="F29" s="77">
        <v>141.06</v>
      </c>
      <c r="G29" s="77">
        <v>147.38999999999999</v>
      </c>
      <c r="H29" s="77">
        <v>151.85</v>
      </c>
      <c r="I29" s="77">
        <v>154.51</v>
      </c>
      <c r="J29" s="77">
        <v>156.06</v>
      </c>
      <c r="K29" s="77">
        <v>156.41699837494195</v>
      </c>
      <c r="L29" s="77">
        <v>156.84337747220101</v>
      </c>
      <c r="M29" s="77">
        <v>157.34586447746418</v>
      </c>
    </row>
    <row r="30" spans="1:13" s="1" customFormat="1" ht="18" customHeight="1">
      <c r="A30" s="10" t="s">
        <v>178</v>
      </c>
      <c r="B30" s="16"/>
      <c r="C30" s="16"/>
      <c r="D30" s="16"/>
      <c r="E30" s="16"/>
      <c r="F30" s="16"/>
      <c r="G30" s="28" t="s">
        <v>52</v>
      </c>
      <c r="H30" s="28"/>
      <c r="I30" s="16"/>
      <c r="J30" s="16"/>
      <c r="K30" s="16"/>
      <c r="L30" s="16"/>
      <c r="M30" s="16"/>
    </row>
    <row r="31" spans="1:13" s="1" customFormat="1">
      <c r="A31" s="107" t="s">
        <v>588</v>
      </c>
      <c r="B31" s="29">
        <v>21.2</v>
      </c>
      <c r="C31" s="29">
        <v>23.7</v>
      </c>
      <c r="D31" s="29">
        <v>26.7</v>
      </c>
      <c r="E31" s="29">
        <v>30.2</v>
      </c>
      <c r="F31" s="29">
        <v>33.799999999999997</v>
      </c>
      <c r="G31" s="29">
        <v>38.200000000000003</v>
      </c>
      <c r="H31" s="29">
        <v>42.8</v>
      </c>
      <c r="I31" s="29">
        <v>47.8</v>
      </c>
      <c r="J31" s="29">
        <v>53</v>
      </c>
      <c r="K31" s="29">
        <v>58.1</v>
      </c>
      <c r="L31" s="29">
        <v>61.2</v>
      </c>
      <c r="M31" s="29">
        <v>64.5</v>
      </c>
    </row>
    <row r="32" spans="1:13" s="1" customFormat="1">
      <c r="A32" s="155" t="s">
        <v>174</v>
      </c>
      <c r="B32" s="29">
        <v>20.6</v>
      </c>
      <c r="C32" s="29">
        <v>23.3</v>
      </c>
      <c r="D32" s="29">
        <v>26.2</v>
      </c>
      <c r="E32" s="29">
        <v>29.6</v>
      </c>
      <c r="F32" s="29">
        <v>33.299999999999997</v>
      </c>
      <c r="G32" s="29">
        <v>37.299999999999997</v>
      </c>
      <c r="H32" s="29">
        <v>42.6</v>
      </c>
      <c r="I32" s="29">
        <v>47.2</v>
      </c>
      <c r="J32" s="29">
        <v>52.6</v>
      </c>
      <c r="K32" s="29">
        <v>59.7</v>
      </c>
      <c r="L32" s="29">
        <v>60.1</v>
      </c>
      <c r="M32" s="29">
        <v>62</v>
      </c>
    </row>
    <row r="33" spans="1:13" s="1" customFormat="1">
      <c r="A33" s="155" t="s">
        <v>175</v>
      </c>
      <c r="B33" s="29">
        <v>20.7</v>
      </c>
      <c r="C33" s="29">
        <v>23.1</v>
      </c>
      <c r="D33" s="29">
        <v>26.5</v>
      </c>
      <c r="E33" s="29">
        <v>29.4</v>
      </c>
      <c r="F33" s="29">
        <v>33</v>
      </c>
      <c r="G33" s="29">
        <v>37.6</v>
      </c>
      <c r="H33" s="29">
        <v>43.4</v>
      </c>
      <c r="I33" s="29">
        <v>47.7</v>
      </c>
      <c r="J33" s="29">
        <v>52.7</v>
      </c>
      <c r="K33" s="29">
        <v>58.3</v>
      </c>
      <c r="L33" s="29">
        <v>59.1</v>
      </c>
      <c r="M33" s="29">
        <v>61.1</v>
      </c>
    </row>
    <row r="34" spans="1:13" s="1" customFormat="1">
      <c r="A34" s="155" t="s">
        <v>176</v>
      </c>
      <c r="B34" s="29">
        <v>21.1</v>
      </c>
      <c r="C34" s="29">
        <v>23.5</v>
      </c>
      <c r="D34" s="29">
        <v>26.1</v>
      </c>
      <c r="E34" s="29">
        <v>29.8</v>
      </c>
      <c r="F34" s="29">
        <v>33.200000000000003</v>
      </c>
      <c r="G34" s="29">
        <v>37.299999999999997</v>
      </c>
      <c r="H34" s="29">
        <v>43.5</v>
      </c>
      <c r="I34" s="29">
        <v>47.6</v>
      </c>
      <c r="J34" s="29">
        <v>52.9</v>
      </c>
      <c r="K34" s="29">
        <v>59.8</v>
      </c>
      <c r="L34" s="29">
        <v>59.9</v>
      </c>
      <c r="M34" s="29">
        <v>63</v>
      </c>
    </row>
    <row r="35" spans="1:13" s="1" customFormat="1">
      <c r="A35" s="155" t="s">
        <v>177</v>
      </c>
      <c r="B35" s="29">
        <v>21.2</v>
      </c>
      <c r="C35" s="29">
        <v>23.8</v>
      </c>
      <c r="D35" s="29">
        <v>27.1</v>
      </c>
      <c r="E35" s="29">
        <v>30.2</v>
      </c>
      <c r="F35" s="29">
        <v>33.9</v>
      </c>
      <c r="G35" s="29">
        <v>37.799999999999997</v>
      </c>
      <c r="H35" s="29">
        <v>42.9</v>
      </c>
      <c r="I35" s="29">
        <v>48.3</v>
      </c>
      <c r="J35" s="29">
        <v>53.1</v>
      </c>
      <c r="K35" s="29">
        <v>59.5</v>
      </c>
      <c r="L35" s="29">
        <v>61.2</v>
      </c>
      <c r="M35" s="29">
        <v>62.6</v>
      </c>
    </row>
    <row r="36" spans="1:13" s="1" customFormat="1">
      <c r="A36" s="157" t="s">
        <v>586</v>
      </c>
      <c r="B36" s="29">
        <v>21.2</v>
      </c>
      <c r="C36" s="29">
        <v>24</v>
      </c>
      <c r="D36" s="29">
        <v>27</v>
      </c>
      <c r="E36" s="29">
        <v>30.6</v>
      </c>
      <c r="F36" s="29">
        <v>34</v>
      </c>
      <c r="G36" s="29">
        <v>38.299999999999997</v>
      </c>
      <c r="H36" s="29">
        <v>43.3</v>
      </c>
      <c r="I36" s="29">
        <v>48.5</v>
      </c>
      <c r="J36" s="29">
        <v>53.9</v>
      </c>
      <c r="K36" s="29">
        <v>60</v>
      </c>
      <c r="L36" s="29">
        <v>62.1</v>
      </c>
      <c r="M36" s="29">
        <v>64.2</v>
      </c>
    </row>
    <row r="37" spans="1:13" s="1" customFormat="1">
      <c r="A37" s="148" t="s">
        <v>283</v>
      </c>
      <c r="B37" s="29">
        <v>21.7</v>
      </c>
      <c r="C37" s="29">
        <v>24.8</v>
      </c>
      <c r="D37" s="29">
        <v>28.1</v>
      </c>
      <c r="E37" s="29">
        <v>31.6</v>
      </c>
      <c r="F37" s="29">
        <v>35.9</v>
      </c>
      <c r="G37" s="29">
        <v>40.1</v>
      </c>
      <c r="H37" s="29">
        <v>45.9</v>
      </c>
      <c r="I37" s="29">
        <v>50.6</v>
      </c>
      <c r="J37" s="29">
        <v>55.2</v>
      </c>
      <c r="K37" s="29">
        <v>59.2</v>
      </c>
      <c r="L37" s="29">
        <v>61.7</v>
      </c>
      <c r="M37" s="29">
        <v>63.8</v>
      </c>
    </row>
    <row r="38" spans="1:13" s="1" customFormat="1">
      <c r="A38" s="155" t="s">
        <v>284</v>
      </c>
      <c r="B38" s="29">
        <v>21.4</v>
      </c>
      <c r="C38" s="29">
        <v>24.2</v>
      </c>
      <c r="D38" s="29">
        <v>27.6</v>
      </c>
      <c r="E38" s="29">
        <v>31</v>
      </c>
      <c r="F38" s="29">
        <v>34.700000000000003</v>
      </c>
      <c r="G38" s="29">
        <v>39.4</v>
      </c>
      <c r="H38" s="29">
        <v>44.2</v>
      </c>
      <c r="I38" s="29">
        <v>49.4</v>
      </c>
      <c r="J38" s="29">
        <v>54.1</v>
      </c>
      <c r="K38" s="29">
        <v>59.5</v>
      </c>
      <c r="L38" s="29">
        <v>61.3</v>
      </c>
      <c r="M38" s="29">
        <v>63.5</v>
      </c>
    </row>
    <row r="39" spans="1:13" s="1" customFormat="1" ht="14.25" customHeight="1">
      <c r="A39" s="155" t="s">
        <v>587</v>
      </c>
      <c r="B39" s="77">
        <v>21.41</v>
      </c>
      <c r="C39" s="77">
        <v>24.19</v>
      </c>
      <c r="D39" s="77">
        <v>27.67</v>
      </c>
      <c r="E39" s="77">
        <v>31.29</v>
      </c>
      <c r="F39" s="77">
        <v>35.090000000000003</v>
      </c>
      <c r="G39" s="77">
        <v>39.51</v>
      </c>
      <c r="H39" s="77">
        <v>45.39</v>
      </c>
      <c r="I39" s="77">
        <v>50.19</v>
      </c>
      <c r="J39" s="77">
        <v>54.93</v>
      </c>
      <c r="K39" s="77">
        <v>59</v>
      </c>
      <c r="L39" s="77">
        <v>61.4</v>
      </c>
      <c r="M39" s="77">
        <v>63.9</v>
      </c>
    </row>
    <row r="40" spans="1:13" s="1" customFormat="1" ht="18" customHeight="1">
      <c r="A40" s="155" t="s">
        <v>642</v>
      </c>
      <c r="B40" s="77">
        <v>21.27</v>
      </c>
      <c r="C40" s="77">
        <v>24.12</v>
      </c>
      <c r="D40" s="77">
        <v>27.32</v>
      </c>
      <c r="E40" s="77">
        <v>31.08</v>
      </c>
      <c r="F40" s="77">
        <v>35</v>
      </c>
      <c r="G40" s="77">
        <v>39.22</v>
      </c>
      <c r="H40" s="77">
        <v>44.78</v>
      </c>
      <c r="I40" s="77">
        <v>50.28</v>
      </c>
      <c r="J40" s="77">
        <v>54.57</v>
      </c>
      <c r="K40" s="77">
        <v>60.846711882082559</v>
      </c>
      <c r="L40" s="77">
        <v>60.817339657198154</v>
      </c>
      <c r="M40" s="77">
        <v>63.237239075349017</v>
      </c>
    </row>
    <row r="41" spans="1:13" s="1" customFormat="1" ht="18" customHeight="1">
      <c r="A41" s="10"/>
      <c r="B41" s="30"/>
      <c r="C41" s="30"/>
      <c r="D41" s="30"/>
      <c r="E41" s="30"/>
      <c r="F41" s="30"/>
      <c r="G41" s="31" t="s">
        <v>53</v>
      </c>
      <c r="H41" s="31"/>
      <c r="I41" s="30"/>
      <c r="J41" s="30"/>
      <c r="K41" s="30"/>
      <c r="L41" s="30"/>
      <c r="M41" s="30"/>
    </row>
    <row r="42" spans="1:13" s="1" customFormat="1" ht="13.5" customHeight="1">
      <c r="A42" s="162" t="s">
        <v>588</v>
      </c>
      <c r="B42" s="29">
        <v>20.7</v>
      </c>
      <c r="C42" s="29">
        <v>23.3</v>
      </c>
      <c r="D42" s="29">
        <v>26.2</v>
      </c>
      <c r="E42" s="29">
        <v>29.7</v>
      </c>
      <c r="F42" s="29">
        <v>33.9</v>
      </c>
      <c r="G42" s="29">
        <v>39</v>
      </c>
      <c r="H42" s="29">
        <v>43.5</v>
      </c>
      <c r="I42" s="29">
        <v>47.5</v>
      </c>
      <c r="J42" s="29">
        <v>49.8</v>
      </c>
      <c r="K42" s="29">
        <v>51.7</v>
      </c>
      <c r="L42" s="29">
        <v>53.6</v>
      </c>
      <c r="M42" s="29">
        <v>53.2</v>
      </c>
    </row>
    <row r="43" spans="1:13" s="1" customFormat="1">
      <c r="A43" s="166" t="s">
        <v>174</v>
      </c>
      <c r="B43" s="29">
        <v>20.2</v>
      </c>
      <c r="C43" s="29">
        <v>22.7</v>
      </c>
      <c r="D43" s="29">
        <v>25.7</v>
      </c>
      <c r="E43" s="29">
        <v>29.2</v>
      </c>
      <c r="F43" s="29">
        <v>33.1</v>
      </c>
      <c r="G43" s="29">
        <v>38.299999999999997</v>
      </c>
      <c r="H43" s="29">
        <v>43</v>
      </c>
      <c r="I43" s="29">
        <v>46.5</v>
      </c>
      <c r="J43" s="29">
        <v>49.5</v>
      </c>
      <c r="K43" s="29">
        <v>52.1</v>
      </c>
      <c r="L43" s="29">
        <v>52</v>
      </c>
      <c r="M43" s="29">
        <v>53.5</v>
      </c>
    </row>
    <row r="44" spans="1:13" s="1" customFormat="1">
      <c r="A44" s="166" t="s">
        <v>175</v>
      </c>
      <c r="B44" s="29">
        <v>20.100000000000001</v>
      </c>
      <c r="C44" s="29">
        <v>22.7</v>
      </c>
      <c r="D44" s="29">
        <v>25.7</v>
      </c>
      <c r="E44" s="29">
        <v>29</v>
      </c>
      <c r="F44" s="29">
        <v>33.299999999999997</v>
      </c>
      <c r="G44" s="29">
        <v>38.200000000000003</v>
      </c>
      <c r="H44" s="29">
        <v>43.5</v>
      </c>
      <c r="I44" s="29">
        <v>46.8</v>
      </c>
      <c r="J44" s="29">
        <v>49.2</v>
      </c>
      <c r="K44" s="29">
        <v>51.7</v>
      </c>
      <c r="L44" s="29">
        <v>52</v>
      </c>
      <c r="M44" s="29">
        <v>52.5</v>
      </c>
    </row>
    <row r="45" spans="1:13" s="1" customFormat="1">
      <c r="A45" s="166" t="s">
        <v>176</v>
      </c>
      <c r="B45" s="29">
        <v>20.7</v>
      </c>
      <c r="C45" s="29">
        <v>22.7</v>
      </c>
      <c r="D45" s="29">
        <v>25.6</v>
      </c>
      <c r="E45" s="29">
        <v>29.2</v>
      </c>
      <c r="F45" s="29">
        <v>33.6</v>
      </c>
      <c r="G45" s="29">
        <v>38.4</v>
      </c>
      <c r="H45" s="29">
        <v>43.5</v>
      </c>
      <c r="I45" s="29">
        <v>46.6</v>
      </c>
      <c r="J45" s="29">
        <v>49.5</v>
      </c>
      <c r="K45" s="29">
        <v>51.8</v>
      </c>
      <c r="L45" s="29">
        <v>52.5</v>
      </c>
      <c r="M45" s="29">
        <v>52.8</v>
      </c>
    </row>
    <row r="46" spans="1:13" s="1" customFormat="1">
      <c r="A46" s="166" t="s">
        <v>177</v>
      </c>
      <c r="B46" s="29">
        <v>20.7</v>
      </c>
      <c r="C46" s="29">
        <v>23.3</v>
      </c>
      <c r="D46" s="29">
        <v>26.2</v>
      </c>
      <c r="E46" s="29">
        <v>29.8</v>
      </c>
      <c r="F46" s="29">
        <v>33.9</v>
      </c>
      <c r="G46" s="29">
        <v>39</v>
      </c>
      <c r="H46" s="29">
        <v>43.4</v>
      </c>
      <c r="I46" s="29">
        <v>47.3</v>
      </c>
      <c r="J46" s="29">
        <v>49.9</v>
      </c>
      <c r="K46" s="29">
        <v>52.1</v>
      </c>
      <c r="L46" s="29">
        <v>52.6</v>
      </c>
      <c r="M46" s="29">
        <v>52.8</v>
      </c>
    </row>
    <row r="47" spans="1:13" s="1" customFormat="1">
      <c r="A47" s="167" t="s">
        <v>586</v>
      </c>
      <c r="B47" s="29">
        <v>20.7</v>
      </c>
      <c r="C47" s="29">
        <v>23.4</v>
      </c>
      <c r="D47" s="29">
        <v>26.4</v>
      </c>
      <c r="E47" s="29">
        <v>29.7</v>
      </c>
      <c r="F47" s="29">
        <v>33.9</v>
      </c>
      <c r="G47" s="29">
        <v>38.9</v>
      </c>
      <c r="H47" s="29">
        <v>43.7</v>
      </c>
      <c r="I47" s="29">
        <v>47.3</v>
      </c>
      <c r="J47" s="29">
        <v>50.2</v>
      </c>
      <c r="K47" s="29">
        <v>51.5</v>
      </c>
      <c r="L47" s="29">
        <v>53.7</v>
      </c>
      <c r="M47" s="29">
        <v>53.4</v>
      </c>
    </row>
    <row r="48" spans="1:13" s="1" customFormat="1">
      <c r="A48" s="162" t="s">
        <v>283</v>
      </c>
      <c r="B48" s="29">
        <v>21.2</v>
      </c>
      <c r="C48" s="29">
        <v>23.9</v>
      </c>
      <c r="D48" s="29">
        <v>27.3</v>
      </c>
      <c r="E48" s="29">
        <v>31</v>
      </c>
      <c r="F48" s="29">
        <v>35.200000000000003</v>
      </c>
      <c r="G48" s="29">
        <v>40.1</v>
      </c>
      <c r="H48" s="29">
        <v>44.4</v>
      </c>
      <c r="I48" s="29">
        <v>48.4</v>
      </c>
      <c r="J48" s="29">
        <v>50.4</v>
      </c>
      <c r="K48" s="29">
        <v>51</v>
      </c>
      <c r="L48" s="29">
        <v>51.6</v>
      </c>
      <c r="M48" s="29">
        <v>53.4</v>
      </c>
    </row>
    <row r="49" spans="1:13" s="1" customFormat="1">
      <c r="A49" s="166" t="s">
        <v>284</v>
      </c>
      <c r="B49" s="29">
        <v>21.1</v>
      </c>
      <c r="C49" s="29">
        <v>23.7</v>
      </c>
      <c r="D49" s="29">
        <v>26.6</v>
      </c>
      <c r="E49" s="29">
        <v>30.5</v>
      </c>
      <c r="F49" s="29">
        <v>34.799999999999997</v>
      </c>
      <c r="G49" s="29">
        <v>39.700000000000003</v>
      </c>
      <c r="H49" s="29">
        <v>44.1</v>
      </c>
      <c r="I49" s="29">
        <v>47.5</v>
      </c>
      <c r="J49" s="29">
        <v>50.3</v>
      </c>
      <c r="K49" s="29">
        <v>51</v>
      </c>
      <c r="L49" s="29">
        <v>52.2</v>
      </c>
      <c r="M49" s="29">
        <v>52.4</v>
      </c>
    </row>
    <row r="50" spans="1:13" s="1" customFormat="1" ht="13.5" customHeight="1">
      <c r="A50" s="166" t="s">
        <v>587</v>
      </c>
      <c r="B50" s="77">
        <v>21.03</v>
      </c>
      <c r="C50" s="77">
        <v>23.77</v>
      </c>
      <c r="D50" s="77">
        <v>26.93</v>
      </c>
      <c r="E50" s="77">
        <v>30.5</v>
      </c>
      <c r="F50" s="77">
        <v>35.43</v>
      </c>
      <c r="G50" s="77">
        <v>40.29</v>
      </c>
      <c r="H50" s="77">
        <v>44.55</v>
      </c>
      <c r="I50" s="77">
        <v>47.74</v>
      </c>
      <c r="J50" s="77">
        <v>50.25</v>
      </c>
      <c r="K50" s="77">
        <v>51.8</v>
      </c>
      <c r="L50" s="77">
        <v>52.6</v>
      </c>
      <c r="M50" s="77">
        <v>53.3</v>
      </c>
    </row>
    <row r="51" spans="1:13" s="1" customFormat="1" ht="18" customHeight="1">
      <c r="A51" s="166" t="s">
        <v>642</v>
      </c>
      <c r="B51" s="77">
        <v>20.86</v>
      </c>
      <c r="C51" s="77">
        <v>23.7</v>
      </c>
      <c r="D51" s="77">
        <v>26.88</v>
      </c>
      <c r="E51" s="77">
        <v>30.52</v>
      </c>
      <c r="F51" s="77">
        <v>34.880000000000003</v>
      </c>
      <c r="G51" s="77">
        <v>40.299999999999997</v>
      </c>
      <c r="H51" s="77">
        <v>44.63</v>
      </c>
      <c r="I51" s="77">
        <v>47.7</v>
      </c>
      <c r="J51" s="77">
        <v>49.93</v>
      </c>
      <c r="K51" s="77">
        <v>51.205111120039994</v>
      </c>
      <c r="L51" s="77">
        <v>53.365463086749848</v>
      </c>
      <c r="M51" s="77">
        <v>53.181289107831439</v>
      </c>
    </row>
    <row r="52" spans="1:13" s="1" customFormat="1" ht="5.0999999999999996" customHeight="1">
      <c r="A52" s="13"/>
      <c r="B52" s="14"/>
      <c r="C52" s="14"/>
      <c r="D52" s="14"/>
      <c r="E52" s="14"/>
      <c r="F52" s="14"/>
      <c r="G52" s="14"/>
      <c r="H52" s="14"/>
      <c r="I52" s="14"/>
      <c r="J52" s="14"/>
      <c r="K52" s="14"/>
      <c r="L52" s="14"/>
      <c r="M52" s="14"/>
    </row>
    <row r="53" spans="1:13" s="1" customFormat="1">
      <c r="A53" s="2" t="s">
        <v>555</v>
      </c>
      <c r="B53" s="2"/>
      <c r="C53" s="2"/>
      <c r="D53" s="2"/>
      <c r="E53" s="2"/>
      <c r="F53" s="2"/>
      <c r="G53" s="2"/>
      <c r="H53" s="2"/>
      <c r="I53" s="2"/>
      <c r="J53" s="2"/>
      <c r="K53" s="2"/>
      <c r="L53" s="2"/>
      <c r="M53" s="2"/>
    </row>
  </sheetData>
  <mergeCells count="4">
    <mergeCell ref="A6:A7"/>
    <mergeCell ref="B6:G6"/>
    <mergeCell ref="H6:J6"/>
    <mergeCell ref="K6:M6"/>
  </mergeCells>
  <phoneticPr fontId="2"/>
  <pageMargins left="0.59055118110236227" right="0.39370078740157483" top="0.39370078740157483" bottom="0.39370078740157483" header="0.31496062992125984" footer="0.31496062992125984"/>
  <pageSetup paperSize="9" firstPageNumber="13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view="pageBreakPreview" zoomScaleNormal="100" zoomScaleSheetLayoutView="100" workbookViewId="0">
      <selection activeCell="H51" sqref="H51:J51"/>
    </sheetView>
  </sheetViews>
  <sheetFormatPr defaultColWidth="9" defaultRowHeight="13.5"/>
  <cols>
    <col min="1" max="1" width="11.375" style="1" customWidth="1"/>
    <col min="2" max="2" width="6.875" style="1" customWidth="1"/>
    <col min="3" max="3" width="2.5" style="1" customWidth="1"/>
    <col min="4" max="5" width="1.875" style="1" customWidth="1"/>
    <col min="6" max="6" width="4.375" style="1" customWidth="1"/>
    <col min="7" max="7" width="0.625" style="1" customWidth="1"/>
    <col min="8" max="8" width="1.875" style="1" customWidth="1"/>
    <col min="9" max="9" width="4.375" style="1" customWidth="1"/>
    <col min="10" max="10" width="0.625" style="1" customWidth="1"/>
    <col min="11" max="11" width="1.875" style="1" customWidth="1"/>
    <col min="12" max="12" width="4.375" style="1" customWidth="1"/>
    <col min="13" max="13" width="0.625" style="1" customWidth="1"/>
    <col min="14" max="14" width="1.875" style="1" customWidth="1"/>
    <col min="15" max="15" width="4.375" style="1" customWidth="1"/>
    <col min="16" max="16" width="0.625" style="1" customWidth="1"/>
    <col min="17" max="17" width="1.875" style="1" customWidth="1"/>
    <col min="18" max="18" width="4.375" style="1" customWidth="1"/>
    <col min="19" max="19" width="0.625" style="1" customWidth="1"/>
    <col min="20" max="20" width="1.875" style="1" customWidth="1"/>
    <col min="21" max="21" width="6.25" style="1" customWidth="1"/>
    <col min="22" max="22" width="0.625" style="1" customWidth="1"/>
    <col min="23" max="23" width="6.25" style="1" customWidth="1"/>
    <col min="24" max="24" width="0.625" style="1" customWidth="1"/>
    <col min="25" max="25" width="6.25" style="1" customWidth="1"/>
    <col min="26" max="26" width="0.625" style="1" customWidth="1"/>
    <col min="27" max="27" width="6.25" style="1" customWidth="1"/>
    <col min="28" max="28" width="0.625" style="1" customWidth="1"/>
    <col min="29" max="29" width="6.25" style="1" customWidth="1"/>
    <col min="30" max="30" width="0.625" style="1" customWidth="1"/>
    <col min="31" max="31" width="9" style="1"/>
    <col min="32" max="16384" width="9" style="75"/>
  </cols>
  <sheetData>
    <row r="1" spans="1:30" s="2" customFormat="1" ht="11.25">
      <c r="A1" s="332" t="s">
        <v>0</v>
      </c>
      <c r="B1" s="332"/>
      <c r="C1" s="332"/>
      <c r="D1" s="332"/>
      <c r="Y1" s="2" t="s">
        <v>24</v>
      </c>
      <c r="AA1" s="330"/>
      <c r="AB1" s="330"/>
      <c r="AC1" s="330"/>
      <c r="AD1" s="330"/>
    </row>
    <row r="2" spans="1:30" s="1" customForma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s="1" customFormat="1" ht="14.25">
      <c r="A3" s="5" t="s">
        <v>179</v>
      </c>
      <c r="B3" s="2"/>
      <c r="C3" s="2"/>
      <c r="D3" s="2"/>
      <c r="E3" s="2"/>
      <c r="F3" s="2"/>
      <c r="G3" s="2"/>
      <c r="H3" s="2"/>
      <c r="I3" s="2"/>
      <c r="J3" s="2"/>
      <c r="K3" s="2"/>
      <c r="L3" s="2"/>
      <c r="M3" s="2"/>
      <c r="N3" s="2"/>
      <c r="O3" s="2"/>
      <c r="P3" s="2"/>
      <c r="Q3" s="2"/>
      <c r="R3" s="2"/>
      <c r="S3" s="2"/>
      <c r="T3" s="2"/>
      <c r="U3" s="2"/>
      <c r="V3" s="2"/>
      <c r="W3" s="2"/>
      <c r="X3" s="2"/>
      <c r="Y3" s="2"/>
      <c r="Z3" s="2"/>
      <c r="AA3" s="2"/>
      <c r="AB3" s="2"/>
      <c r="AC3" s="2"/>
    </row>
    <row r="4" spans="1:30" s="1" customFormat="1">
      <c r="A4" s="2" t="s">
        <v>24</v>
      </c>
      <c r="B4" s="2"/>
      <c r="C4" s="2"/>
      <c r="D4" s="2"/>
      <c r="E4" s="2"/>
      <c r="F4" s="2"/>
      <c r="G4" s="2"/>
      <c r="H4" s="2"/>
      <c r="I4" s="2"/>
      <c r="J4" s="2"/>
      <c r="K4" s="2"/>
      <c r="L4" s="2"/>
      <c r="M4" s="2"/>
      <c r="N4" s="2"/>
      <c r="O4" s="2"/>
      <c r="P4" s="2"/>
      <c r="Q4" s="2"/>
      <c r="R4" s="2"/>
      <c r="S4" s="2"/>
      <c r="T4" s="2"/>
      <c r="U4" s="2"/>
      <c r="V4" s="2"/>
      <c r="W4" s="2"/>
      <c r="X4" s="2"/>
      <c r="Y4" s="14"/>
      <c r="Z4" s="14"/>
      <c r="AA4" s="14"/>
      <c r="AB4" s="14"/>
      <c r="AC4" s="14"/>
      <c r="AD4" s="118"/>
    </row>
    <row r="5" spans="1:30" s="1" customFormat="1">
      <c r="A5" s="331" t="s">
        <v>157</v>
      </c>
      <c r="B5" s="278" t="s">
        <v>158</v>
      </c>
      <c r="C5" s="285"/>
      <c r="D5" s="285"/>
      <c r="E5" s="285"/>
      <c r="F5" s="285"/>
      <c r="G5" s="285"/>
      <c r="H5" s="285"/>
      <c r="I5" s="285"/>
      <c r="J5" s="285"/>
      <c r="K5" s="285"/>
      <c r="L5" s="285"/>
      <c r="M5" s="285"/>
      <c r="N5" s="285"/>
      <c r="O5" s="285"/>
      <c r="P5" s="285"/>
      <c r="Q5" s="276"/>
      <c r="R5" s="278" t="s">
        <v>159</v>
      </c>
      <c r="S5" s="285"/>
      <c r="T5" s="285"/>
      <c r="U5" s="285"/>
      <c r="V5" s="285"/>
      <c r="W5" s="285"/>
      <c r="X5" s="276"/>
      <c r="Y5" s="278" t="s">
        <v>160</v>
      </c>
      <c r="Z5" s="285"/>
      <c r="AA5" s="285"/>
      <c r="AB5" s="285"/>
      <c r="AC5" s="285"/>
      <c r="AD5" s="285"/>
    </row>
    <row r="6" spans="1:30" s="1" customFormat="1">
      <c r="A6" s="326"/>
      <c r="B6" s="104" t="s">
        <v>161</v>
      </c>
      <c r="C6" s="278" t="s">
        <v>162</v>
      </c>
      <c r="D6" s="285"/>
      <c r="E6" s="276"/>
      <c r="F6" s="278" t="s">
        <v>163</v>
      </c>
      <c r="G6" s="285"/>
      <c r="H6" s="276"/>
      <c r="I6" s="278" t="s">
        <v>164</v>
      </c>
      <c r="J6" s="285"/>
      <c r="K6" s="276"/>
      <c r="L6" s="278" t="s">
        <v>165</v>
      </c>
      <c r="M6" s="285"/>
      <c r="N6" s="276"/>
      <c r="O6" s="278" t="s">
        <v>166</v>
      </c>
      <c r="P6" s="285"/>
      <c r="Q6" s="276"/>
      <c r="R6" s="278" t="s">
        <v>167</v>
      </c>
      <c r="S6" s="285"/>
      <c r="T6" s="276"/>
      <c r="U6" s="278" t="s">
        <v>168</v>
      </c>
      <c r="V6" s="276"/>
      <c r="W6" s="278" t="s">
        <v>169</v>
      </c>
      <c r="X6" s="276"/>
      <c r="Y6" s="278" t="s">
        <v>170</v>
      </c>
      <c r="Z6" s="276"/>
      <c r="AA6" s="278" t="s">
        <v>171</v>
      </c>
      <c r="AB6" s="276"/>
      <c r="AC6" s="278" t="s">
        <v>172</v>
      </c>
      <c r="AD6" s="285"/>
    </row>
    <row r="7" spans="1:30" s="1" customFormat="1">
      <c r="A7" s="10" t="s">
        <v>180</v>
      </c>
      <c r="B7" s="16"/>
      <c r="C7" s="16"/>
      <c r="D7" s="16"/>
      <c r="E7" s="16"/>
      <c r="F7" s="16"/>
      <c r="G7" s="16"/>
      <c r="H7" s="16"/>
      <c r="I7" s="16"/>
      <c r="J7" s="16"/>
      <c r="K7" s="16"/>
      <c r="L7" s="16"/>
      <c r="M7" s="16"/>
      <c r="N7" s="16"/>
      <c r="O7" s="106" t="s">
        <v>52</v>
      </c>
      <c r="P7" s="106"/>
      <c r="Q7" s="106"/>
      <c r="R7" s="106"/>
      <c r="S7" s="106"/>
      <c r="T7" s="106"/>
      <c r="U7" s="333"/>
      <c r="V7" s="333"/>
      <c r="W7" s="333"/>
      <c r="X7" s="333"/>
      <c r="Y7" s="16"/>
      <c r="Z7" s="16"/>
      <c r="AA7" s="16"/>
      <c r="AB7" s="16"/>
      <c r="AC7" s="16"/>
    </row>
    <row r="8" spans="1:30" s="1" customFormat="1">
      <c r="A8" s="107" t="s">
        <v>588</v>
      </c>
      <c r="B8" s="151">
        <v>65</v>
      </c>
      <c r="C8" s="316">
        <v>67.7</v>
      </c>
      <c r="D8" s="316"/>
      <c r="E8" s="316"/>
      <c r="F8" s="316">
        <v>70.099999999999994</v>
      </c>
      <c r="G8" s="316"/>
      <c r="H8" s="316"/>
      <c r="I8" s="316">
        <v>72.599999999999994</v>
      </c>
      <c r="J8" s="316"/>
      <c r="K8" s="316"/>
      <c r="L8" s="323">
        <v>75</v>
      </c>
      <c r="M8" s="323"/>
      <c r="N8" s="323"/>
      <c r="O8" s="316">
        <v>77.5</v>
      </c>
      <c r="P8" s="316"/>
      <c r="Q8" s="316"/>
      <c r="R8" s="316">
        <v>80.900000000000006</v>
      </c>
      <c r="S8" s="316"/>
      <c r="T8" s="316"/>
      <c r="U8" s="316">
        <v>84.6</v>
      </c>
      <c r="V8" s="316"/>
      <c r="W8" s="316">
        <v>87.6</v>
      </c>
      <c r="X8" s="316"/>
      <c r="Y8" s="316">
        <v>90.5</v>
      </c>
      <c r="Z8" s="316"/>
      <c r="AA8" s="316">
        <v>91.4</v>
      </c>
      <c r="AB8" s="316"/>
      <c r="AC8" s="316">
        <v>93</v>
      </c>
      <c r="AD8" s="316"/>
    </row>
    <row r="9" spans="1:30" s="1" customFormat="1">
      <c r="A9" s="136" t="s">
        <v>174</v>
      </c>
      <c r="B9" s="151">
        <v>64.5</v>
      </c>
      <c r="C9" s="323">
        <v>69.099999999999994</v>
      </c>
      <c r="D9" s="323"/>
      <c r="E9" s="323"/>
      <c r="F9" s="323">
        <v>69.8</v>
      </c>
      <c r="G9" s="323"/>
      <c r="H9" s="323"/>
      <c r="I9" s="323">
        <v>72</v>
      </c>
      <c r="J9" s="323"/>
      <c r="K9" s="323"/>
      <c r="L9" s="323">
        <v>74.400000000000006</v>
      </c>
      <c r="M9" s="323"/>
      <c r="N9" s="323"/>
      <c r="O9" s="323">
        <v>77.2</v>
      </c>
      <c r="P9" s="323"/>
      <c r="Q9" s="323"/>
      <c r="R9" s="323">
        <v>80.8</v>
      </c>
      <c r="S9" s="323"/>
      <c r="T9" s="323"/>
      <c r="U9" s="323">
        <v>84</v>
      </c>
      <c r="V9" s="323"/>
      <c r="W9" s="323">
        <v>87.5</v>
      </c>
      <c r="X9" s="323"/>
      <c r="Y9" s="323">
        <v>90.6</v>
      </c>
      <c r="Z9" s="323"/>
      <c r="AA9" s="323">
        <v>91.3</v>
      </c>
      <c r="AB9" s="323"/>
      <c r="AC9" s="323">
        <v>91.5</v>
      </c>
      <c r="AD9" s="323"/>
    </row>
    <row r="10" spans="1:30" s="1" customFormat="1">
      <c r="A10" s="136" t="s">
        <v>175</v>
      </c>
      <c r="B10" s="151" t="s">
        <v>181</v>
      </c>
      <c r="C10" s="323" t="s">
        <v>181</v>
      </c>
      <c r="D10" s="323"/>
      <c r="E10" s="323"/>
      <c r="F10" s="323" t="s">
        <v>181</v>
      </c>
      <c r="G10" s="323"/>
      <c r="H10" s="323"/>
      <c r="I10" s="323" t="s">
        <v>181</v>
      </c>
      <c r="J10" s="323"/>
      <c r="K10" s="323"/>
      <c r="L10" s="323" t="s">
        <v>181</v>
      </c>
      <c r="M10" s="323"/>
      <c r="N10" s="323"/>
      <c r="O10" s="323" t="s">
        <v>181</v>
      </c>
      <c r="P10" s="323"/>
      <c r="Q10" s="323"/>
      <c r="R10" s="323" t="s">
        <v>181</v>
      </c>
      <c r="S10" s="323"/>
      <c r="T10" s="323"/>
      <c r="U10" s="323" t="s">
        <v>181</v>
      </c>
      <c r="V10" s="323"/>
      <c r="W10" s="323" t="s">
        <v>181</v>
      </c>
      <c r="X10" s="323"/>
      <c r="Y10" s="323" t="s">
        <v>181</v>
      </c>
      <c r="Z10" s="323"/>
      <c r="AA10" s="323" t="s">
        <v>181</v>
      </c>
      <c r="AB10" s="323"/>
      <c r="AC10" s="323" t="s">
        <v>181</v>
      </c>
      <c r="AD10" s="323"/>
    </row>
    <row r="11" spans="1:30" s="1" customFormat="1">
      <c r="A11" s="136" t="s">
        <v>176</v>
      </c>
      <c r="B11" s="120" t="s">
        <v>181</v>
      </c>
      <c r="C11" s="323" t="s">
        <v>181</v>
      </c>
      <c r="D11" s="323"/>
      <c r="E11" s="323"/>
      <c r="F11" s="323" t="s">
        <v>181</v>
      </c>
      <c r="G11" s="323"/>
      <c r="H11" s="323"/>
      <c r="I11" s="323" t="s">
        <v>181</v>
      </c>
      <c r="J11" s="323"/>
      <c r="K11" s="323"/>
      <c r="L11" s="323" t="s">
        <v>181</v>
      </c>
      <c r="M11" s="323"/>
      <c r="N11" s="323"/>
      <c r="O11" s="323" t="s">
        <v>181</v>
      </c>
      <c r="P11" s="323"/>
      <c r="Q11" s="323"/>
      <c r="R11" s="323" t="s">
        <v>181</v>
      </c>
      <c r="S11" s="323"/>
      <c r="T11" s="323"/>
      <c r="U11" s="323" t="s">
        <v>181</v>
      </c>
      <c r="V11" s="323"/>
      <c r="W11" s="323" t="s">
        <v>181</v>
      </c>
      <c r="X11" s="323"/>
      <c r="Y11" s="323" t="s">
        <v>181</v>
      </c>
      <c r="Z11" s="323"/>
      <c r="AA11" s="323" t="s">
        <v>181</v>
      </c>
      <c r="AB11" s="323"/>
      <c r="AC11" s="323" t="s">
        <v>181</v>
      </c>
      <c r="AD11" s="323"/>
    </row>
    <row r="12" spans="1:30" s="1" customFormat="1">
      <c r="A12" s="136" t="s">
        <v>177</v>
      </c>
      <c r="B12" s="120" t="s">
        <v>181</v>
      </c>
      <c r="C12" s="323" t="s">
        <v>181</v>
      </c>
      <c r="D12" s="323"/>
      <c r="E12" s="323"/>
      <c r="F12" s="323" t="s">
        <v>181</v>
      </c>
      <c r="G12" s="323"/>
      <c r="H12" s="323"/>
      <c r="I12" s="323" t="s">
        <v>181</v>
      </c>
      <c r="J12" s="323"/>
      <c r="K12" s="323"/>
      <c r="L12" s="323" t="s">
        <v>181</v>
      </c>
      <c r="M12" s="323"/>
      <c r="N12" s="323"/>
      <c r="O12" s="323" t="s">
        <v>181</v>
      </c>
      <c r="P12" s="323"/>
      <c r="Q12" s="323"/>
      <c r="R12" s="323" t="s">
        <v>181</v>
      </c>
      <c r="S12" s="323"/>
      <c r="T12" s="323"/>
      <c r="U12" s="323" t="s">
        <v>181</v>
      </c>
      <c r="V12" s="323"/>
      <c r="W12" s="323" t="s">
        <v>181</v>
      </c>
      <c r="X12" s="323"/>
      <c r="Y12" s="323" t="s">
        <v>181</v>
      </c>
      <c r="Z12" s="323"/>
      <c r="AA12" s="323" t="s">
        <v>181</v>
      </c>
      <c r="AB12" s="323"/>
      <c r="AC12" s="323" t="s">
        <v>181</v>
      </c>
      <c r="AD12" s="323"/>
    </row>
    <row r="13" spans="1:30" s="1" customFormat="1">
      <c r="A13" s="172" t="s">
        <v>669</v>
      </c>
      <c r="B13" s="120" t="s">
        <v>181</v>
      </c>
      <c r="C13" s="323" t="s">
        <v>181</v>
      </c>
      <c r="D13" s="323"/>
      <c r="E13" s="323"/>
      <c r="F13" s="323" t="s">
        <v>181</v>
      </c>
      <c r="G13" s="323"/>
      <c r="H13" s="323"/>
      <c r="I13" s="323" t="s">
        <v>181</v>
      </c>
      <c r="J13" s="323"/>
      <c r="K13" s="323"/>
      <c r="L13" s="323" t="s">
        <v>181</v>
      </c>
      <c r="M13" s="323"/>
      <c r="N13" s="323"/>
      <c r="O13" s="323" t="s">
        <v>181</v>
      </c>
      <c r="P13" s="323"/>
      <c r="Q13" s="323"/>
      <c r="R13" s="323" t="s">
        <v>181</v>
      </c>
      <c r="S13" s="323"/>
      <c r="T13" s="323"/>
      <c r="U13" s="323" t="s">
        <v>181</v>
      </c>
      <c r="V13" s="323"/>
      <c r="W13" s="323" t="s">
        <v>181</v>
      </c>
      <c r="X13" s="323"/>
      <c r="Y13" s="323" t="s">
        <v>181</v>
      </c>
      <c r="Z13" s="323"/>
      <c r="AA13" s="323" t="s">
        <v>181</v>
      </c>
      <c r="AB13" s="323"/>
      <c r="AC13" s="323" t="s">
        <v>181</v>
      </c>
      <c r="AD13" s="323"/>
    </row>
    <row r="14" spans="1:30" s="1" customFormat="1">
      <c r="A14" s="155" t="s">
        <v>283</v>
      </c>
      <c r="B14" s="120" t="s">
        <v>181</v>
      </c>
      <c r="C14" s="323" t="s">
        <v>181</v>
      </c>
      <c r="D14" s="323"/>
      <c r="E14" s="323"/>
      <c r="F14" s="323" t="s">
        <v>181</v>
      </c>
      <c r="G14" s="323"/>
      <c r="H14" s="323"/>
      <c r="I14" s="323" t="s">
        <v>181</v>
      </c>
      <c r="J14" s="323"/>
      <c r="K14" s="323"/>
      <c r="L14" s="323" t="s">
        <v>181</v>
      </c>
      <c r="M14" s="323"/>
      <c r="N14" s="323"/>
      <c r="O14" s="323" t="s">
        <v>181</v>
      </c>
      <c r="P14" s="323"/>
      <c r="Q14" s="323"/>
      <c r="R14" s="323" t="s">
        <v>181</v>
      </c>
      <c r="S14" s="323"/>
      <c r="T14" s="323"/>
      <c r="U14" s="323" t="s">
        <v>181</v>
      </c>
      <c r="V14" s="323"/>
      <c r="W14" s="323" t="s">
        <v>181</v>
      </c>
      <c r="X14" s="323"/>
      <c r="Y14" s="323" t="s">
        <v>181</v>
      </c>
      <c r="Z14" s="323"/>
      <c r="AA14" s="323" t="s">
        <v>181</v>
      </c>
      <c r="AB14" s="323"/>
      <c r="AC14" s="323" t="s">
        <v>181</v>
      </c>
      <c r="AD14" s="323"/>
    </row>
    <row r="15" spans="1:30" s="1" customFormat="1">
      <c r="A15" s="107" t="s">
        <v>284</v>
      </c>
      <c r="B15" s="120" t="s">
        <v>181</v>
      </c>
      <c r="C15" s="323" t="s">
        <v>181</v>
      </c>
      <c r="D15" s="323"/>
      <c r="E15" s="323"/>
      <c r="F15" s="323" t="s">
        <v>181</v>
      </c>
      <c r="G15" s="323"/>
      <c r="H15" s="323"/>
      <c r="I15" s="323" t="s">
        <v>181</v>
      </c>
      <c r="J15" s="323"/>
      <c r="K15" s="323"/>
      <c r="L15" s="323" t="s">
        <v>181</v>
      </c>
      <c r="M15" s="323"/>
      <c r="N15" s="323"/>
      <c r="O15" s="323" t="s">
        <v>181</v>
      </c>
      <c r="P15" s="323"/>
      <c r="Q15" s="323"/>
      <c r="R15" s="323" t="s">
        <v>181</v>
      </c>
      <c r="S15" s="323"/>
      <c r="T15" s="323"/>
      <c r="U15" s="323" t="s">
        <v>181</v>
      </c>
      <c r="V15" s="323"/>
      <c r="W15" s="323" t="s">
        <v>181</v>
      </c>
      <c r="X15" s="323"/>
      <c r="Y15" s="323" t="s">
        <v>181</v>
      </c>
      <c r="Z15" s="323"/>
      <c r="AA15" s="323" t="s">
        <v>181</v>
      </c>
      <c r="AB15" s="323"/>
      <c r="AC15" s="323" t="s">
        <v>181</v>
      </c>
      <c r="AD15" s="323"/>
    </row>
    <row r="16" spans="1:30" s="1" customFormat="1" ht="13.5" customHeight="1">
      <c r="A16" s="136" t="s">
        <v>587</v>
      </c>
      <c r="B16" s="120" t="s">
        <v>181</v>
      </c>
      <c r="C16" s="323" t="s">
        <v>181</v>
      </c>
      <c r="D16" s="323"/>
      <c r="E16" s="323"/>
      <c r="F16" s="323" t="s">
        <v>181</v>
      </c>
      <c r="G16" s="323"/>
      <c r="H16" s="323"/>
      <c r="I16" s="323" t="s">
        <v>181</v>
      </c>
      <c r="J16" s="323"/>
      <c r="K16" s="323"/>
      <c r="L16" s="323" t="s">
        <v>181</v>
      </c>
      <c r="M16" s="323"/>
      <c r="N16" s="323"/>
      <c r="O16" s="323" t="s">
        <v>181</v>
      </c>
      <c r="P16" s="323"/>
      <c r="Q16" s="323"/>
      <c r="R16" s="323" t="s">
        <v>181</v>
      </c>
      <c r="S16" s="323"/>
      <c r="T16" s="323"/>
      <c r="U16" s="323" t="s">
        <v>181</v>
      </c>
      <c r="V16" s="323"/>
      <c r="W16" s="323" t="s">
        <v>181</v>
      </c>
      <c r="X16" s="323"/>
      <c r="Y16" s="323" t="s">
        <v>181</v>
      </c>
      <c r="Z16" s="323"/>
      <c r="AA16" s="323" t="s">
        <v>181</v>
      </c>
      <c r="AB16" s="323"/>
      <c r="AC16" s="323" t="s">
        <v>181</v>
      </c>
      <c r="AD16" s="323"/>
    </row>
    <row r="17" spans="1:30" s="1" customFormat="1" ht="18" customHeight="1">
      <c r="A17" s="213" t="s">
        <v>642</v>
      </c>
      <c r="B17" s="211" t="s">
        <v>181</v>
      </c>
      <c r="C17" s="323" t="s">
        <v>181</v>
      </c>
      <c r="D17" s="323"/>
      <c r="E17" s="323"/>
      <c r="F17" s="323" t="s">
        <v>181</v>
      </c>
      <c r="G17" s="323"/>
      <c r="H17" s="323"/>
      <c r="I17" s="323" t="s">
        <v>181</v>
      </c>
      <c r="J17" s="323"/>
      <c r="K17" s="323"/>
      <c r="L17" s="323" t="s">
        <v>181</v>
      </c>
      <c r="M17" s="323"/>
      <c r="N17" s="323"/>
      <c r="O17" s="323" t="s">
        <v>181</v>
      </c>
      <c r="P17" s="323"/>
      <c r="Q17" s="323"/>
      <c r="R17" s="323" t="s">
        <v>181</v>
      </c>
      <c r="S17" s="323"/>
      <c r="T17" s="323"/>
      <c r="U17" s="323" t="s">
        <v>181</v>
      </c>
      <c r="V17" s="323"/>
      <c r="W17" s="323" t="s">
        <v>181</v>
      </c>
      <c r="X17" s="323"/>
      <c r="Y17" s="323" t="s">
        <v>181</v>
      </c>
      <c r="Z17" s="323"/>
      <c r="AA17" s="323" t="s">
        <v>181</v>
      </c>
      <c r="AB17" s="323"/>
      <c r="AC17" s="323" t="s">
        <v>181</v>
      </c>
      <c r="AD17" s="323"/>
    </row>
    <row r="18" spans="1:30" s="1" customFormat="1" ht="18" customHeight="1">
      <c r="A18" s="10"/>
      <c r="B18" s="16"/>
      <c r="C18" s="16"/>
      <c r="D18" s="16"/>
      <c r="E18" s="16"/>
      <c r="F18" s="16"/>
      <c r="G18" s="16"/>
      <c r="H18" s="16"/>
      <c r="I18" s="16"/>
      <c r="J18" s="16"/>
      <c r="K18" s="16"/>
      <c r="L18" s="16"/>
      <c r="M18" s="16"/>
      <c r="N18" s="16"/>
      <c r="O18" s="106" t="s">
        <v>53</v>
      </c>
      <c r="P18" s="106"/>
      <c r="Q18" s="106"/>
      <c r="R18" s="106"/>
      <c r="S18" s="106"/>
      <c r="T18" s="106"/>
      <c r="U18" s="16"/>
      <c r="V18" s="16"/>
      <c r="W18" s="16"/>
      <c r="X18" s="16"/>
      <c r="Y18" s="16"/>
      <c r="Z18" s="16"/>
      <c r="AA18" s="16"/>
      <c r="AB18" s="16"/>
      <c r="AC18" s="16"/>
    </row>
    <row r="19" spans="1:30" s="1" customFormat="1">
      <c r="A19" s="107" t="s">
        <v>588</v>
      </c>
      <c r="B19" s="151">
        <v>64.5</v>
      </c>
      <c r="C19" s="316">
        <v>67.400000000000006</v>
      </c>
      <c r="D19" s="316"/>
      <c r="E19" s="316"/>
      <c r="F19" s="316">
        <v>69.900000000000006</v>
      </c>
      <c r="G19" s="316"/>
      <c r="H19" s="316"/>
      <c r="I19" s="316">
        <v>72.599999999999994</v>
      </c>
      <c r="J19" s="316"/>
      <c r="K19" s="316"/>
      <c r="L19" s="316">
        <v>75.900000000000006</v>
      </c>
      <c r="M19" s="316"/>
      <c r="N19" s="316"/>
      <c r="O19" s="316">
        <v>79.3</v>
      </c>
      <c r="P19" s="316"/>
      <c r="Q19" s="316"/>
      <c r="R19" s="316">
        <v>81.900000000000006</v>
      </c>
      <c r="S19" s="316"/>
      <c r="T19" s="316"/>
      <c r="U19" s="316">
        <v>83.6</v>
      </c>
      <c r="V19" s="316"/>
      <c r="W19" s="316">
        <v>84.8</v>
      </c>
      <c r="X19" s="316"/>
      <c r="Y19" s="316">
        <v>85.7</v>
      </c>
      <c r="Z19" s="316"/>
      <c r="AA19" s="316">
        <v>86.7</v>
      </c>
      <c r="AB19" s="316"/>
      <c r="AC19" s="316">
        <v>86.4</v>
      </c>
      <c r="AD19" s="316"/>
    </row>
    <row r="20" spans="1:30" s="1" customFormat="1">
      <c r="A20" s="136" t="s">
        <v>174</v>
      </c>
      <c r="B20" s="151">
        <v>64.099999999999994</v>
      </c>
      <c r="C20" s="323">
        <v>66.8</v>
      </c>
      <c r="D20" s="323"/>
      <c r="E20" s="323"/>
      <c r="F20" s="323">
        <v>69.599999999999994</v>
      </c>
      <c r="G20" s="323"/>
      <c r="H20" s="323"/>
      <c r="I20" s="323">
        <v>72.2</v>
      </c>
      <c r="J20" s="323"/>
      <c r="K20" s="323"/>
      <c r="L20" s="323">
        <v>75.2</v>
      </c>
      <c r="M20" s="323"/>
      <c r="N20" s="323"/>
      <c r="O20" s="323">
        <v>78.8</v>
      </c>
      <c r="P20" s="323"/>
      <c r="Q20" s="323"/>
      <c r="R20" s="323">
        <v>81.599999999999994</v>
      </c>
      <c r="S20" s="323"/>
      <c r="T20" s="323"/>
      <c r="U20" s="323">
        <v>83</v>
      </c>
      <c r="V20" s="323"/>
      <c r="W20" s="323">
        <v>84.5</v>
      </c>
      <c r="X20" s="323"/>
      <c r="Y20" s="323">
        <v>85.4</v>
      </c>
      <c r="Z20" s="323"/>
      <c r="AA20" s="323">
        <v>85.4</v>
      </c>
      <c r="AB20" s="323"/>
      <c r="AC20" s="323">
        <v>85.9</v>
      </c>
      <c r="AD20" s="323"/>
    </row>
    <row r="21" spans="1:30" s="1" customFormat="1">
      <c r="A21" s="136" t="s">
        <v>175</v>
      </c>
      <c r="B21" s="151" t="s">
        <v>181</v>
      </c>
      <c r="C21" s="323" t="s">
        <v>181</v>
      </c>
      <c r="D21" s="323"/>
      <c r="E21" s="323"/>
      <c r="F21" s="323" t="s">
        <v>181</v>
      </c>
      <c r="G21" s="323"/>
      <c r="H21" s="323"/>
      <c r="I21" s="323" t="s">
        <v>181</v>
      </c>
      <c r="J21" s="323"/>
      <c r="K21" s="323"/>
      <c r="L21" s="323" t="s">
        <v>181</v>
      </c>
      <c r="M21" s="323"/>
      <c r="N21" s="323"/>
      <c r="O21" s="323" t="s">
        <v>181</v>
      </c>
      <c r="P21" s="323"/>
      <c r="Q21" s="323"/>
      <c r="R21" s="323" t="s">
        <v>181</v>
      </c>
      <c r="S21" s="323"/>
      <c r="T21" s="323"/>
      <c r="U21" s="323" t="s">
        <v>181</v>
      </c>
      <c r="V21" s="323"/>
      <c r="W21" s="323" t="s">
        <v>181</v>
      </c>
      <c r="X21" s="323"/>
      <c r="Y21" s="323" t="s">
        <v>181</v>
      </c>
      <c r="Z21" s="323"/>
      <c r="AA21" s="323" t="s">
        <v>181</v>
      </c>
      <c r="AB21" s="323"/>
      <c r="AC21" s="323" t="s">
        <v>181</v>
      </c>
      <c r="AD21" s="323"/>
    </row>
    <row r="22" spans="1:30" s="1" customFormat="1">
      <c r="A22" s="136" t="s">
        <v>176</v>
      </c>
      <c r="B22" s="120" t="s">
        <v>181</v>
      </c>
      <c r="C22" s="323" t="s">
        <v>181</v>
      </c>
      <c r="D22" s="323"/>
      <c r="E22" s="323"/>
      <c r="F22" s="323" t="s">
        <v>181</v>
      </c>
      <c r="G22" s="323"/>
      <c r="H22" s="323"/>
      <c r="I22" s="323" t="s">
        <v>181</v>
      </c>
      <c r="J22" s="323"/>
      <c r="K22" s="323"/>
      <c r="L22" s="323" t="s">
        <v>181</v>
      </c>
      <c r="M22" s="323"/>
      <c r="N22" s="323"/>
      <c r="O22" s="323" t="s">
        <v>181</v>
      </c>
      <c r="P22" s="323"/>
      <c r="Q22" s="323"/>
      <c r="R22" s="323" t="s">
        <v>181</v>
      </c>
      <c r="S22" s="323"/>
      <c r="T22" s="323"/>
      <c r="U22" s="323" t="s">
        <v>181</v>
      </c>
      <c r="V22" s="323"/>
      <c r="W22" s="323" t="s">
        <v>181</v>
      </c>
      <c r="X22" s="323"/>
      <c r="Y22" s="323" t="s">
        <v>181</v>
      </c>
      <c r="Z22" s="323"/>
      <c r="AA22" s="323" t="s">
        <v>181</v>
      </c>
      <c r="AB22" s="323"/>
      <c r="AC22" s="323" t="s">
        <v>181</v>
      </c>
      <c r="AD22" s="323"/>
    </row>
    <row r="23" spans="1:30" s="1" customFormat="1">
      <c r="A23" s="136" t="s">
        <v>177</v>
      </c>
      <c r="B23" s="120" t="s">
        <v>181</v>
      </c>
      <c r="C23" s="323" t="s">
        <v>181</v>
      </c>
      <c r="D23" s="323"/>
      <c r="E23" s="323"/>
      <c r="F23" s="323" t="s">
        <v>181</v>
      </c>
      <c r="G23" s="323"/>
      <c r="H23" s="323"/>
      <c r="I23" s="323" t="s">
        <v>181</v>
      </c>
      <c r="J23" s="323"/>
      <c r="K23" s="323"/>
      <c r="L23" s="323" t="s">
        <v>181</v>
      </c>
      <c r="M23" s="323"/>
      <c r="N23" s="323"/>
      <c r="O23" s="323" t="s">
        <v>181</v>
      </c>
      <c r="P23" s="323"/>
      <c r="Q23" s="323"/>
      <c r="R23" s="323" t="s">
        <v>181</v>
      </c>
      <c r="S23" s="323"/>
      <c r="T23" s="323"/>
      <c r="U23" s="323" t="s">
        <v>181</v>
      </c>
      <c r="V23" s="323"/>
      <c r="W23" s="323" t="s">
        <v>181</v>
      </c>
      <c r="X23" s="323"/>
      <c r="Y23" s="323" t="s">
        <v>181</v>
      </c>
      <c r="Z23" s="323"/>
      <c r="AA23" s="323" t="s">
        <v>181</v>
      </c>
      <c r="AB23" s="323"/>
      <c r="AC23" s="323" t="s">
        <v>181</v>
      </c>
      <c r="AD23" s="323"/>
    </row>
    <row r="24" spans="1:30" s="1" customFormat="1">
      <c r="A24" s="172" t="s">
        <v>670</v>
      </c>
      <c r="B24" s="120" t="s">
        <v>181</v>
      </c>
      <c r="C24" s="323" t="s">
        <v>181</v>
      </c>
      <c r="D24" s="323"/>
      <c r="E24" s="323"/>
      <c r="F24" s="323" t="s">
        <v>181</v>
      </c>
      <c r="G24" s="323"/>
      <c r="H24" s="323"/>
      <c r="I24" s="323" t="s">
        <v>181</v>
      </c>
      <c r="J24" s="323"/>
      <c r="K24" s="323"/>
      <c r="L24" s="323" t="s">
        <v>181</v>
      </c>
      <c r="M24" s="323"/>
      <c r="N24" s="323"/>
      <c r="O24" s="323" t="s">
        <v>181</v>
      </c>
      <c r="P24" s="323"/>
      <c r="Q24" s="323"/>
      <c r="R24" s="323" t="s">
        <v>181</v>
      </c>
      <c r="S24" s="323"/>
      <c r="T24" s="323"/>
      <c r="U24" s="323" t="s">
        <v>181</v>
      </c>
      <c r="V24" s="323"/>
      <c r="W24" s="323" t="s">
        <v>181</v>
      </c>
      <c r="X24" s="323"/>
      <c r="Y24" s="323" t="s">
        <v>181</v>
      </c>
      <c r="Z24" s="323"/>
      <c r="AA24" s="323" t="s">
        <v>181</v>
      </c>
      <c r="AB24" s="323"/>
      <c r="AC24" s="323" t="s">
        <v>181</v>
      </c>
      <c r="AD24" s="323"/>
    </row>
    <row r="25" spans="1:30" s="1" customFormat="1">
      <c r="A25" s="155" t="s">
        <v>283</v>
      </c>
      <c r="B25" s="120" t="s">
        <v>181</v>
      </c>
      <c r="C25" s="323" t="s">
        <v>181</v>
      </c>
      <c r="D25" s="323"/>
      <c r="E25" s="323"/>
      <c r="F25" s="323" t="s">
        <v>181</v>
      </c>
      <c r="G25" s="323"/>
      <c r="H25" s="323"/>
      <c r="I25" s="323" t="s">
        <v>181</v>
      </c>
      <c r="J25" s="323"/>
      <c r="K25" s="323"/>
      <c r="L25" s="323" t="s">
        <v>181</v>
      </c>
      <c r="M25" s="323"/>
      <c r="N25" s="323"/>
      <c r="O25" s="323" t="s">
        <v>181</v>
      </c>
      <c r="P25" s="323"/>
      <c r="Q25" s="323"/>
      <c r="R25" s="323" t="s">
        <v>181</v>
      </c>
      <c r="S25" s="323"/>
      <c r="T25" s="323"/>
      <c r="U25" s="323" t="s">
        <v>181</v>
      </c>
      <c r="V25" s="323"/>
      <c r="W25" s="323" t="s">
        <v>181</v>
      </c>
      <c r="X25" s="323"/>
      <c r="Y25" s="323" t="s">
        <v>181</v>
      </c>
      <c r="Z25" s="323"/>
      <c r="AA25" s="323" t="s">
        <v>181</v>
      </c>
      <c r="AB25" s="323"/>
      <c r="AC25" s="323" t="s">
        <v>181</v>
      </c>
      <c r="AD25" s="323"/>
    </row>
    <row r="26" spans="1:30" s="1" customFormat="1">
      <c r="A26" s="107" t="s">
        <v>284</v>
      </c>
      <c r="B26" s="120" t="s">
        <v>181</v>
      </c>
      <c r="C26" s="323" t="s">
        <v>181</v>
      </c>
      <c r="D26" s="323"/>
      <c r="E26" s="323"/>
      <c r="F26" s="323" t="s">
        <v>181</v>
      </c>
      <c r="G26" s="323"/>
      <c r="H26" s="323"/>
      <c r="I26" s="323" t="s">
        <v>181</v>
      </c>
      <c r="J26" s="323"/>
      <c r="K26" s="323"/>
      <c r="L26" s="323" t="s">
        <v>181</v>
      </c>
      <c r="M26" s="323"/>
      <c r="N26" s="323"/>
      <c r="O26" s="323" t="s">
        <v>181</v>
      </c>
      <c r="P26" s="323"/>
      <c r="Q26" s="323"/>
      <c r="R26" s="323" t="s">
        <v>181</v>
      </c>
      <c r="S26" s="323"/>
      <c r="T26" s="323"/>
      <c r="U26" s="323" t="s">
        <v>181</v>
      </c>
      <c r="V26" s="323"/>
      <c r="W26" s="323" t="s">
        <v>181</v>
      </c>
      <c r="X26" s="323"/>
      <c r="Y26" s="323" t="s">
        <v>181</v>
      </c>
      <c r="Z26" s="323"/>
      <c r="AA26" s="323" t="s">
        <v>181</v>
      </c>
      <c r="AB26" s="323"/>
      <c r="AC26" s="323" t="s">
        <v>181</v>
      </c>
      <c r="AD26" s="323"/>
    </row>
    <row r="27" spans="1:30" s="1" customFormat="1" ht="14.25" customHeight="1">
      <c r="A27" s="136" t="s">
        <v>587</v>
      </c>
      <c r="B27" s="120" t="s">
        <v>181</v>
      </c>
      <c r="C27" s="323" t="s">
        <v>181</v>
      </c>
      <c r="D27" s="323"/>
      <c r="E27" s="323"/>
      <c r="F27" s="323" t="s">
        <v>181</v>
      </c>
      <c r="G27" s="323"/>
      <c r="H27" s="323"/>
      <c r="I27" s="323" t="s">
        <v>181</v>
      </c>
      <c r="J27" s="323"/>
      <c r="K27" s="323"/>
      <c r="L27" s="323" t="s">
        <v>181</v>
      </c>
      <c r="M27" s="323"/>
      <c r="N27" s="323"/>
      <c r="O27" s="323" t="s">
        <v>181</v>
      </c>
      <c r="P27" s="323"/>
      <c r="Q27" s="323"/>
      <c r="R27" s="323" t="s">
        <v>181</v>
      </c>
      <c r="S27" s="323"/>
      <c r="T27" s="323"/>
      <c r="U27" s="323" t="s">
        <v>181</v>
      </c>
      <c r="V27" s="323"/>
      <c r="W27" s="323" t="s">
        <v>181</v>
      </c>
      <c r="X27" s="323"/>
      <c r="Y27" s="323" t="s">
        <v>181</v>
      </c>
      <c r="Z27" s="323"/>
      <c r="AA27" s="323" t="s">
        <v>181</v>
      </c>
      <c r="AB27" s="323"/>
      <c r="AC27" s="323" t="s">
        <v>181</v>
      </c>
      <c r="AD27" s="323"/>
    </row>
    <row r="28" spans="1:30" s="1" customFormat="1" ht="18" customHeight="1">
      <c r="A28" s="213" t="s">
        <v>641</v>
      </c>
      <c r="B28" s="211" t="s">
        <v>181</v>
      </c>
      <c r="C28" s="323" t="s">
        <v>181</v>
      </c>
      <c r="D28" s="323"/>
      <c r="E28" s="323"/>
      <c r="F28" s="323" t="s">
        <v>181</v>
      </c>
      <c r="G28" s="323"/>
      <c r="H28" s="323"/>
      <c r="I28" s="323" t="s">
        <v>181</v>
      </c>
      <c r="J28" s="323"/>
      <c r="K28" s="323"/>
      <c r="L28" s="323" t="s">
        <v>181</v>
      </c>
      <c r="M28" s="323"/>
      <c r="N28" s="323"/>
      <c r="O28" s="323" t="s">
        <v>181</v>
      </c>
      <c r="P28" s="323"/>
      <c r="Q28" s="323"/>
      <c r="R28" s="323" t="s">
        <v>181</v>
      </c>
      <c r="S28" s="323"/>
      <c r="T28" s="323"/>
      <c r="U28" s="323" t="s">
        <v>181</v>
      </c>
      <c r="V28" s="323"/>
      <c r="W28" s="323" t="s">
        <v>181</v>
      </c>
      <c r="X28" s="323"/>
      <c r="Y28" s="323" t="s">
        <v>181</v>
      </c>
      <c r="Z28" s="323"/>
      <c r="AA28" s="323" t="s">
        <v>181</v>
      </c>
      <c r="AB28" s="323"/>
      <c r="AC28" s="323" t="s">
        <v>181</v>
      </c>
      <c r="AD28" s="323"/>
    </row>
    <row r="29" spans="1:30" s="1" customFormat="1" ht="5.0999999999999996" customHeight="1">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18"/>
    </row>
    <row r="30" spans="1:30" s="1"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30" s="1" customFormat="1" ht="14.25">
      <c r="A31" s="5" t="s">
        <v>182</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0" s="1" customFormat="1">
      <c r="A32" s="6" t="s">
        <v>183</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30" s="1" customFormat="1">
      <c r="A33" s="2" t="s">
        <v>607</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135" t="s">
        <v>608</v>
      </c>
      <c r="AD33" s="118"/>
    </row>
    <row r="34" spans="1:30" s="1" customFormat="1">
      <c r="A34" s="305" t="s">
        <v>184</v>
      </c>
      <c r="B34" s="305"/>
      <c r="C34" s="324"/>
      <c r="D34" s="278" t="s">
        <v>52</v>
      </c>
      <c r="E34" s="285"/>
      <c r="F34" s="285"/>
      <c r="G34" s="285"/>
      <c r="H34" s="285"/>
      <c r="I34" s="285"/>
      <c r="J34" s="285"/>
      <c r="K34" s="285"/>
      <c r="L34" s="285"/>
      <c r="M34" s="285"/>
      <c r="N34" s="285"/>
      <c r="O34" s="285"/>
      <c r="P34" s="285"/>
      <c r="Q34" s="285"/>
      <c r="R34" s="285"/>
      <c r="S34" s="276"/>
      <c r="T34" s="278" t="s">
        <v>53</v>
      </c>
      <c r="U34" s="285"/>
      <c r="V34" s="285"/>
      <c r="W34" s="285"/>
      <c r="X34" s="285"/>
      <c r="Y34" s="285"/>
      <c r="Z34" s="285"/>
      <c r="AA34" s="285"/>
      <c r="AB34" s="285"/>
      <c r="AC34" s="285"/>
    </row>
    <row r="35" spans="1:30" s="1" customFormat="1">
      <c r="A35" s="325"/>
      <c r="B35" s="325"/>
      <c r="C35" s="326"/>
      <c r="D35" s="327" t="s">
        <v>185</v>
      </c>
      <c r="E35" s="328"/>
      <c r="F35" s="328"/>
      <c r="G35" s="329"/>
      <c r="H35" s="327" t="s">
        <v>550</v>
      </c>
      <c r="I35" s="328"/>
      <c r="J35" s="329"/>
      <c r="K35" s="327" t="s">
        <v>568</v>
      </c>
      <c r="L35" s="328"/>
      <c r="M35" s="329"/>
      <c r="N35" s="327" t="s">
        <v>589</v>
      </c>
      <c r="O35" s="328"/>
      <c r="P35" s="329"/>
      <c r="Q35" s="327" t="s">
        <v>643</v>
      </c>
      <c r="R35" s="328"/>
      <c r="S35" s="329"/>
      <c r="T35" s="327" t="s">
        <v>185</v>
      </c>
      <c r="U35" s="328"/>
      <c r="V35" s="329"/>
      <c r="W35" s="327" t="s">
        <v>550</v>
      </c>
      <c r="X35" s="328"/>
      <c r="Y35" s="327" t="s">
        <v>568</v>
      </c>
      <c r="Z35" s="328"/>
      <c r="AA35" s="327" t="s">
        <v>589</v>
      </c>
      <c r="AB35" s="328"/>
      <c r="AC35" s="327" t="s">
        <v>643</v>
      </c>
      <c r="AD35" s="328"/>
    </row>
    <row r="36" spans="1:30" s="1" customFormat="1">
      <c r="A36" s="2"/>
      <c r="B36" s="2"/>
      <c r="C36" s="9"/>
      <c r="D36" s="322" t="s">
        <v>186</v>
      </c>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row>
    <row r="37" spans="1:30" s="1" customFormat="1" ht="12.6" customHeight="1">
      <c r="A37" s="2" t="s">
        <v>187</v>
      </c>
      <c r="B37" s="2"/>
      <c r="C37" s="9"/>
      <c r="D37" s="315">
        <v>0.59</v>
      </c>
      <c r="E37" s="315"/>
      <c r="F37" s="315"/>
      <c r="G37" s="129"/>
      <c r="H37" s="315">
        <v>0.47</v>
      </c>
      <c r="I37" s="315"/>
      <c r="J37" s="315"/>
      <c r="K37" s="315">
        <v>0.46</v>
      </c>
      <c r="L37" s="315"/>
      <c r="M37" s="315"/>
      <c r="N37" s="315">
        <v>0.6</v>
      </c>
      <c r="O37" s="315"/>
      <c r="P37" s="315"/>
      <c r="Q37" s="315">
        <v>0.36</v>
      </c>
      <c r="R37" s="315"/>
      <c r="S37" s="315"/>
      <c r="T37" s="32"/>
      <c r="U37" s="153">
        <v>1.1599999999999999</v>
      </c>
      <c r="V37" s="153">
        <v>1.1599999999999999</v>
      </c>
      <c r="W37" s="130">
        <v>0.64</v>
      </c>
      <c r="X37" s="130"/>
      <c r="Y37" s="131">
        <v>0.59</v>
      </c>
      <c r="Z37" s="131"/>
      <c r="AA37" s="312">
        <v>0.64</v>
      </c>
      <c r="AB37" s="312"/>
      <c r="AC37" s="312">
        <v>0.43</v>
      </c>
      <c r="AD37" s="312"/>
    </row>
    <row r="38" spans="1:30" s="1" customFormat="1" ht="12.6" customHeight="1">
      <c r="A38" s="2" t="s">
        <v>188</v>
      </c>
      <c r="B38" s="2"/>
      <c r="C38" s="9"/>
      <c r="D38" s="315">
        <v>6.52</v>
      </c>
      <c r="E38" s="315"/>
      <c r="F38" s="317"/>
      <c r="G38" s="129"/>
      <c r="H38" s="315">
        <v>5.32</v>
      </c>
      <c r="I38" s="315"/>
      <c r="J38" s="317"/>
      <c r="K38" s="315">
        <v>6.22</v>
      </c>
      <c r="L38" s="315"/>
      <c r="M38" s="315"/>
      <c r="N38" s="321">
        <v>6.46</v>
      </c>
      <c r="O38" s="321"/>
      <c r="P38" s="321"/>
      <c r="Q38" s="321">
        <v>6.29</v>
      </c>
      <c r="R38" s="321"/>
      <c r="S38" s="321"/>
      <c r="T38" s="32"/>
      <c r="U38" s="153">
        <v>6.05</v>
      </c>
      <c r="V38" s="153">
        <v>6.05</v>
      </c>
      <c r="W38" s="130">
        <v>4.62</v>
      </c>
      <c r="X38" s="130"/>
      <c r="Y38" s="131">
        <v>5.31</v>
      </c>
      <c r="Z38" s="131"/>
      <c r="AA38" s="312">
        <v>5.53</v>
      </c>
      <c r="AB38" s="312"/>
      <c r="AC38" s="312">
        <v>5.52</v>
      </c>
      <c r="AD38" s="312"/>
    </row>
    <row r="39" spans="1:30" s="1" customFormat="1" ht="12.6" customHeight="1">
      <c r="A39" s="2" t="s">
        <v>189</v>
      </c>
      <c r="B39" s="2"/>
      <c r="C39" s="9"/>
      <c r="D39" s="314">
        <v>0</v>
      </c>
      <c r="E39" s="314"/>
      <c r="F39" s="320"/>
      <c r="G39" s="132"/>
      <c r="H39" s="314">
        <v>0</v>
      </c>
      <c r="I39" s="314"/>
      <c r="J39" s="320"/>
      <c r="K39" s="314">
        <v>0</v>
      </c>
      <c r="L39" s="314"/>
      <c r="M39" s="320"/>
      <c r="N39" s="314">
        <v>0</v>
      </c>
      <c r="O39" s="314"/>
      <c r="P39" s="320"/>
      <c r="Q39" s="314" t="s">
        <v>190</v>
      </c>
      <c r="R39" s="314"/>
      <c r="S39" s="314"/>
      <c r="T39" s="32"/>
      <c r="U39" s="154">
        <v>0</v>
      </c>
      <c r="V39" s="154">
        <v>0</v>
      </c>
      <c r="W39" s="132">
        <v>0</v>
      </c>
      <c r="X39" s="132"/>
      <c r="Y39" s="132">
        <v>0</v>
      </c>
      <c r="Z39" s="132"/>
      <c r="AA39" s="314">
        <v>0</v>
      </c>
      <c r="AB39" s="314"/>
      <c r="AC39" s="314" t="s">
        <v>190</v>
      </c>
      <c r="AD39" s="314"/>
    </row>
    <row r="40" spans="1:30" s="1" customFormat="1" ht="12.6" customHeight="1">
      <c r="A40" s="2" t="s">
        <v>191</v>
      </c>
      <c r="B40" s="2"/>
      <c r="C40" s="9"/>
      <c r="D40" s="314">
        <v>0</v>
      </c>
      <c r="E40" s="314"/>
      <c r="F40" s="314"/>
      <c r="G40" s="132"/>
      <c r="H40" s="314">
        <v>0</v>
      </c>
      <c r="I40" s="314"/>
      <c r="J40" s="314"/>
      <c r="K40" s="314">
        <v>0</v>
      </c>
      <c r="L40" s="314"/>
      <c r="M40" s="320"/>
      <c r="N40" s="314">
        <v>0</v>
      </c>
      <c r="O40" s="314"/>
      <c r="P40" s="320"/>
      <c r="Q40" s="314" t="s">
        <v>190</v>
      </c>
      <c r="R40" s="314"/>
      <c r="S40" s="314"/>
      <c r="T40" s="32"/>
      <c r="U40" s="154">
        <v>0</v>
      </c>
      <c r="V40" s="154">
        <v>0</v>
      </c>
      <c r="W40" s="132">
        <v>0</v>
      </c>
      <c r="X40" s="132"/>
      <c r="Y40" s="132">
        <v>0</v>
      </c>
      <c r="Z40" s="132"/>
      <c r="AA40" s="314">
        <v>0</v>
      </c>
      <c r="AB40" s="314"/>
      <c r="AC40" s="314" t="s">
        <v>190</v>
      </c>
      <c r="AD40" s="314"/>
    </row>
    <row r="41" spans="1:30" s="1" customFormat="1" ht="12.6" customHeight="1">
      <c r="A41" s="2" t="s">
        <v>192</v>
      </c>
      <c r="B41" s="2"/>
      <c r="C41" s="9"/>
      <c r="D41" s="315"/>
      <c r="E41" s="315"/>
      <c r="F41" s="315"/>
      <c r="G41" s="129"/>
      <c r="H41" s="315"/>
      <c r="I41" s="315"/>
      <c r="J41" s="315"/>
      <c r="K41" s="315"/>
      <c r="L41" s="315"/>
      <c r="M41" s="315"/>
      <c r="N41" s="315"/>
      <c r="O41" s="315"/>
      <c r="P41" s="317"/>
      <c r="Q41" s="315"/>
      <c r="R41" s="315"/>
      <c r="S41" s="315"/>
      <c r="T41" s="32"/>
      <c r="U41" s="153"/>
      <c r="V41" s="153"/>
      <c r="W41" s="130"/>
      <c r="X41" s="130"/>
      <c r="Y41" s="130"/>
      <c r="Z41" s="130"/>
      <c r="AA41" s="131"/>
      <c r="AB41" s="142"/>
      <c r="AC41" s="212"/>
      <c r="AD41" s="214"/>
    </row>
    <row r="42" spans="1:30" s="1" customFormat="1" ht="12.6" customHeight="1">
      <c r="A42" s="2" t="s">
        <v>193</v>
      </c>
      <c r="B42" s="2"/>
      <c r="C42" s="9"/>
      <c r="D42" s="315">
        <v>6.32</v>
      </c>
      <c r="E42" s="315"/>
      <c r="F42" s="317"/>
      <c r="G42" s="129"/>
      <c r="H42" s="315">
        <v>6.58</v>
      </c>
      <c r="I42" s="315"/>
      <c r="J42" s="317"/>
      <c r="K42" s="315">
        <v>7.17</v>
      </c>
      <c r="L42" s="315"/>
      <c r="M42" s="315"/>
      <c r="N42" s="315">
        <v>7.83</v>
      </c>
      <c r="O42" s="315"/>
      <c r="P42" s="315"/>
      <c r="Q42" s="315">
        <v>7.82</v>
      </c>
      <c r="R42" s="315"/>
      <c r="S42" s="315"/>
      <c r="T42" s="32"/>
      <c r="U42" s="153">
        <v>6.3</v>
      </c>
      <c r="V42" s="153">
        <v>6.3</v>
      </c>
      <c r="W42" s="130">
        <v>6.55</v>
      </c>
      <c r="X42" s="130"/>
      <c r="Y42" s="131">
        <v>7.13</v>
      </c>
      <c r="Z42" s="131"/>
      <c r="AA42" s="312">
        <v>7.85</v>
      </c>
      <c r="AB42" s="312"/>
      <c r="AC42" s="312">
        <v>7.29</v>
      </c>
      <c r="AD42" s="312"/>
    </row>
    <row r="43" spans="1:30" s="1" customFormat="1" ht="12.6" customHeight="1">
      <c r="A43" s="2" t="s">
        <v>194</v>
      </c>
      <c r="B43" s="2"/>
      <c r="C43" s="9"/>
      <c r="D43" s="315">
        <v>13.93</v>
      </c>
      <c r="E43" s="315"/>
      <c r="F43" s="317"/>
      <c r="G43" s="129"/>
      <c r="H43" s="315">
        <v>10</v>
      </c>
      <c r="I43" s="315"/>
      <c r="J43" s="317"/>
      <c r="K43" s="315">
        <v>11.48</v>
      </c>
      <c r="L43" s="315"/>
      <c r="M43" s="315"/>
      <c r="N43" s="315">
        <v>13.32</v>
      </c>
      <c r="O43" s="315"/>
      <c r="P43" s="315"/>
      <c r="Q43" s="315">
        <v>12.4</v>
      </c>
      <c r="R43" s="315"/>
      <c r="S43" s="315"/>
      <c r="T43" s="32"/>
      <c r="U43" s="153">
        <v>7.54</v>
      </c>
      <c r="V43" s="153">
        <v>7.54</v>
      </c>
      <c r="W43" s="130">
        <v>5.88</v>
      </c>
      <c r="X43" s="130"/>
      <c r="Y43" s="131">
        <v>5.98</v>
      </c>
      <c r="Z43" s="131"/>
      <c r="AA43" s="312">
        <v>7.09</v>
      </c>
      <c r="AB43" s="312"/>
      <c r="AC43" s="312">
        <v>6.5</v>
      </c>
      <c r="AD43" s="312"/>
    </row>
    <row r="44" spans="1:30" s="1" customFormat="1" ht="12.6" customHeight="1">
      <c r="A44" s="2" t="s">
        <v>195</v>
      </c>
      <c r="B44" s="2"/>
      <c r="C44" s="9"/>
      <c r="D44" s="315">
        <v>1.1000000000000001</v>
      </c>
      <c r="E44" s="315"/>
      <c r="F44" s="317"/>
      <c r="G44" s="129"/>
      <c r="H44" s="315">
        <v>0.65</v>
      </c>
      <c r="I44" s="315"/>
      <c r="J44" s="317"/>
      <c r="K44" s="315">
        <v>0.54</v>
      </c>
      <c r="L44" s="315"/>
      <c r="M44" s="315"/>
      <c r="N44" s="315">
        <v>0.55000000000000004</v>
      </c>
      <c r="O44" s="315"/>
      <c r="P44" s="315"/>
      <c r="Q44" s="315">
        <v>0.56000000000000005</v>
      </c>
      <c r="R44" s="315"/>
      <c r="S44" s="315"/>
      <c r="T44" s="32"/>
      <c r="U44" s="153">
        <v>0.8</v>
      </c>
      <c r="V44" s="153">
        <v>0.8</v>
      </c>
      <c r="W44" s="130">
        <v>0.4</v>
      </c>
      <c r="X44" s="130"/>
      <c r="Y44" s="131">
        <v>0.31</v>
      </c>
      <c r="Z44" s="131"/>
      <c r="AA44" s="312">
        <v>0.35</v>
      </c>
      <c r="AB44" s="312"/>
      <c r="AC44" s="312">
        <v>0.42</v>
      </c>
      <c r="AD44" s="312"/>
    </row>
    <row r="45" spans="1:30" s="1" customFormat="1" ht="12.6" customHeight="1">
      <c r="A45" s="2" t="s">
        <v>196</v>
      </c>
      <c r="B45" s="2"/>
      <c r="C45" s="9"/>
      <c r="D45" s="315"/>
      <c r="E45" s="315"/>
      <c r="F45" s="315"/>
      <c r="G45" s="129"/>
      <c r="H45" s="315"/>
      <c r="I45" s="315"/>
      <c r="J45" s="315"/>
      <c r="K45" s="315"/>
      <c r="L45" s="315"/>
      <c r="M45" s="315"/>
      <c r="N45" s="315"/>
      <c r="O45" s="315"/>
      <c r="P45" s="317"/>
      <c r="Q45" s="315"/>
      <c r="R45" s="315"/>
      <c r="S45" s="315"/>
      <c r="T45" s="32"/>
      <c r="U45" s="152"/>
      <c r="V45" s="152"/>
      <c r="W45" s="152"/>
      <c r="X45" s="130"/>
      <c r="Y45" s="130"/>
      <c r="Z45" s="130"/>
      <c r="AA45" s="131"/>
      <c r="AB45" s="142"/>
      <c r="AC45" s="212"/>
      <c r="AD45" s="214"/>
    </row>
    <row r="46" spans="1:30" s="1" customFormat="1" ht="12.6" customHeight="1">
      <c r="A46" s="2" t="s">
        <v>197</v>
      </c>
      <c r="B46" s="2"/>
      <c r="C46" s="9"/>
      <c r="D46" s="315">
        <v>26.19</v>
      </c>
      <c r="E46" s="315"/>
      <c r="F46" s="317"/>
      <c r="G46" s="129"/>
      <c r="H46" s="315">
        <v>24.84</v>
      </c>
      <c r="I46" s="315"/>
      <c r="J46" s="317"/>
      <c r="K46" s="315">
        <v>24.57</v>
      </c>
      <c r="L46" s="315"/>
      <c r="M46" s="315"/>
      <c r="N46" s="315">
        <v>22.05</v>
      </c>
      <c r="O46" s="315"/>
      <c r="P46" s="315"/>
      <c r="Q46" s="315">
        <v>21.99</v>
      </c>
      <c r="R46" s="315"/>
      <c r="S46" s="315"/>
      <c r="T46" s="32"/>
      <c r="U46" s="153">
        <v>26.24</v>
      </c>
      <c r="V46" s="153">
        <v>26.24</v>
      </c>
      <c r="W46" s="130">
        <v>23.7</v>
      </c>
      <c r="X46" s="130"/>
      <c r="Y46" s="131">
        <v>23.01</v>
      </c>
      <c r="Z46" s="131"/>
      <c r="AA46" s="312">
        <v>20.2</v>
      </c>
      <c r="AB46" s="312"/>
      <c r="AC46" s="312">
        <v>19.98</v>
      </c>
      <c r="AD46" s="312"/>
    </row>
    <row r="47" spans="1:30" s="1" customFormat="1" ht="12.6" customHeight="1">
      <c r="A47" s="2" t="s">
        <v>198</v>
      </c>
      <c r="B47" s="2"/>
      <c r="C47" s="9"/>
      <c r="D47" s="315">
        <v>26.82</v>
      </c>
      <c r="E47" s="315"/>
      <c r="F47" s="317"/>
      <c r="G47" s="129"/>
      <c r="H47" s="315">
        <v>24.89</v>
      </c>
      <c r="I47" s="315"/>
      <c r="J47" s="317"/>
      <c r="K47" s="315">
        <v>22.96</v>
      </c>
      <c r="L47" s="315"/>
      <c r="M47" s="315"/>
      <c r="N47" s="315">
        <v>22.42</v>
      </c>
      <c r="O47" s="315"/>
      <c r="P47" s="315"/>
      <c r="Q47" s="315">
        <v>21.13</v>
      </c>
      <c r="R47" s="315"/>
      <c r="S47" s="315"/>
      <c r="T47" s="32"/>
      <c r="U47" s="153">
        <v>25.02</v>
      </c>
      <c r="V47" s="153">
        <v>25.02</v>
      </c>
      <c r="W47" s="130">
        <v>22.73</v>
      </c>
      <c r="X47" s="130"/>
      <c r="Y47" s="131">
        <v>21.53</v>
      </c>
      <c r="Z47" s="131"/>
      <c r="AA47" s="312">
        <v>20.69</v>
      </c>
      <c r="AB47" s="312"/>
      <c r="AC47" s="312">
        <v>19.41</v>
      </c>
      <c r="AD47" s="312"/>
    </row>
    <row r="48" spans="1:30" s="1" customFormat="1" ht="12.6" customHeight="1">
      <c r="A48" s="2" t="s">
        <v>199</v>
      </c>
      <c r="B48" s="2"/>
      <c r="C48" s="9"/>
      <c r="D48" s="315">
        <v>2.56</v>
      </c>
      <c r="E48" s="315"/>
      <c r="F48" s="317"/>
      <c r="G48" s="129"/>
      <c r="H48" s="315">
        <v>2.82</v>
      </c>
      <c r="I48" s="315"/>
      <c r="J48" s="317"/>
      <c r="K48" s="315">
        <v>3.12</v>
      </c>
      <c r="L48" s="315"/>
      <c r="M48" s="315"/>
      <c r="N48" s="315">
        <v>3.58</v>
      </c>
      <c r="O48" s="315"/>
      <c r="P48" s="315"/>
      <c r="Q48" s="315">
        <v>4.13</v>
      </c>
      <c r="R48" s="315"/>
      <c r="S48" s="315"/>
      <c r="T48" s="32"/>
      <c r="U48" s="153">
        <v>1.32</v>
      </c>
      <c r="V48" s="153">
        <v>1.32</v>
      </c>
      <c r="W48" s="130">
        <v>1.65</v>
      </c>
      <c r="X48" s="130"/>
      <c r="Y48" s="131">
        <v>2.2000000000000002</v>
      </c>
      <c r="Z48" s="131"/>
      <c r="AA48" s="312">
        <v>3.17</v>
      </c>
      <c r="AB48" s="312"/>
      <c r="AC48" s="312">
        <v>3.45</v>
      </c>
      <c r="AD48" s="312"/>
    </row>
    <row r="49" spans="1:30" s="1" customFormat="1" ht="12.6" customHeight="1">
      <c r="A49" s="2" t="s">
        <v>200</v>
      </c>
      <c r="B49" s="2"/>
      <c r="C49" s="9"/>
      <c r="D49" s="315">
        <v>3.29</v>
      </c>
      <c r="E49" s="315"/>
      <c r="F49" s="317"/>
      <c r="G49" s="129"/>
      <c r="H49" s="315">
        <v>2.3199999999999998</v>
      </c>
      <c r="I49" s="315"/>
      <c r="J49" s="317"/>
      <c r="K49" s="315">
        <v>3.74</v>
      </c>
      <c r="L49" s="315"/>
      <c r="M49" s="315"/>
      <c r="N49" s="315">
        <v>4.1500000000000004</v>
      </c>
      <c r="O49" s="315"/>
      <c r="P49" s="315"/>
      <c r="Q49" s="315">
        <v>5.84</v>
      </c>
      <c r="R49" s="315"/>
      <c r="S49" s="315"/>
      <c r="T49" s="32"/>
      <c r="U49" s="153">
        <v>3.17</v>
      </c>
      <c r="V49" s="153">
        <v>3.17</v>
      </c>
      <c r="W49" s="130">
        <v>2.42</v>
      </c>
      <c r="X49" s="130"/>
      <c r="Y49" s="131">
        <v>3.76</v>
      </c>
      <c r="Z49" s="131"/>
      <c r="AA49" s="312">
        <v>4.57</v>
      </c>
      <c r="AB49" s="312"/>
      <c r="AC49" s="312">
        <v>6</v>
      </c>
      <c r="AD49" s="312"/>
    </row>
    <row r="50" spans="1:30" s="1" customFormat="1" ht="12.6" customHeight="1">
      <c r="A50" s="2" t="s">
        <v>201</v>
      </c>
      <c r="B50" s="2"/>
      <c r="C50" s="9"/>
      <c r="D50" s="315">
        <v>7.39</v>
      </c>
      <c r="E50" s="315"/>
      <c r="F50" s="317"/>
      <c r="G50" s="129"/>
      <c r="H50" s="315">
        <v>8.4499999999999993</v>
      </c>
      <c r="I50" s="315"/>
      <c r="J50" s="317"/>
      <c r="K50" s="315">
        <v>8.9600000000000009</v>
      </c>
      <c r="L50" s="315"/>
      <c r="M50" s="315"/>
      <c r="N50" s="315">
        <v>8.4499999999999993</v>
      </c>
      <c r="O50" s="315"/>
      <c r="P50" s="315"/>
      <c r="Q50" s="315">
        <v>10.199999999999999</v>
      </c>
      <c r="R50" s="315"/>
      <c r="S50" s="315"/>
      <c r="T50" s="32"/>
      <c r="U50" s="153">
        <v>6.96</v>
      </c>
      <c r="V50" s="153">
        <v>6.96</v>
      </c>
      <c r="W50" s="130">
        <v>8.98</v>
      </c>
      <c r="X50" s="130"/>
      <c r="Y50" s="131">
        <v>9.4600000000000009</v>
      </c>
      <c r="Z50" s="131"/>
      <c r="AA50" s="312">
        <v>8.51</v>
      </c>
      <c r="AB50" s="312"/>
      <c r="AC50" s="312">
        <v>10</v>
      </c>
      <c r="AD50" s="312"/>
    </row>
    <row r="51" spans="1:30" s="1" customFormat="1" ht="12.6" customHeight="1">
      <c r="A51" s="2" t="s">
        <v>202</v>
      </c>
      <c r="B51" s="2"/>
      <c r="C51" s="9"/>
      <c r="D51" s="314" t="s">
        <v>181</v>
      </c>
      <c r="E51" s="314"/>
      <c r="F51" s="314"/>
      <c r="G51" s="129"/>
      <c r="H51" s="314" t="s">
        <v>181</v>
      </c>
      <c r="I51" s="314"/>
      <c r="J51" s="314"/>
      <c r="K51" s="314" t="s">
        <v>181</v>
      </c>
      <c r="L51" s="314"/>
      <c r="M51" s="314"/>
      <c r="N51" s="314" t="s">
        <v>181</v>
      </c>
      <c r="O51" s="314"/>
      <c r="P51" s="314"/>
      <c r="Q51" s="314" t="s">
        <v>190</v>
      </c>
      <c r="R51" s="314"/>
      <c r="S51" s="314"/>
      <c r="T51" s="32"/>
      <c r="U51" s="154" t="s">
        <v>190</v>
      </c>
      <c r="V51" s="154" t="s">
        <v>190</v>
      </c>
      <c r="W51" s="132" t="s">
        <v>181</v>
      </c>
      <c r="X51" s="132"/>
      <c r="Y51" s="132" t="s">
        <v>181</v>
      </c>
      <c r="Z51" s="132"/>
      <c r="AA51" s="314" t="s">
        <v>181</v>
      </c>
      <c r="AB51" s="314"/>
      <c r="AC51" s="312" t="s">
        <v>190</v>
      </c>
      <c r="AD51" s="312"/>
    </row>
    <row r="52" spans="1:30" s="1" customFormat="1" ht="12.6" customHeight="1">
      <c r="A52" s="2" t="s">
        <v>203</v>
      </c>
      <c r="B52" s="2"/>
      <c r="C52" s="9"/>
      <c r="D52" s="315">
        <v>4</v>
      </c>
      <c r="E52" s="315"/>
      <c r="F52" s="317"/>
      <c r="G52" s="129"/>
      <c r="H52" s="315">
        <v>3.12</v>
      </c>
      <c r="I52" s="315"/>
      <c r="J52" s="317"/>
      <c r="K52" s="315">
        <v>3.16</v>
      </c>
      <c r="L52" s="315"/>
      <c r="M52" s="315"/>
      <c r="N52" s="315">
        <v>3.55</v>
      </c>
      <c r="O52" s="315"/>
      <c r="P52" s="315"/>
      <c r="Q52" s="321">
        <v>3.68</v>
      </c>
      <c r="R52" s="321"/>
      <c r="S52" s="321"/>
      <c r="T52" s="32"/>
      <c r="U52" s="153">
        <v>3.4</v>
      </c>
      <c r="V52" s="153">
        <v>3.4</v>
      </c>
      <c r="W52" s="130">
        <v>1.86</v>
      </c>
      <c r="X52" s="130"/>
      <c r="Y52" s="131">
        <v>2.06</v>
      </c>
      <c r="Z52" s="131"/>
      <c r="AA52" s="312">
        <v>2.52</v>
      </c>
      <c r="AB52" s="312"/>
      <c r="AC52" s="312">
        <v>2.58</v>
      </c>
      <c r="AD52" s="312"/>
    </row>
    <row r="53" spans="1:30" s="1" customFormat="1" ht="12.6" customHeight="1">
      <c r="A53" s="2" t="s">
        <v>204</v>
      </c>
      <c r="B53" s="2"/>
      <c r="C53" s="9"/>
      <c r="D53" s="321">
        <v>1.9</v>
      </c>
      <c r="E53" s="321"/>
      <c r="F53" s="321"/>
      <c r="G53" s="130"/>
      <c r="H53" s="321">
        <v>1.77</v>
      </c>
      <c r="I53" s="321"/>
      <c r="J53" s="321"/>
      <c r="K53" s="315">
        <v>1.71</v>
      </c>
      <c r="L53" s="315"/>
      <c r="M53" s="315"/>
      <c r="N53" s="315">
        <v>1.87</v>
      </c>
      <c r="O53" s="315"/>
      <c r="P53" s="315"/>
      <c r="Q53" s="315">
        <v>2.5</v>
      </c>
      <c r="R53" s="315"/>
      <c r="S53" s="315"/>
      <c r="T53" s="32"/>
      <c r="U53" s="153">
        <v>1.94</v>
      </c>
      <c r="V53" s="153">
        <v>1.94</v>
      </c>
      <c r="W53" s="130">
        <v>1.87</v>
      </c>
      <c r="X53" s="130"/>
      <c r="Y53" s="131">
        <v>1.96</v>
      </c>
      <c r="Z53" s="131"/>
      <c r="AA53" s="312">
        <v>2</v>
      </c>
      <c r="AB53" s="312"/>
      <c r="AC53" s="312">
        <v>2.42</v>
      </c>
      <c r="AD53" s="312"/>
    </row>
    <row r="54" spans="1:30" s="1" customFormat="1" ht="12.6" customHeight="1">
      <c r="A54" s="2" t="s">
        <v>205</v>
      </c>
      <c r="B54" s="2"/>
      <c r="C54" s="9"/>
      <c r="D54" s="314" t="s">
        <v>181</v>
      </c>
      <c r="E54" s="314"/>
      <c r="F54" s="320"/>
      <c r="G54" s="132"/>
      <c r="H54" s="314" t="s">
        <v>181</v>
      </c>
      <c r="I54" s="314"/>
      <c r="J54" s="320"/>
      <c r="K54" s="314" t="s">
        <v>181</v>
      </c>
      <c r="L54" s="314"/>
      <c r="M54" s="320"/>
      <c r="N54" s="314" t="s">
        <v>181</v>
      </c>
      <c r="O54" s="314"/>
      <c r="P54" s="320"/>
      <c r="Q54" s="314" t="s">
        <v>190</v>
      </c>
      <c r="R54" s="314"/>
      <c r="S54" s="320"/>
      <c r="T54" s="32"/>
      <c r="U54" s="154" t="s">
        <v>181</v>
      </c>
      <c r="V54" s="154" t="s">
        <v>181</v>
      </c>
      <c r="W54" s="132" t="s">
        <v>181</v>
      </c>
      <c r="X54" s="132"/>
      <c r="Y54" s="132" t="s">
        <v>181</v>
      </c>
      <c r="Z54" s="132"/>
      <c r="AA54" s="314" t="s">
        <v>181</v>
      </c>
      <c r="AB54" s="314"/>
      <c r="AC54" s="314" t="s">
        <v>190</v>
      </c>
      <c r="AD54" s="314"/>
    </row>
    <row r="55" spans="1:30" s="1" customFormat="1" ht="12.6" customHeight="1">
      <c r="A55" s="2" t="s">
        <v>206</v>
      </c>
      <c r="B55" s="2"/>
      <c r="C55" s="9"/>
      <c r="D55" s="314" t="s">
        <v>181</v>
      </c>
      <c r="E55" s="314"/>
      <c r="F55" s="320"/>
      <c r="G55" s="132"/>
      <c r="H55" s="314" t="s">
        <v>181</v>
      </c>
      <c r="I55" s="314"/>
      <c r="J55" s="320"/>
      <c r="K55" s="314" t="s">
        <v>181</v>
      </c>
      <c r="L55" s="314"/>
      <c r="M55" s="320"/>
      <c r="N55" s="314" t="s">
        <v>181</v>
      </c>
      <c r="O55" s="314"/>
      <c r="P55" s="320"/>
      <c r="Q55" s="314" t="s">
        <v>190</v>
      </c>
      <c r="R55" s="314"/>
      <c r="S55" s="320"/>
      <c r="T55" s="32"/>
      <c r="U55" s="154" t="s">
        <v>181</v>
      </c>
      <c r="V55" s="154" t="s">
        <v>181</v>
      </c>
      <c r="W55" s="132" t="s">
        <v>181</v>
      </c>
      <c r="X55" s="132"/>
      <c r="Y55" s="132" t="s">
        <v>181</v>
      </c>
      <c r="Z55" s="132"/>
      <c r="AA55" s="314" t="s">
        <v>181</v>
      </c>
      <c r="AB55" s="314"/>
      <c r="AC55" s="314" t="s">
        <v>190</v>
      </c>
      <c r="AD55" s="314"/>
    </row>
    <row r="56" spans="1:30" s="1" customFormat="1" ht="12.6" customHeight="1">
      <c r="A56" s="2" t="s">
        <v>207</v>
      </c>
      <c r="B56" s="2"/>
      <c r="C56" s="9"/>
      <c r="D56" s="315"/>
      <c r="E56" s="315"/>
      <c r="F56" s="315"/>
      <c r="G56" s="129"/>
      <c r="H56" s="315"/>
      <c r="I56" s="315"/>
      <c r="J56" s="315"/>
      <c r="K56" s="315"/>
      <c r="L56" s="315"/>
      <c r="M56" s="315"/>
      <c r="N56" s="315"/>
      <c r="O56" s="315"/>
      <c r="P56" s="317"/>
      <c r="Q56" s="315"/>
      <c r="R56" s="315"/>
      <c r="S56" s="315"/>
      <c r="T56" s="32"/>
      <c r="U56" s="153"/>
      <c r="V56" s="153"/>
      <c r="W56" s="130"/>
      <c r="X56" s="130"/>
      <c r="Y56" s="130"/>
      <c r="Z56" s="130"/>
      <c r="AA56" s="131"/>
      <c r="AB56" s="142"/>
      <c r="AC56" s="212"/>
      <c r="AD56" s="214"/>
    </row>
    <row r="57" spans="1:30" s="1" customFormat="1" ht="12.6" customHeight="1">
      <c r="A57" s="318" t="s">
        <v>208</v>
      </c>
      <c r="B57" s="318"/>
      <c r="C57" s="319"/>
      <c r="D57" s="315">
        <v>7.0000000000000007E-2</v>
      </c>
      <c r="E57" s="315"/>
      <c r="F57" s="317"/>
      <c r="G57" s="129"/>
      <c r="H57" s="315">
        <v>0.01</v>
      </c>
      <c r="I57" s="315"/>
      <c r="J57" s="317"/>
      <c r="K57" s="315">
        <v>0.03</v>
      </c>
      <c r="L57" s="315"/>
      <c r="M57" s="315"/>
      <c r="N57" s="315">
        <v>0.05</v>
      </c>
      <c r="O57" s="315"/>
      <c r="P57" s="315"/>
      <c r="Q57" s="315">
        <v>0.15</v>
      </c>
      <c r="R57" s="315"/>
      <c r="S57" s="315"/>
      <c r="T57" s="32"/>
      <c r="U57" s="153">
        <v>0.1</v>
      </c>
      <c r="V57" s="153">
        <v>0.1</v>
      </c>
      <c r="W57" s="130">
        <v>0.03</v>
      </c>
      <c r="X57" s="130"/>
      <c r="Y57" s="131">
        <v>0.03</v>
      </c>
      <c r="Z57" s="131"/>
      <c r="AA57" s="312">
        <v>0.04</v>
      </c>
      <c r="AB57" s="312"/>
      <c r="AC57" s="312">
        <v>0.03</v>
      </c>
      <c r="AD57" s="312"/>
    </row>
    <row r="58" spans="1:30" s="1" customFormat="1" ht="12.6" customHeight="1">
      <c r="A58" s="2" t="s">
        <v>209</v>
      </c>
      <c r="B58" s="2"/>
      <c r="C58" s="9"/>
      <c r="D58" s="315">
        <v>3.88</v>
      </c>
      <c r="E58" s="315"/>
      <c r="F58" s="317"/>
      <c r="G58" s="129"/>
      <c r="H58" s="315">
        <v>2.4300000000000002</v>
      </c>
      <c r="I58" s="315"/>
      <c r="J58" s="317"/>
      <c r="K58" s="315">
        <v>3.42</v>
      </c>
      <c r="L58" s="315"/>
      <c r="M58" s="315"/>
      <c r="N58" s="315">
        <v>3.43</v>
      </c>
      <c r="O58" s="315"/>
      <c r="P58" s="315"/>
      <c r="Q58" s="315">
        <v>3.96</v>
      </c>
      <c r="R58" s="315"/>
      <c r="S58" s="315"/>
      <c r="T58" s="32"/>
      <c r="U58" s="153">
        <v>3.11</v>
      </c>
      <c r="V58" s="153">
        <v>3.11</v>
      </c>
      <c r="W58" s="130">
        <v>2.4300000000000002</v>
      </c>
      <c r="X58" s="130"/>
      <c r="Y58" s="131">
        <v>3.02</v>
      </c>
      <c r="Z58" s="131"/>
      <c r="AA58" s="312">
        <v>3.15</v>
      </c>
      <c r="AB58" s="312"/>
      <c r="AC58" s="312">
        <v>3.8</v>
      </c>
      <c r="AD58" s="312"/>
    </row>
    <row r="59" spans="1:30" s="1" customFormat="1" ht="12.6" customHeight="1">
      <c r="A59" s="2" t="s">
        <v>210</v>
      </c>
      <c r="B59" s="2"/>
      <c r="C59" s="9"/>
      <c r="D59" s="315">
        <v>0.13</v>
      </c>
      <c r="E59" s="315"/>
      <c r="F59" s="317"/>
      <c r="G59" s="129"/>
      <c r="H59" s="315">
        <v>0.33</v>
      </c>
      <c r="I59" s="315"/>
      <c r="J59" s="317"/>
      <c r="K59" s="315">
        <v>0.21</v>
      </c>
      <c r="L59" s="315"/>
      <c r="M59" s="315"/>
      <c r="N59" s="315">
        <v>0.19</v>
      </c>
      <c r="O59" s="315"/>
      <c r="P59" s="315"/>
      <c r="Q59" s="315">
        <v>0.13</v>
      </c>
      <c r="R59" s="315"/>
      <c r="S59" s="315"/>
      <c r="T59" s="32"/>
      <c r="U59" s="153">
        <v>0.17</v>
      </c>
      <c r="V59" s="153">
        <v>0.17</v>
      </c>
      <c r="W59" s="130">
        <v>0.41</v>
      </c>
      <c r="X59" s="130"/>
      <c r="Y59" s="131">
        <v>0.2</v>
      </c>
      <c r="Z59" s="131"/>
      <c r="AA59" s="312">
        <v>0.18</v>
      </c>
      <c r="AB59" s="312"/>
      <c r="AC59" s="312">
        <v>0.14000000000000001</v>
      </c>
      <c r="AD59" s="312"/>
    </row>
    <row r="60" spans="1:30" s="1" customFormat="1" ht="12.6" customHeight="1">
      <c r="A60" s="2" t="s">
        <v>211</v>
      </c>
      <c r="B60" s="2"/>
      <c r="C60" s="9"/>
      <c r="D60" s="315">
        <v>1.5</v>
      </c>
      <c r="E60" s="315"/>
      <c r="F60" s="317"/>
      <c r="G60" s="129"/>
      <c r="H60" s="315">
        <v>0.97</v>
      </c>
      <c r="I60" s="315"/>
      <c r="J60" s="317"/>
      <c r="K60" s="315">
        <v>1.34</v>
      </c>
      <c r="L60" s="315"/>
      <c r="M60" s="315"/>
      <c r="N60" s="315">
        <v>1.28</v>
      </c>
      <c r="O60" s="315"/>
      <c r="P60" s="315"/>
      <c r="Q60" s="315">
        <v>1.43</v>
      </c>
      <c r="R60" s="315"/>
      <c r="S60" s="315"/>
      <c r="T60" s="32"/>
      <c r="U60" s="153">
        <v>1.39</v>
      </c>
      <c r="V60" s="153">
        <v>1.39</v>
      </c>
      <c r="W60" s="130">
        <v>0.89</v>
      </c>
      <c r="X60" s="130"/>
      <c r="Y60" s="131">
        <v>0.93</v>
      </c>
      <c r="Z60" s="131"/>
      <c r="AA60" s="312">
        <v>1.06</v>
      </c>
      <c r="AB60" s="312"/>
      <c r="AC60" s="312">
        <v>1.08</v>
      </c>
      <c r="AD60" s="312"/>
    </row>
    <row r="61" spans="1:30" s="1" customFormat="1" ht="12.6" customHeight="1">
      <c r="A61" s="2" t="s">
        <v>212</v>
      </c>
      <c r="B61" s="2"/>
      <c r="C61" s="9"/>
      <c r="D61" s="315">
        <v>0.25</v>
      </c>
      <c r="E61" s="315"/>
      <c r="F61" s="317"/>
      <c r="G61" s="129"/>
      <c r="H61" s="315">
        <v>0.16</v>
      </c>
      <c r="I61" s="315"/>
      <c r="J61" s="317"/>
      <c r="K61" s="315">
        <v>0.09</v>
      </c>
      <c r="L61" s="315"/>
      <c r="M61" s="315"/>
      <c r="N61" s="315">
        <v>0.11</v>
      </c>
      <c r="O61" s="315"/>
      <c r="P61" s="315"/>
      <c r="Q61" s="315">
        <v>0.11</v>
      </c>
      <c r="R61" s="315"/>
      <c r="S61" s="315"/>
      <c r="T61" s="32"/>
      <c r="U61" s="153">
        <v>0.61</v>
      </c>
      <c r="V61" s="153">
        <v>0.61</v>
      </c>
      <c r="W61" s="130">
        <v>0.17</v>
      </c>
      <c r="X61" s="130"/>
      <c r="Y61" s="131">
        <v>0.14000000000000001</v>
      </c>
      <c r="Z61" s="131"/>
      <c r="AA61" s="312">
        <v>0.21</v>
      </c>
      <c r="AB61" s="312"/>
      <c r="AC61" s="312">
        <v>0.15</v>
      </c>
      <c r="AD61" s="312"/>
    </row>
    <row r="62" spans="1:30" s="1" customFormat="1" ht="12.6" customHeight="1">
      <c r="A62" s="2" t="s">
        <v>213</v>
      </c>
      <c r="B62" s="2"/>
      <c r="C62" s="9"/>
      <c r="D62" s="315">
        <v>0.11</v>
      </c>
      <c r="E62" s="315"/>
      <c r="F62" s="317"/>
      <c r="G62" s="129"/>
      <c r="H62" s="315">
        <v>0.19</v>
      </c>
      <c r="I62" s="315"/>
      <c r="J62" s="317"/>
      <c r="K62" s="315">
        <v>7.0000000000000007E-2</v>
      </c>
      <c r="L62" s="315"/>
      <c r="M62" s="315"/>
      <c r="N62" s="315">
        <v>0.01</v>
      </c>
      <c r="O62" s="315"/>
      <c r="P62" s="315"/>
      <c r="Q62" s="315">
        <v>0.02</v>
      </c>
      <c r="R62" s="315"/>
      <c r="S62" s="315"/>
      <c r="T62" s="32"/>
      <c r="U62" s="153">
        <v>0.01</v>
      </c>
      <c r="V62" s="153">
        <v>0.01</v>
      </c>
      <c r="W62" s="130">
        <v>0.05</v>
      </c>
      <c r="X62" s="130"/>
      <c r="Y62" s="131" t="s">
        <v>181</v>
      </c>
      <c r="Z62" s="131"/>
      <c r="AA62" s="313">
        <v>0.02</v>
      </c>
      <c r="AB62" s="313"/>
      <c r="AC62" s="313">
        <v>0.01</v>
      </c>
      <c r="AD62" s="313"/>
    </row>
    <row r="63" spans="1:30" s="1" customFormat="1" ht="12.6" customHeight="1">
      <c r="A63" s="2" t="s">
        <v>214</v>
      </c>
      <c r="B63" s="2"/>
      <c r="C63" s="9"/>
      <c r="D63" s="315">
        <v>0.79</v>
      </c>
      <c r="E63" s="315"/>
      <c r="F63" s="317"/>
      <c r="G63" s="129"/>
      <c r="H63" s="315">
        <v>1.28</v>
      </c>
      <c r="I63" s="315"/>
      <c r="J63" s="317"/>
      <c r="K63" s="315">
        <v>1.1399999999999999</v>
      </c>
      <c r="L63" s="315"/>
      <c r="M63" s="315"/>
      <c r="N63" s="315">
        <v>1.49</v>
      </c>
      <c r="O63" s="315"/>
      <c r="P63" s="315"/>
      <c r="Q63" s="315">
        <v>1.34</v>
      </c>
      <c r="R63" s="315"/>
      <c r="S63" s="315"/>
      <c r="T63" s="32"/>
      <c r="U63" s="153">
        <v>0.8</v>
      </c>
      <c r="V63" s="153">
        <v>0.8</v>
      </c>
      <c r="W63" s="130">
        <v>1.18</v>
      </c>
      <c r="X63" s="130"/>
      <c r="Y63" s="131">
        <v>1.0900000000000001</v>
      </c>
      <c r="Z63" s="131"/>
      <c r="AA63" s="312">
        <v>1.05</v>
      </c>
      <c r="AB63" s="312"/>
      <c r="AC63" s="312">
        <v>1.21</v>
      </c>
      <c r="AD63" s="312"/>
    </row>
    <row r="64" spans="1:30" s="1" customFormat="1" ht="5.0999999999999996" customHeight="1">
      <c r="A64" s="14"/>
      <c r="B64" s="14"/>
      <c r="C64" s="13"/>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33"/>
    </row>
    <row r="65" spans="1:30" s="1" customFormat="1" ht="12" customHeight="1">
      <c r="A65" s="6" t="s">
        <v>215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4"/>
      <c r="AD65" s="117"/>
    </row>
    <row r="66" spans="1:30" s="1" customFormat="1">
      <c r="A66" s="2" t="s">
        <v>542</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sheetData>
  <mergeCells count="437">
    <mergeCell ref="AA17:AB17"/>
    <mergeCell ref="AC17:AD17"/>
    <mergeCell ref="C28:E28"/>
    <mergeCell ref="F28:H28"/>
    <mergeCell ref="I28:K28"/>
    <mergeCell ref="L28:N28"/>
    <mergeCell ref="O28:Q28"/>
    <mergeCell ref="R28:T28"/>
    <mergeCell ref="U28:V28"/>
    <mergeCell ref="W28:X28"/>
    <mergeCell ref="Y28:Z28"/>
    <mergeCell ref="AA28:AB28"/>
    <mergeCell ref="AC28:AD28"/>
    <mergeCell ref="C17:E17"/>
    <mergeCell ref="F17:H17"/>
    <mergeCell ref="I17:K17"/>
    <mergeCell ref="L17:N17"/>
    <mergeCell ref="O17:Q17"/>
    <mergeCell ref="R17:T17"/>
    <mergeCell ref="U17:V17"/>
    <mergeCell ref="W17:X17"/>
    <mergeCell ref="Y17:Z17"/>
    <mergeCell ref="C27:E27"/>
    <mergeCell ref="F27:H27"/>
    <mergeCell ref="I27:K27"/>
    <mergeCell ref="L27:N27"/>
    <mergeCell ref="O27:Q27"/>
    <mergeCell ref="R27:T27"/>
    <mergeCell ref="R6:T6"/>
    <mergeCell ref="U6:V6"/>
    <mergeCell ref="W6:X6"/>
    <mergeCell ref="U7:V7"/>
    <mergeCell ref="W7:X7"/>
    <mergeCell ref="R8:T8"/>
    <mergeCell ref="R9:T9"/>
    <mergeCell ref="U9:V9"/>
    <mergeCell ref="W9:X9"/>
    <mergeCell ref="U10:V10"/>
    <mergeCell ref="W10:X10"/>
    <mergeCell ref="R16:T16"/>
    <mergeCell ref="U16:V16"/>
    <mergeCell ref="W16:X16"/>
    <mergeCell ref="R21:T21"/>
    <mergeCell ref="U21:V21"/>
    <mergeCell ref="W21:X21"/>
    <mergeCell ref="R23:T23"/>
    <mergeCell ref="U23:V23"/>
    <mergeCell ref="W23:X23"/>
    <mergeCell ref="C9:E9"/>
    <mergeCell ref="F9:H9"/>
    <mergeCell ref="I9:K9"/>
    <mergeCell ref="L9:N9"/>
    <mergeCell ref="O9:Q9"/>
    <mergeCell ref="C8:E8"/>
    <mergeCell ref="F8:H8"/>
    <mergeCell ref="I8:K8"/>
    <mergeCell ref="L8:N8"/>
    <mergeCell ref="O8:Q8"/>
    <mergeCell ref="AA1:AD1"/>
    <mergeCell ref="A5:A6"/>
    <mergeCell ref="B5:Q5"/>
    <mergeCell ref="R5:X5"/>
    <mergeCell ref="Y5:AD5"/>
    <mergeCell ref="C6:E6"/>
    <mergeCell ref="F6:H6"/>
    <mergeCell ref="I6:K6"/>
    <mergeCell ref="L6:N6"/>
    <mergeCell ref="O6:Q6"/>
    <mergeCell ref="A1:D1"/>
    <mergeCell ref="Y6:Z6"/>
    <mergeCell ref="AA6:AB6"/>
    <mergeCell ref="AC6:AD6"/>
    <mergeCell ref="Y9:Z9"/>
    <mergeCell ref="AA9:AB9"/>
    <mergeCell ref="AC9:AD9"/>
    <mergeCell ref="U8:V8"/>
    <mergeCell ref="W8:X8"/>
    <mergeCell ref="Y8:Z8"/>
    <mergeCell ref="AA8:AB8"/>
    <mergeCell ref="AC8:AD8"/>
    <mergeCell ref="C11:E11"/>
    <mergeCell ref="F11:H11"/>
    <mergeCell ref="I11:K11"/>
    <mergeCell ref="L11:N11"/>
    <mergeCell ref="O11:Q11"/>
    <mergeCell ref="C10:E10"/>
    <mergeCell ref="F10:H10"/>
    <mergeCell ref="I10:K10"/>
    <mergeCell ref="L10:N10"/>
    <mergeCell ref="O10:Q10"/>
    <mergeCell ref="R11:T11"/>
    <mergeCell ref="U11:V11"/>
    <mergeCell ref="W11:X11"/>
    <mergeCell ref="Y11:Z11"/>
    <mergeCell ref="AA11:AB11"/>
    <mergeCell ref="AC11:AD11"/>
    <mergeCell ref="Y10:Z10"/>
    <mergeCell ref="AA10:AB10"/>
    <mergeCell ref="AC10:AD10"/>
    <mergeCell ref="R10:T10"/>
    <mergeCell ref="C14:E14"/>
    <mergeCell ref="F14:H14"/>
    <mergeCell ref="I14:K14"/>
    <mergeCell ref="L14:N14"/>
    <mergeCell ref="O14:Q14"/>
    <mergeCell ref="C13:E13"/>
    <mergeCell ref="F12:H12"/>
    <mergeCell ref="I12:K12"/>
    <mergeCell ref="L12:N12"/>
    <mergeCell ref="O12:Q12"/>
    <mergeCell ref="C12:E12"/>
    <mergeCell ref="F13:H13"/>
    <mergeCell ref="I13:K13"/>
    <mergeCell ref="L13:N13"/>
    <mergeCell ref="O13:Q13"/>
    <mergeCell ref="R14:T14"/>
    <mergeCell ref="U14:V14"/>
    <mergeCell ref="W14:X14"/>
    <mergeCell ref="Y14:Z14"/>
    <mergeCell ref="AA14:AB14"/>
    <mergeCell ref="AC14:AD14"/>
    <mergeCell ref="U12:V12"/>
    <mergeCell ref="W12:X12"/>
    <mergeCell ref="Y12:Z12"/>
    <mergeCell ref="AA12:AB12"/>
    <mergeCell ref="AC12:AD12"/>
    <mergeCell ref="R12:T12"/>
    <mergeCell ref="AA13:AB13"/>
    <mergeCell ref="AC13:AD13"/>
    <mergeCell ref="R13:T13"/>
    <mergeCell ref="U13:V13"/>
    <mergeCell ref="W13:X13"/>
    <mergeCell ref="Y13:Z13"/>
    <mergeCell ref="Y16:Z16"/>
    <mergeCell ref="AA16:AB16"/>
    <mergeCell ref="AC16:AD16"/>
    <mergeCell ref="C16:E16"/>
    <mergeCell ref="F15:H15"/>
    <mergeCell ref="I16:K16"/>
    <mergeCell ref="L16:N16"/>
    <mergeCell ref="O16:Q16"/>
    <mergeCell ref="O15:Q15"/>
    <mergeCell ref="L15:N15"/>
    <mergeCell ref="I15:K15"/>
    <mergeCell ref="C15:E15"/>
    <mergeCell ref="R15:T15"/>
    <mergeCell ref="AC15:AD15"/>
    <mergeCell ref="AA15:AB15"/>
    <mergeCell ref="Y15:Z15"/>
    <mergeCell ref="W15:X15"/>
    <mergeCell ref="U15:V15"/>
    <mergeCell ref="F16:H16"/>
    <mergeCell ref="C21:E21"/>
    <mergeCell ref="F21:H21"/>
    <mergeCell ref="I21:K21"/>
    <mergeCell ref="L21:N21"/>
    <mergeCell ref="O21:Q21"/>
    <mergeCell ref="C20:E20"/>
    <mergeCell ref="F20:H20"/>
    <mergeCell ref="I20:K20"/>
    <mergeCell ref="L20:N20"/>
    <mergeCell ref="O20:Q20"/>
    <mergeCell ref="Y21:Z21"/>
    <mergeCell ref="AA21:AB21"/>
    <mergeCell ref="AC21:AD21"/>
    <mergeCell ref="U20:V20"/>
    <mergeCell ref="W20:X20"/>
    <mergeCell ref="Y20:Z20"/>
    <mergeCell ref="AA20:AB20"/>
    <mergeCell ref="AC20:AD20"/>
    <mergeCell ref="R20:T20"/>
    <mergeCell ref="C23:E23"/>
    <mergeCell ref="F23:H23"/>
    <mergeCell ref="I23:K23"/>
    <mergeCell ref="L23:N23"/>
    <mergeCell ref="O23:Q23"/>
    <mergeCell ref="C22:E22"/>
    <mergeCell ref="F22:H22"/>
    <mergeCell ref="I22:K22"/>
    <mergeCell ref="L22:N22"/>
    <mergeCell ref="O22:Q22"/>
    <mergeCell ref="Y23:Z23"/>
    <mergeCell ref="AA23:AB23"/>
    <mergeCell ref="AC23:AD23"/>
    <mergeCell ref="U22:V22"/>
    <mergeCell ref="W22:X22"/>
    <mergeCell ref="Y22:Z22"/>
    <mergeCell ref="AA22:AB22"/>
    <mergeCell ref="AC22:AD22"/>
    <mergeCell ref="R22:T22"/>
    <mergeCell ref="AC25:AD25"/>
    <mergeCell ref="U24:V24"/>
    <mergeCell ref="W24:X24"/>
    <mergeCell ref="Y24:Z24"/>
    <mergeCell ref="AA24:AB24"/>
    <mergeCell ref="AC24:AD24"/>
    <mergeCell ref="R24:T24"/>
    <mergeCell ref="C25:E25"/>
    <mergeCell ref="F25:H25"/>
    <mergeCell ref="I25:K25"/>
    <mergeCell ref="L25:N25"/>
    <mergeCell ref="O25:Q25"/>
    <mergeCell ref="C24:E24"/>
    <mergeCell ref="F24:H24"/>
    <mergeCell ref="I24:K24"/>
    <mergeCell ref="L24:N24"/>
    <mergeCell ref="O24:Q24"/>
    <mergeCell ref="O26:Q26"/>
    <mergeCell ref="U27:V27"/>
    <mergeCell ref="W27:X27"/>
    <mergeCell ref="Y27:Z27"/>
    <mergeCell ref="AA27:AB27"/>
    <mergeCell ref="R25:T25"/>
    <mergeCell ref="U25:V25"/>
    <mergeCell ref="W25:X25"/>
    <mergeCell ref="Y25:Z25"/>
    <mergeCell ref="AA25:AB25"/>
    <mergeCell ref="AC27:AD27"/>
    <mergeCell ref="U26:V26"/>
    <mergeCell ref="W26:X26"/>
    <mergeCell ref="Y26:Z26"/>
    <mergeCell ref="AA26:AB26"/>
    <mergeCell ref="AC26:AD26"/>
    <mergeCell ref="R26:T26"/>
    <mergeCell ref="A34:C35"/>
    <mergeCell ref="D34:S34"/>
    <mergeCell ref="T34:AC34"/>
    <mergeCell ref="D35:G35"/>
    <mergeCell ref="H35:J35"/>
    <mergeCell ref="K35:M35"/>
    <mergeCell ref="N35:P35"/>
    <mergeCell ref="Q35:S35"/>
    <mergeCell ref="T35:V35"/>
    <mergeCell ref="W35:X35"/>
    <mergeCell ref="Y35:Z35"/>
    <mergeCell ref="AA35:AB35"/>
    <mergeCell ref="AC35:AD35"/>
    <mergeCell ref="C26:E26"/>
    <mergeCell ref="F26:H26"/>
    <mergeCell ref="I26:K26"/>
    <mergeCell ref="L26:N26"/>
    <mergeCell ref="D36:AC36"/>
    <mergeCell ref="K37:M37"/>
    <mergeCell ref="N37:P37"/>
    <mergeCell ref="Q37:S37"/>
    <mergeCell ref="H38:J38"/>
    <mergeCell ref="K38:M38"/>
    <mergeCell ref="N38:P38"/>
    <mergeCell ref="H37:J37"/>
    <mergeCell ref="Q38:S38"/>
    <mergeCell ref="AA38:AB38"/>
    <mergeCell ref="D37:F37"/>
    <mergeCell ref="D38:F38"/>
    <mergeCell ref="K39:M39"/>
    <mergeCell ref="N39:P39"/>
    <mergeCell ref="Q39:S39"/>
    <mergeCell ref="K40:M40"/>
    <mergeCell ref="N40:P40"/>
    <mergeCell ref="Q40:S40"/>
    <mergeCell ref="H40:J40"/>
    <mergeCell ref="H39:J39"/>
    <mergeCell ref="D39:F39"/>
    <mergeCell ref="D40:F40"/>
    <mergeCell ref="Q41:S41"/>
    <mergeCell ref="H42:J42"/>
    <mergeCell ref="K42:M42"/>
    <mergeCell ref="N42:P42"/>
    <mergeCell ref="Q42:S42"/>
    <mergeCell ref="Q43:S43"/>
    <mergeCell ref="Q44:S44"/>
    <mergeCell ref="H43:J43"/>
    <mergeCell ref="K43:M43"/>
    <mergeCell ref="N43:P43"/>
    <mergeCell ref="D45:F45"/>
    <mergeCell ref="D46:F46"/>
    <mergeCell ref="D47:F47"/>
    <mergeCell ref="D48:F48"/>
    <mergeCell ref="H44:J44"/>
    <mergeCell ref="K44:M44"/>
    <mergeCell ref="N44:P44"/>
    <mergeCell ref="H41:J41"/>
    <mergeCell ref="K41:M41"/>
    <mergeCell ref="N41:P41"/>
    <mergeCell ref="D41:F41"/>
    <mergeCell ref="D42:F42"/>
    <mergeCell ref="D43:F43"/>
    <mergeCell ref="D44:F44"/>
    <mergeCell ref="H48:J48"/>
    <mergeCell ref="K48:M48"/>
    <mergeCell ref="N48:P48"/>
    <mergeCell ref="Q48:S48"/>
    <mergeCell ref="H45:J45"/>
    <mergeCell ref="K45:M45"/>
    <mergeCell ref="N45:P45"/>
    <mergeCell ref="Q45:S45"/>
    <mergeCell ref="K46:M46"/>
    <mergeCell ref="N46:P46"/>
    <mergeCell ref="Q46:S46"/>
    <mergeCell ref="H46:J46"/>
    <mergeCell ref="H47:J47"/>
    <mergeCell ref="K47:M47"/>
    <mergeCell ref="N47:P47"/>
    <mergeCell ref="Q47:S47"/>
    <mergeCell ref="D51:F51"/>
    <mergeCell ref="D52:F52"/>
    <mergeCell ref="D53:F53"/>
    <mergeCell ref="H49:J49"/>
    <mergeCell ref="K49:M49"/>
    <mergeCell ref="N49:P49"/>
    <mergeCell ref="Q49:S49"/>
    <mergeCell ref="H50:J50"/>
    <mergeCell ref="K50:M50"/>
    <mergeCell ref="N50:P50"/>
    <mergeCell ref="Q50:S50"/>
    <mergeCell ref="D49:F49"/>
    <mergeCell ref="D50:F50"/>
    <mergeCell ref="H51:J51"/>
    <mergeCell ref="K51:M51"/>
    <mergeCell ref="N51:P51"/>
    <mergeCell ref="Q51:S51"/>
    <mergeCell ref="Q54:S54"/>
    <mergeCell ref="H55:J55"/>
    <mergeCell ref="K55:M55"/>
    <mergeCell ref="N55:P55"/>
    <mergeCell ref="Q55:S55"/>
    <mergeCell ref="H52:J52"/>
    <mergeCell ref="K52:M52"/>
    <mergeCell ref="N52:P52"/>
    <mergeCell ref="Q52:S52"/>
    <mergeCell ref="H53:J53"/>
    <mergeCell ref="K53:M53"/>
    <mergeCell ref="N53:P53"/>
    <mergeCell ref="Q53:S53"/>
    <mergeCell ref="D56:F56"/>
    <mergeCell ref="D57:F57"/>
    <mergeCell ref="D58:F58"/>
    <mergeCell ref="A57:C57"/>
    <mergeCell ref="H57:J57"/>
    <mergeCell ref="K57:M57"/>
    <mergeCell ref="N57:P57"/>
    <mergeCell ref="H54:J54"/>
    <mergeCell ref="K54:M54"/>
    <mergeCell ref="N54:P54"/>
    <mergeCell ref="D54:F54"/>
    <mergeCell ref="D55:F55"/>
    <mergeCell ref="Q57:S57"/>
    <mergeCell ref="H58:J58"/>
    <mergeCell ref="K58:M58"/>
    <mergeCell ref="N58:P58"/>
    <mergeCell ref="Q58:S58"/>
    <mergeCell ref="H56:J56"/>
    <mergeCell ref="K56:M56"/>
    <mergeCell ref="N56:P56"/>
    <mergeCell ref="Q56:S56"/>
    <mergeCell ref="D61:F61"/>
    <mergeCell ref="D62:F62"/>
    <mergeCell ref="D63:F63"/>
    <mergeCell ref="H59:J59"/>
    <mergeCell ref="K59:M59"/>
    <mergeCell ref="N59:P59"/>
    <mergeCell ref="Q59:S59"/>
    <mergeCell ref="H60:J60"/>
    <mergeCell ref="K60:M60"/>
    <mergeCell ref="N60:P60"/>
    <mergeCell ref="Q60:S60"/>
    <mergeCell ref="D59:F59"/>
    <mergeCell ref="D60:F60"/>
    <mergeCell ref="H63:J63"/>
    <mergeCell ref="K63:M63"/>
    <mergeCell ref="N63:P63"/>
    <mergeCell ref="Q63:S63"/>
    <mergeCell ref="H61:J61"/>
    <mergeCell ref="K61:M61"/>
    <mergeCell ref="N61:P61"/>
    <mergeCell ref="Q61:S61"/>
    <mergeCell ref="H62:J62"/>
    <mergeCell ref="K62:M62"/>
    <mergeCell ref="N62:P62"/>
    <mergeCell ref="Q62:S62"/>
    <mergeCell ref="AA19:AB19"/>
    <mergeCell ref="AC19:AD19"/>
    <mergeCell ref="C19:E19"/>
    <mergeCell ref="F19:H19"/>
    <mergeCell ref="I19:K19"/>
    <mergeCell ref="L19:N19"/>
    <mergeCell ref="O19:Q19"/>
    <mergeCell ref="R19:T19"/>
    <mergeCell ref="U19:V19"/>
    <mergeCell ref="W19:X19"/>
    <mergeCell ref="Y19:Z19"/>
    <mergeCell ref="AA42:AB42"/>
    <mergeCell ref="AC42:AD42"/>
    <mergeCell ref="AA40:AB40"/>
    <mergeCell ref="AC43:AD43"/>
    <mergeCell ref="AA39:AB39"/>
    <mergeCell ref="AC37:AD37"/>
    <mergeCell ref="AC38:AD38"/>
    <mergeCell ref="AC39:AD39"/>
    <mergeCell ref="AC40:AD40"/>
    <mergeCell ref="AA37:AB37"/>
    <mergeCell ref="AA47:AB47"/>
    <mergeCell ref="AC47:AD47"/>
    <mergeCell ref="AA48:AB48"/>
    <mergeCell ref="AC48:AD48"/>
    <mergeCell ref="AC44:AD44"/>
    <mergeCell ref="AA43:AB43"/>
    <mergeCell ref="AA44:AB44"/>
    <mergeCell ref="AA46:AB46"/>
    <mergeCell ref="AC46:AD46"/>
    <mergeCell ref="AA51:AB51"/>
    <mergeCell ref="AC51:AD51"/>
    <mergeCell ref="AA54:AB54"/>
    <mergeCell ref="AA55:AB55"/>
    <mergeCell ref="AA57:AB57"/>
    <mergeCell ref="AA58:AB58"/>
    <mergeCell ref="AA59:AB59"/>
    <mergeCell ref="AC59:AD59"/>
    <mergeCell ref="AA52:AB52"/>
    <mergeCell ref="AC52:AD52"/>
    <mergeCell ref="AA49:AB49"/>
    <mergeCell ref="AC49:AD49"/>
    <mergeCell ref="AA50:AB50"/>
    <mergeCell ref="AC50:AD50"/>
    <mergeCell ref="AA53:AB53"/>
    <mergeCell ref="AC53:AD53"/>
    <mergeCell ref="AC54:AD54"/>
    <mergeCell ref="AC60:AD60"/>
    <mergeCell ref="AC61:AD61"/>
    <mergeCell ref="AC62:AD62"/>
    <mergeCell ref="AC63:AD63"/>
    <mergeCell ref="AA60:AB60"/>
    <mergeCell ref="AA61:AB61"/>
    <mergeCell ref="AA62:AB62"/>
    <mergeCell ref="AA63:AB63"/>
    <mergeCell ref="AC55:AD55"/>
    <mergeCell ref="AC57:AD57"/>
    <mergeCell ref="AC58:AD58"/>
  </mergeCells>
  <phoneticPr fontId="2"/>
  <pageMargins left="0.59055118110236227" right="0.39370078740157483" top="0.39370078740157483" bottom="0.39370078740157483" header="0.31496062992125984" footer="0.31496062992125984"/>
  <pageSetup paperSize="9" firstPageNumber="14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view="pageBreakPreview" zoomScaleNormal="100" zoomScaleSheetLayoutView="100" workbookViewId="0">
      <selection activeCell="AC27" sqref="AC27"/>
    </sheetView>
  </sheetViews>
  <sheetFormatPr defaultColWidth="9" defaultRowHeight="13.5"/>
  <cols>
    <col min="1" max="1" width="20.75" style="1" customWidth="1"/>
    <col min="2" max="2" width="8.125" style="1" customWidth="1"/>
    <col min="3" max="3" width="0.625" style="1" customWidth="1"/>
    <col min="4" max="4" width="6.25" style="1" customWidth="1"/>
    <col min="5" max="5" width="0.5" style="1" customWidth="1"/>
    <col min="6" max="6" width="6.25" style="1" customWidth="1"/>
    <col min="7" max="7" width="0.625" style="1" customWidth="1"/>
    <col min="8" max="8" width="6.25" style="1" customWidth="1"/>
    <col min="9" max="9" width="0.625" style="1" customWidth="1"/>
    <col min="10" max="10" width="6.25" style="142" customWidth="1"/>
    <col min="11" max="11" width="0.625" style="1" customWidth="1"/>
    <col min="12" max="12" width="8.125" style="1" customWidth="1"/>
    <col min="13" max="13" width="0.625" style="1" customWidth="1"/>
    <col min="14" max="14" width="6.25" style="1" customWidth="1"/>
    <col min="15" max="15" width="0.625" style="1" customWidth="1"/>
    <col min="16" max="16" width="6.25" style="1" customWidth="1"/>
    <col min="17" max="17" width="0.625" style="1" customWidth="1"/>
    <col min="18" max="18" width="6.25" style="1" customWidth="1"/>
    <col min="19" max="19" width="0.625" style="1" customWidth="1"/>
    <col min="20" max="20" width="6.25" style="1" customWidth="1"/>
    <col min="21" max="21" width="0.625" style="1" customWidth="1"/>
    <col min="22" max="22" width="9" style="1"/>
    <col min="23" max="16384" width="9" style="75"/>
  </cols>
  <sheetData>
    <row r="1" spans="1:21" s="2" customFormat="1" ht="11.25">
      <c r="A1" s="123"/>
      <c r="B1" s="123"/>
      <c r="C1" s="123"/>
      <c r="J1" s="121"/>
      <c r="T1" s="121" t="s">
        <v>0</v>
      </c>
    </row>
    <row r="2" spans="1:21" s="1" customFormat="1">
      <c r="A2" s="2"/>
      <c r="B2" s="2"/>
      <c r="C2" s="2"/>
      <c r="D2" s="2"/>
      <c r="E2" s="2"/>
      <c r="F2" s="2"/>
      <c r="G2" s="2"/>
      <c r="H2" s="2"/>
      <c r="I2" s="2"/>
      <c r="J2" s="121"/>
      <c r="K2" s="2"/>
      <c r="L2" s="2"/>
      <c r="M2" s="2"/>
      <c r="N2" s="2"/>
      <c r="O2" s="2"/>
      <c r="P2" s="2"/>
      <c r="Q2" s="2"/>
      <c r="R2" s="2"/>
      <c r="S2" s="2"/>
      <c r="T2" s="2"/>
    </row>
    <row r="3" spans="1:21" s="1" customFormat="1" ht="14.25">
      <c r="A3" s="5" t="s">
        <v>216</v>
      </c>
      <c r="B3" s="5"/>
      <c r="C3" s="5"/>
      <c r="D3" s="2"/>
      <c r="E3" s="2"/>
      <c r="F3" s="2"/>
      <c r="G3" s="2"/>
      <c r="H3" s="2"/>
      <c r="I3" s="2"/>
      <c r="J3" s="121"/>
      <c r="K3" s="2"/>
      <c r="L3" s="2"/>
      <c r="M3" s="2"/>
      <c r="N3" s="2"/>
      <c r="O3" s="2"/>
      <c r="P3" s="2"/>
      <c r="Q3" s="2"/>
      <c r="R3" s="2"/>
      <c r="S3" s="2"/>
      <c r="T3" s="2"/>
    </row>
    <row r="4" spans="1:21" s="1" customFormat="1">
      <c r="A4" s="2" t="s">
        <v>607</v>
      </c>
      <c r="B4" s="2"/>
      <c r="C4" s="2"/>
      <c r="D4" s="2"/>
      <c r="E4" s="2"/>
      <c r="F4" s="2"/>
      <c r="G4" s="2"/>
      <c r="H4" s="2"/>
      <c r="I4" s="2"/>
      <c r="J4" s="121"/>
      <c r="K4" s="2"/>
      <c r="L4" s="14"/>
      <c r="M4" s="14"/>
      <c r="N4" s="14"/>
      <c r="O4" s="14"/>
      <c r="P4" s="14"/>
      <c r="Q4" s="14"/>
      <c r="R4" s="14"/>
      <c r="S4" s="14"/>
      <c r="T4" s="135" t="s">
        <v>608</v>
      </c>
      <c r="U4" s="118"/>
    </row>
    <row r="5" spans="1:21" s="1" customFormat="1">
      <c r="A5" s="276" t="s">
        <v>184</v>
      </c>
      <c r="B5" s="278" t="s">
        <v>52</v>
      </c>
      <c r="C5" s="285"/>
      <c r="D5" s="285"/>
      <c r="E5" s="285"/>
      <c r="F5" s="285"/>
      <c r="G5" s="285"/>
      <c r="H5" s="285"/>
      <c r="I5" s="285"/>
      <c r="J5" s="285"/>
      <c r="K5" s="276"/>
      <c r="L5" s="337" t="s">
        <v>53</v>
      </c>
      <c r="M5" s="338"/>
      <c r="N5" s="338"/>
      <c r="O5" s="338"/>
      <c r="P5" s="338"/>
      <c r="Q5" s="338"/>
      <c r="R5" s="338"/>
      <c r="S5" s="338"/>
      <c r="T5" s="338"/>
      <c r="U5" s="338"/>
    </row>
    <row r="6" spans="1:21" s="1" customFormat="1">
      <c r="A6" s="276"/>
      <c r="B6" s="278" t="s">
        <v>185</v>
      </c>
      <c r="C6" s="276"/>
      <c r="D6" s="327" t="s">
        <v>550</v>
      </c>
      <c r="E6" s="329"/>
      <c r="F6" s="327" t="s">
        <v>568</v>
      </c>
      <c r="G6" s="329"/>
      <c r="H6" s="327" t="s">
        <v>589</v>
      </c>
      <c r="I6" s="329"/>
      <c r="J6" s="327" t="s">
        <v>643</v>
      </c>
      <c r="K6" s="329"/>
      <c r="L6" s="278" t="s">
        <v>185</v>
      </c>
      <c r="M6" s="276"/>
      <c r="N6" s="327" t="s">
        <v>550</v>
      </c>
      <c r="O6" s="329"/>
      <c r="P6" s="327" t="s">
        <v>568</v>
      </c>
      <c r="Q6" s="329"/>
      <c r="R6" s="327" t="s">
        <v>589</v>
      </c>
      <c r="S6" s="329"/>
      <c r="T6" s="327" t="s">
        <v>643</v>
      </c>
      <c r="U6" s="328"/>
    </row>
    <row r="7" spans="1:21" s="1" customFormat="1">
      <c r="A7" s="10"/>
      <c r="B7" s="334" t="s">
        <v>217</v>
      </c>
      <c r="C7" s="333"/>
      <c r="D7" s="333"/>
      <c r="E7" s="333"/>
      <c r="F7" s="333"/>
      <c r="G7" s="333"/>
      <c r="H7" s="333"/>
      <c r="I7" s="333"/>
      <c r="J7" s="333"/>
      <c r="K7" s="333"/>
      <c r="L7" s="333"/>
      <c r="M7" s="333"/>
      <c r="N7" s="333"/>
      <c r="O7" s="333"/>
      <c r="P7" s="333"/>
      <c r="Q7" s="333"/>
      <c r="R7" s="333"/>
      <c r="S7" s="333"/>
      <c r="T7" s="335"/>
    </row>
    <row r="8" spans="1:21" s="1" customFormat="1">
      <c r="A8" s="10" t="s">
        <v>187</v>
      </c>
      <c r="B8" s="35">
        <v>0.54</v>
      </c>
      <c r="C8" s="35"/>
      <c r="D8" s="35">
        <v>0.62</v>
      </c>
      <c r="E8" s="35"/>
      <c r="F8" s="35">
        <v>0.46</v>
      </c>
      <c r="G8" s="217"/>
      <c r="H8" s="170">
        <v>0.44</v>
      </c>
      <c r="I8" s="217"/>
      <c r="J8" s="170">
        <v>0.12326656394453005</v>
      </c>
      <c r="K8" s="35"/>
      <c r="L8" s="35">
        <v>0.39</v>
      </c>
      <c r="M8" s="35"/>
      <c r="N8" s="35">
        <v>0.34</v>
      </c>
      <c r="O8" s="35"/>
      <c r="P8" s="35">
        <v>0.56999999999999995</v>
      </c>
      <c r="Q8" s="217"/>
      <c r="R8" s="170">
        <v>0.55000000000000004</v>
      </c>
      <c r="S8" s="217"/>
      <c r="T8" s="170">
        <v>0.80515297906602246</v>
      </c>
    </row>
    <row r="9" spans="1:21" s="1" customFormat="1">
      <c r="A9" s="10" t="s">
        <v>188</v>
      </c>
      <c r="B9" s="35">
        <v>5.89</v>
      </c>
      <c r="C9" s="35"/>
      <c r="D9" s="35">
        <v>6.27</v>
      </c>
      <c r="E9" s="35"/>
      <c r="F9" s="35">
        <v>6.53</v>
      </c>
      <c r="G9" s="217"/>
      <c r="H9" s="170">
        <v>5.29</v>
      </c>
      <c r="I9" s="217"/>
      <c r="J9" s="170">
        <v>6.663644605621033</v>
      </c>
      <c r="K9" s="35"/>
      <c r="L9" s="35">
        <v>4.47</v>
      </c>
      <c r="M9" s="35"/>
      <c r="N9" s="35">
        <v>5.1100000000000003</v>
      </c>
      <c r="O9" s="35"/>
      <c r="P9" s="35">
        <v>6.06</v>
      </c>
      <c r="Q9" s="217"/>
      <c r="R9" s="170">
        <v>4.72</v>
      </c>
      <c r="S9" s="217"/>
      <c r="T9" s="170">
        <v>4.9026507154585977</v>
      </c>
    </row>
    <row r="10" spans="1:21" s="1" customFormat="1">
      <c r="A10" s="10" t="s">
        <v>189</v>
      </c>
      <c r="B10" s="12" t="s">
        <v>181</v>
      </c>
      <c r="C10" s="34"/>
      <c r="D10" s="12" t="s">
        <v>181</v>
      </c>
      <c r="E10" s="12"/>
      <c r="F10" s="12" t="s">
        <v>181</v>
      </c>
      <c r="G10" s="270"/>
      <c r="H10" s="12" t="s">
        <v>181</v>
      </c>
      <c r="I10" s="270"/>
      <c r="J10" s="12" t="s">
        <v>181</v>
      </c>
      <c r="K10" s="34"/>
      <c r="L10" s="12" t="s">
        <v>181</v>
      </c>
      <c r="M10" s="34"/>
      <c r="N10" s="12" t="s">
        <v>181</v>
      </c>
      <c r="O10" s="12"/>
      <c r="P10" s="12" t="s">
        <v>181</v>
      </c>
      <c r="Q10" s="270"/>
      <c r="R10" s="12" t="s">
        <v>181</v>
      </c>
      <c r="S10" s="218"/>
      <c r="T10" s="12" t="s">
        <v>181</v>
      </c>
    </row>
    <row r="11" spans="1:21" s="1" customFormat="1">
      <c r="A11" s="10" t="s">
        <v>191</v>
      </c>
      <c r="B11" s="12" t="s">
        <v>181</v>
      </c>
      <c r="C11" s="34"/>
      <c r="D11" s="12" t="s">
        <v>181</v>
      </c>
      <c r="E11" s="12"/>
      <c r="F11" s="12" t="s">
        <v>181</v>
      </c>
      <c r="G11" s="270"/>
      <c r="H11" s="12" t="s">
        <v>181</v>
      </c>
      <c r="I11" s="270"/>
      <c r="J11" s="12" t="s">
        <v>181</v>
      </c>
      <c r="K11" s="34"/>
      <c r="L11" s="12" t="s">
        <v>181</v>
      </c>
      <c r="M11" s="34"/>
      <c r="N11" s="12" t="s">
        <v>181</v>
      </c>
      <c r="O11" s="12"/>
      <c r="P11" s="12" t="s">
        <v>181</v>
      </c>
      <c r="Q11" s="270"/>
      <c r="R11" s="12" t="s">
        <v>181</v>
      </c>
      <c r="S11" s="218"/>
      <c r="T11" s="12" t="s">
        <v>181</v>
      </c>
    </row>
    <row r="12" spans="1:21" s="1" customFormat="1">
      <c r="A12" s="10" t="s">
        <v>192</v>
      </c>
      <c r="B12" s="35"/>
      <c r="C12" s="35"/>
      <c r="D12" s="35"/>
      <c r="E12" s="35"/>
      <c r="F12" s="35"/>
      <c r="G12" s="35"/>
      <c r="H12" s="170"/>
      <c r="I12" s="35"/>
      <c r="J12" s="170"/>
      <c r="K12" s="35"/>
      <c r="L12" s="35"/>
      <c r="M12" s="35"/>
      <c r="N12" s="35"/>
      <c r="O12" s="35"/>
      <c r="P12" s="35"/>
      <c r="Q12" s="217"/>
      <c r="R12" s="170"/>
      <c r="S12" s="217"/>
      <c r="T12" s="170"/>
    </row>
    <row r="13" spans="1:21" s="1" customFormat="1">
      <c r="A13" s="10" t="s">
        <v>193</v>
      </c>
      <c r="B13" s="35">
        <v>7.21</v>
      </c>
      <c r="C13" s="35"/>
      <c r="D13" s="35">
        <v>7.33</v>
      </c>
      <c r="E13" s="35"/>
      <c r="F13" s="35">
        <v>8.44</v>
      </c>
      <c r="G13" s="217"/>
      <c r="H13" s="170">
        <v>7.33</v>
      </c>
      <c r="I13" s="217"/>
      <c r="J13" s="170">
        <v>6.4086687306501551</v>
      </c>
      <c r="K13" s="35"/>
      <c r="L13" s="35">
        <v>4.46</v>
      </c>
      <c r="M13" s="35"/>
      <c r="N13" s="35">
        <v>5.28</v>
      </c>
      <c r="O13" s="35"/>
      <c r="P13" s="35">
        <v>5.1100000000000003</v>
      </c>
      <c r="Q13" s="217"/>
      <c r="R13" s="170">
        <v>5.37</v>
      </c>
      <c r="S13" s="217"/>
      <c r="T13" s="170">
        <v>4.0725421571746736</v>
      </c>
    </row>
    <row r="14" spans="1:21" s="1" customFormat="1">
      <c r="A14" s="10" t="s">
        <v>194</v>
      </c>
      <c r="B14" s="35">
        <v>11.29</v>
      </c>
      <c r="C14" s="35"/>
      <c r="D14" s="35">
        <v>7.58</v>
      </c>
      <c r="E14" s="35"/>
      <c r="F14" s="35">
        <v>6.6</v>
      </c>
      <c r="G14" s="217"/>
      <c r="H14" s="170">
        <v>6.64</v>
      </c>
      <c r="I14" s="217"/>
      <c r="J14" s="170">
        <v>5.5108359133126932</v>
      </c>
      <c r="K14" s="35"/>
      <c r="L14" s="35">
        <v>6.35</v>
      </c>
      <c r="M14" s="35"/>
      <c r="N14" s="35">
        <v>4.9400000000000004</v>
      </c>
      <c r="O14" s="35"/>
      <c r="P14" s="35">
        <v>4.71</v>
      </c>
      <c r="Q14" s="217"/>
      <c r="R14" s="170">
        <v>4.46</v>
      </c>
      <c r="S14" s="217"/>
      <c r="T14" s="170">
        <v>3.2771237671014952</v>
      </c>
    </row>
    <row r="15" spans="1:21" s="1" customFormat="1">
      <c r="A15" s="10" t="s">
        <v>195</v>
      </c>
      <c r="B15" s="35">
        <v>0.48</v>
      </c>
      <c r="C15" s="35"/>
      <c r="D15" s="35">
        <v>0.06</v>
      </c>
      <c r="E15" s="35"/>
      <c r="F15" s="35">
        <v>0.15</v>
      </c>
      <c r="G15" s="217"/>
      <c r="H15" s="170">
        <v>0.19</v>
      </c>
      <c r="I15" s="217"/>
      <c r="J15" s="170">
        <v>3.0959752321981428E-2</v>
      </c>
      <c r="K15" s="35"/>
      <c r="L15" s="35">
        <v>0.42</v>
      </c>
      <c r="M15" s="35"/>
      <c r="N15" s="35">
        <v>0.21</v>
      </c>
      <c r="O15" s="35"/>
      <c r="P15" s="35">
        <v>0.09</v>
      </c>
      <c r="Q15" s="217"/>
      <c r="R15" s="170">
        <v>0.2</v>
      </c>
      <c r="S15" s="217"/>
      <c r="T15" s="170">
        <v>0.12726694241170855</v>
      </c>
    </row>
    <row r="16" spans="1:21" s="1" customFormat="1">
      <c r="A16" s="10" t="s">
        <v>196</v>
      </c>
      <c r="B16" s="35"/>
      <c r="C16" s="35"/>
      <c r="D16" s="35"/>
      <c r="E16" s="35"/>
      <c r="F16" s="35"/>
      <c r="G16" s="35"/>
      <c r="H16" s="170"/>
      <c r="I16" s="35"/>
      <c r="J16" s="170"/>
      <c r="K16" s="35"/>
      <c r="L16" s="35"/>
      <c r="M16" s="35"/>
      <c r="N16" s="35"/>
      <c r="O16" s="35"/>
      <c r="P16" s="35"/>
      <c r="Q16" s="217"/>
      <c r="R16" s="170"/>
      <c r="S16" s="217"/>
      <c r="T16" s="170"/>
    </row>
    <row r="17" spans="1:20" s="1" customFormat="1">
      <c r="A17" s="10" t="s">
        <v>197</v>
      </c>
      <c r="B17" s="35">
        <v>18.09</v>
      </c>
      <c r="C17" s="35"/>
      <c r="D17" s="35">
        <v>16</v>
      </c>
      <c r="E17" s="35"/>
      <c r="F17" s="35">
        <v>19.77</v>
      </c>
      <c r="G17" s="217"/>
      <c r="H17" s="170">
        <v>17.03</v>
      </c>
      <c r="I17" s="217"/>
      <c r="J17" s="170">
        <v>18.208550101786926</v>
      </c>
      <c r="K17" s="35"/>
      <c r="L17" s="35">
        <v>22.54</v>
      </c>
      <c r="M17" s="35"/>
      <c r="N17" s="35">
        <v>19.989999999999998</v>
      </c>
      <c r="O17" s="35"/>
      <c r="P17" s="35">
        <v>22.36</v>
      </c>
      <c r="Q17" s="217"/>
      <c r="R17" s="170">
        <v>20.09</v>
      </c>
      <c r="S17" s="217"/>
      <c r="T17" s="170">
        <v>19.13797142187866</v>
      </c>
    </row>
    <row r="18" spans="1:20" s="1" customFormat="1">
      <c r="A18" s="10" t="s">
        <v>198</v>
      </c>
      <c r="B18" s="35">
        <v>23.31</v>
      </c>
      <c r="C18" s="35"/>
      <c r="D18" s="35">
        <v>22.28</v>
      </c>
      <c r="E18" s="35"/>
      <c r="F18" s="35">
        <v>18.77</v>
      </c>
      <c r="G18" s="217"/>
      <c r="H18" s="170">
        <v>16.09</v>
      </c>
      <c r="I18" s="217"/>
      <c r="J18" s="170">
        <v>14.069215109703686</v>
      </c>
      <c r="K18" s="35"/>
      <c r="L18" s="35">
        <v>24</v>
      </c>
      <c r="M18" s="35"/>
      <c r="N18" s="35">
        <v>20.98</v>
      </c>
      <c r="O18" s="35"/>
      <c r="P18" s="35">
        <v>20.350000000000001</v>
      </c>
      <c r="Q18" s="217"/>
      <c r="R18" s="170">
        <v>17.91</v>
      </c>
      <c r="S18" s="217"/>
      <c r="T18" s="170">
        <v>16.092761770906534</v>
      </c>
    </row>
    <row r="19" spans="1:20" s="1" customFormat="1">
      <c r="A19" s="10" t="s">
        <v>199</v>
      </c>
      <c r="B19" s="35">
        <v>10.83</v>
      </c>
      <c r="C19" s="35"/>
      <c r="D19" s="35">
        <v>10.38</v>
      </c>
      <c r="E19" s="35"/>
      <c r="F19" s="35">
        <v>13.32</v>
      </c>
      <c r="G19" s="217"/>
      <c r="H19" s="170">
        <v>11.37</v>
      </c>
      <c r="I19" s="217"/>
      <c r="J19" s="170">
        <v>11.897760687627233</v>
      </c>
      <c r="K19" s="35"/>
      <c r="L19" s="35">
        <v>7.64</v>
      </c>
      <c r="M19" s="35"/>
      <c r="N19" s="35">
        <v>6.19</v>
      </c>
      <c r="O19" s="35"/>
      <c r="P19" s="35">
        <v>7.83</v>
      </c>
      <c r="Q19" s="217"/>
      <c r="R19" s="170">
        <v>7.54</v>
      </c>
      <c r="S19" s="217"/>
      <c r="T19" s="170">
        <v>7.0274068868587491</v>
      </c>
    </row>
    <row r="20" spans="1:20" s="1" customFormat="1">
      <c r="A20" s="10" t="s">
        <v>200</v>
      </c>
      <c r="B20" s="35">
        <v>5.49</v>
      </c>
      <c r="C20" s="35"/>
      <c r="D20" s="35">
        <v>4.38</v>
      </c>
      <c r="E20" s="35"/>
      <c r="F20" s="35">
        <v>4.7699999999999996</v>
      </c>
      <c r="G20" s="217"/>
      <c r="H20" s="170">
        <v>5.13</v>
      </c>
      <c r="I20" s="217"/>
      <c r="J20" s="170">
        <v>5.3833974213978735</v>
      </c>
      <c r="K20" s="35"/>
      <c r="L20" s="35">
        <v>4.5199999999999996</v>
      </c>
      <c r="M20" s="35"/>
      <c r="N20" s="35">
        <v>4.55</v>
      </c>
      <c r="O20" s="35"/>
      <c r="P20" s="35">
        <v>4.54</v>
      </c>
      <c r="Q20" s="217"/>
      <c r="R20" s="170">
        <v>5.31</v>
      </c>
      <c r="S20" s="217"/>
      <c r="T20" s="170">
        <v>5.3174045443897864</v>
      </c>
    </row>
    <row r="21" spans="1:20" s="1" customFormat="1">
      <c r="A21" s="10" t="s">
        <v>201</v>
      </c>
      <c r="B21" s="35">
        <v>11.82</v>
      </c>
      <c r="C21" s="35"/>
      <c r="D21" s="35">
        <v>8.4499999999999993</v>
      </c>
      <c r="E21" s="35"/>
      <c r="F21" s="35">
        <v>9.23</v>
      </c>
      <c r="G21" s="217"/>
      <c r="H21" s="170">
        <v>8.5299999999999994</v>
      </c>
      <c r="I21" s="217"/>
      <c r="J21" s="170">
        <v>7.4643745758878079</v>
      </c>
      <c r="K21" s="35"/>
      <c r="L21" s="35">
        <v>9.85</v>
      </c>
      <c r="M21" s="35"/>
      <c r="N21" s="35">
        <v>5.74</v>
      </c>
      <c r="O21" s="35"/>
      <c r="P21" s="35">
        <v>7.83</v>
      </c>
      <c r="Q21" s="217"/>
      <c r="R21" s="170">
        <v>6.83</v>
      </c>
      <c r="S21" s="217"/>
      <c r="T21" s="170">
        <v>6.1841180604356989</v>
      </c>
    </row>
    <row r="22" spans="1:20" s="1" customFormat="1">
      <c r="A22" s="10" t="s">
        <v>202</v>
      </c>
      <c r="B22" s="34" t="s">
        <v>181</v>
      </c>
      <c r="C22" s="34"/>
      <c r="D22" s="12" t="s">
        <v>181</v>
      </c>
      <c r="E22" s="34"/>
      <c r="F22" s="12" t="s">
        <v>181</v>
      </c>
      <c r="G22" s="220"/>
      <c r="H22" s="12">
        <v>0</v>
      </c>
      <c r="I22" s="220"/>
      <c r="J22" s="12">
        <v>0</v>
      </c>
      <c r="K22" s="34"/>
      <c r="L22" s="12">
        <v>0</v>
      </c>
      <c r="M22" s="34"/>
      <c r="N22" s="12" t="s">
        <v>181</v>
      </c>
      <c r="O22" s="34"/>
      <c r="P22" s="12" t="s">
        <v>181</v>
      </c>
      <c r="Q22" s="220"/>
      <c r="R22" s="12" t="s">
        <v>181</v>
      </c>
      <c r="S22" s="220"/>
      <c r="T22" s="12" t="s">
        <v>181</v>
      </c>
    </row>
    <row r="23" spans="1:20" s="1" customFormat="1">
      <c r="A23" s="10" t="s">
        <v>203</v>
      </c>
      <c r="B23" s="35">
        <v>4.8</v>
      </c>
      <c r="C23" s="35"/>
      <c r="D23" s="35">
        <v>2.13</v>
      </c>
      <c r="E23" s="35"/>
      <c r="F23" s="35">
        <v>2.34</v>
      </c>
      <c r="G23" s="217"/>
      <c r="H23" s="170">
        <v>2.5</v>
      </c>
      <c r="I23" s="217"/>
      <c r="J23" s="170">
        <v>2.3974181650530202</v>
      </c>
      <c r="K23" s="35"/>
      <c r="L23" s="35">
        <v>3.3</v>
      </c>
      <c r="M23" s="35"/>
      <c r="N23" s="35">
        <v>1.54</v>
      </c>
      <c r="O23" s="35"/>
      <c r="P23" s="35">
        <v>1.55</v>
      </c>
      <c r="Q23" s="217"/>
      <c r="R23" s="170">
        <v>1.69</v>
      </c>
      <c r="S23" s="217"/>
      <c r="T23" s="170">
        <v>1.6892695693552224</v>
      </c>
    </row>
    <row r="24" spans="1:20" s="1" customFormat="1">
      <c r="A24" s="10" t="s">
        <v>218</v>
      </c>
      <c r="B24" s="35">
        <v>3.35</v>
      </c>
      <c r="C24" s="35"/>
      <c r="D24" s="35">
        <v>2.5499999999999998</v>
      </c>
      <c r="E24" s="35"/>
      <c r="F24" s="35">
        <v>2.37</v>
      </c>
      <c r="G24" s="217"/>
      <c r="H24" s="170">
        <v>4.41</v>
      </c>
      <c r="I24" s="217"/>
      <c r="J24" s="170">
        <v>2.9916753381893861</v>
      </c>
      <c r="K24" s="35"/>
      <c r="L24" s="35">
        <v>3.35</v>
      </c>
      <c r="M24" s="35"/>
      <c r="N24" s="35">
        <v>3.77</v>
      </c>
      <c r="O24" s="35"/>
      <c r="P24" s="35">
        <v>2.38</v>
      </c>
      <c r="Q24" s="217"/>
      <c r="R24" s="170">
        <v>7.13</v>
      </c>
      <c r="S24" s="217"/>
      <c r="T24" s="170">
        <v>4.292997048564529</v>
      </c>
    </row>
    <row r="25" spans="1:20" s="1" customFormat="1">
      <c r="A25" s="10" t="s">
        <v>205</v>
      </c>
      <c r="B25" s="12" t="s">
        <v>181</v>
      </c>
      <c r="C25" s="34"/>
      <c r="D25" s="12" t="s">
        <v>181</v>
      </c>
      <c r="E25" s="34"/>
      <c r="F25" s="12" t="s">
        <v>181</v>
      </c>
      <c r="G25" s="220"/>
      <c r="H25" s="12" t="s">
        <v>181</v>
      </c>
      <c r="I25" s="220"/>
      <c r="J25" s="12" t="s">
        <v>181</v>
      </c>
      <c r="K25" s="34"/>
      <c r="L25" s="12" t="s">
        <v>181</v>
      </c>
      <c r="M25" s="34"/>
      <c r="N25" s="12" t="s">
        <v>181</v>
      </c>
      <c r="O25" s="34"/>
      <c r="P25" s="12" t="s">
        <v>181</v>
      </c>
      <c r="Q25" s="220"/>
      <c r="R25" s="12" t="s">
        <v>181</v>
      </c>
      <c r="S25" s="220"/>
      <c r="T25" s="12" t="s">
        <v>181</v>
      </c>
    </row>
    <row r="26" spans="1:20" s="1" customFormat="1">
      <c r="A26" s="10" t="s">
        <v>206</v>
      </c>
      <c r="B26" s="12" t="s">
        <v>181</v>
      </c>
      <c r="C26" s="34"/>
      <c r="D26" s="12" t="s">
        <v>181</v>
      </c>
      <c r="E26" s="34"/>
      <c r="F26" s="12" t="s">
        <v>181</v>
      </c>
      <c r="G26" s="220"/>
      <c r="H26" s="12" t="s">
        <v>181</v>
      </c>
      <c r="I26" s="220"/>
      <c r="J26" s="12" t="s">
        <v>181</v>
      </c>
      <c r="K26" s="34"/>
      <c r="L26" s="12" t="s">
        <v>181</v>
      </c>
      <c r="M26" s="34"/>
      <c r="N26" s="12" t="s">
        <v>181</v>
      </c>
      <c r="O26" s="34"/>
      <c r="P26" s="12" t="s">
        <v>181</v>
      </c>
      <c r="Q26" s="220"/>
      <c r="R26" s="12" t="s">
        <v>181</v>
      </c>
      <c r="S26" s="220"/>
      <c r="T26" s="12" t="s">
        <v>181</v>
      </c>
    </row>
    <row r="27" spans="1:20" s="1" customFormat="1">
      <c r="A27" s="10" t="s">
        <v>207</v>
      </c>
      <c r="B27" s="35"/>
      <c r="C27" s="35"/>
      <c r="D27" s="35"/>
      <c r="E27" s="35"/>
      <c r="F27" s="35"/>
      <c r="G27" s="217"/>
      <c r="H27" s="170"/>
      <c r="I27" s="217"/>
      <c r="J27" s="170"/>
      <c r="K27" s="35"/>
      <c r="L27" s="35"/>
      <c r="M27" s="35"/>
      <c r="N27" s="35"/>
      <c r="O27" s="35"/>
      <c r="P27" s="35"/>
      <c r="Q27" s="217"/>
      <c r="R27" s="170"/>
      <c r="S27" s="217"/>
      <c r="T27" s="170"/>
    </row>
    <row r="28" spans="1:20" s="1" customFormat="1">
      <c r="A28" s="36" t="s">
        <v>208</v>
      </c>
      <c r="B28" s="35">
        <v>0.03</v>
      </c>
      <c r="C28" s="35"/>
      <c r="D28" s="35">
        <v>0.27</v>
      </c>
      <c r="E28" s="35"/>
      <c r="F28" s="35">
        <v>0.33</v>
      </c>
      <c r="G28" s="217"/>
      <c r="H28" s="170">
        <v>0.1</v>
      </c>
      <c r="I28" s="217"/>
      <c r="J28" s="170">
        <v>0.123634865031939</v>
      </c>
      <c r="K28" s="35"/>
      <c r="L28" s="35">
        <v>0.06</v>
      </c>
      <c r="M28" s="35"/>
      <c r="N28" s="35">
        <v>0.1</v>
      </c>
      <c r="O28" s="35"/>
      <c r="P28" s="35">
        <v>0.17</v>
      </c>
      <c r="Q28" s="217"/>
      <c r="R28" s="170">
        <v>0.36</v>
      </c>
      <c r="S28" s="217"/>
      <c r="T28" s="170">
        <v>0.21235931195582924</v>
      </c>
    </row>
    <row r="29" spans="1:20" s="1" customFormat="1">
      <c r="A29" s="10" t="s">
        <v>209</v>
      </c>
      <c r="B29" s="35">
        <v>3.43</v>
      </c>
      <c r="C29" s="35"/>
      <c r="D29" s="35">
        <v>1.8</v>
      </c>
      <c r="E29" s="35"/>
      <c r="F29" s="35">
        <v>2.75</v>
      </c>
      <c r="G29" s="217"/>
      <c r="H29" s="170">
        <v>2.19</v>
      </c>
      <c r="I29" s="217"/>
      <c r="J29" s="170">
        <v>2.7817844632186275</v>
      </c>
      <c r="K29" s="35"/>
      <c r="L29" s="35">
        <v>2.66</v>
      </c>
      <c r="M29" s="35"/>
      <c r="N29" s="35">
        <v>1.22</v>
      </c>
      <c r="O29" s="35"/>
      <c r="P29" s="35">
        <v>1.84</v>
      </c>
      <c r="Q29" s="217"/>
      <c r="R29" s="170">
        <v>1.53</v>
      </c>
      <c r="S29" s="217"/>
      <c r="T29" s="170">
        <v>1.8475260140157146</v>
      </c>
    </row>
    <row r="30" spans="1:20" s="1" customFormat="1">
      <c r="A30" s="10" t="s">
        <v>210</v>
      </c>
      <c r="B30" s="35">
        <v>0.73</v>
      </c>
      <c r="C30" s="35"/>
      <c r="D30" s="35">
        <v>0.4</v>
      </c>
      <c r="E30" s="35"/>
      <c r="F30" s="35">
        <v>0.41</v>
      </c>
      <c r="G30" s="217"/>
      <c r="H30" s="170">
        <v>0.55000000000000004</v>
      </c>
      <c r="I30" s="217"/>
      <c r="J30" s="170">
        <v>0.20713463751438435</v>
      </c>
      <c r="K30" s="35"/>
      <c r="L30" s="35">
        <v>0.47</v>
      </c>
      <c r="M30" s="35"/>
      <c r="N30" s="35">
        <v>0.28000000000000003</v>
      </c>
      <c r="O30" s="35"/>
      <c r="P30" s="35">
        <v>0.13</v>
      </c>
      <c r="Q30" s="217"/>
      <c r="R30" s="170">
        <v>0.37</v>
      </c>
      <c r="S30" s="217"/>
      <c r="T30" s="170">
        <v>0.21141649048625794</v>
      </c>
    </row>
    <row r="31" spans="1:20" s="1" customFormat="1">
      <c r="A31" s="10" t="s">
        <v>211</v>
      </c>
      <c r="B31" s="35">
        <v>1.1399999999999999</v>
      </c>
      <c r="C31" s="35"/>
      <c r="D31" s="35">
        <v>0.86</v>
      </c>
      <c r="E31" s="35"/>
      <c r="F31" s="35">
        <v>1.18</v>
      </c>
      <c r="G31" s="217"/>
      <c r="H31" s="170">
        <v>1.46</v>
      </c>
      <c r="I31" s="217"/>
      <c r="J31" s="170">
        <v>2.1223122032951691</v>
      </c>
      <c r="K31" s="35"/>
      <c r="L31" s="35">
        <v>0.81</v>
      </c>
      <c r="M31" s="35"/>
      <c r="N31" s="35">
        <v>0.65</v>
      </c>
      <c r="O31" s="35"/>
      <c r="P31" s="35">
        <v>0.93</v>
      </c>
      <c r="Q31" s="217"/>
      <c r="R31" s="170">
        <v>1.5</v>
      </c>
      <c r="S31" s="217"/>
      <c r="T31" s="170">
        <v>1.7852082742986681</v>
      </c>
    </row>
    <row r="32" spans="1:20" s="1" customFormat="1">
      <c r="A32" s="10" t="s">
        <v>212</v>
      </c>
      <c r="B32" s="35">
        <v>1.22</v>
      </c>
      <c r="C32" s="35"/>
      <c r="D32" s="35">
        <v>0.24</v>
      </c>
      <c r="E32" s="35"/>
      <c r="F32" s="35">
        <v>0.22</v>
      </c>
      <c r="G32" s="217"/>
      <c r="H32" s="170">
        <v>0.23</v>
      </c>
      <c r="I32" s="217"/>
      <c r="J32" s="170">
        <v>0.23014959723820483</v>
      </c>
      <c r="K32" s="35"/>
      <c r="L32" s="35">
        <v>1.47</v>
      </c>
      <c r="M32" s="35"/>
      <c r="N32" s="35">
        <v>0.3</v>
      </c>
      <c r="O32" s="35"/>
      <c r="P32" s="35">
        <v>0.42</v>
      </c>
      <c r="Q32" s="217"/>
      <c r="R32" s="170">
        <v>0.28000000000000003</v>
      </c>
      <c r="S32" s="217"/>
      <c r="T32" s="170">
        <v>0.21141649048625794</v>
      </c>
    </row>
    <row r="33" spans="1:20" s="1" customFormat="1">
      <c r="A33" s="10" t="s">
        <v>213</v>
      </c>
      <c r="B33" s="35">
        <v>0.15</v>
      </c>
      <c r="C33" s="35"/>
      <c r="D33" s="35">
        <v>0.02</v>
      </c>
      <c r="E33" s="35"/>
      <c r="F33" s="12" t="s">
        <v>181</v>
      </c>
      <c r="G33" s="220"/>
      <c r="H33" s="12" t="s">
        <v>181</v>
      </c>
      <c r="I33" s="217"/>
      <c r="J33" s="12" t="s">
        <v>181</v>
      </c>
      <c r="K33" s="35"/>
      <c r="L33" s="35">
        <v>0.12</v>
      </c>
      <c r="M33" s="35"/>
      <c r="N33" s="35">
        <v>0.03</v>
      </c>
      <c r="O33" s="35"/>
      <c r="P33" s="35">
        <v>0.02</v>
      </c>
      <c r="Q33" s="217"/>
      <c r="R33" s="12" t="s">
        <v>181</v>
      </c>
      <c r="S33" s="217"/>
      <c r="T33" s="12" t="s">
        <v>181</v>
      </c>
    </row>
    <row r="34" spans="1:20" s="1" customFormat="1">
      <c r="A34" s="10" t="s">
        <v>214</v>
      </c>
      <c r="B34" s="35">
        <v>0.91</v>
      </c>
      <c r="C34" s="35"/>
      <c r="D34" s="35">
        <v>1.1100000000000001</v>
      </c>
      <c r="E34" s="35"/>
      <c r="F34" s="35">
        <v>0.89</v>
      </c>
      <c r="G34" s="217"/>
      <c r="H34" s="170">
        <v>1.81</v>
      </c>
      <c r="I34" s="217"/>
      <c r="J34" s="170">
        <v>1.5650172612197928</v>
      </c>
      <c r="K34" s="35"/>
      <c r="L34" s="35">
        <v>0.51</v>
      </c>
      <c r="M34" s="35"/>
      <c r="N34" s="35">
        <v>1.17</v>
      </c>
      <c r="O34" s="35"/>
      <c r="P34" s="35">
        <v>0.76</v>
      </c>
      <c r="Q34" s="217"/>
      <c r="R34" s="170">
        <v>1.75</v>
      </c>
      <c r="S34" s="217"/>
      <c r="T34" s="170">
        <v>1.6913319238900635</v>
      </c>
    </row>
    <row r="35" spans="1:20" s="1" customFormat="1" ht="20.100000000000001" customHeight="1">
      <c r="A35" s="10"/>
      <c r="B35" s="336" t="s">
        <v>219</v>
      </c>
      <c r="C35" s="279"/>
      <c r="D35" s="279"/>
      <c r="E35" s="279"/>
      <c r="F35" s="279"/>
      <c r="G35" s="279"/>
      <c r="H35" s="279"/>
      <c r="I35" s="279"/>
      <c r="J35" s="279"/>
      <c r="K35" s="279"/>
      <c r="L35" s="279"/>
      <c r="M35" s="279"/>
      <c r="N35" s="279"/>
      <c r="O35" s="279"/>
      <c r="P35" s="279"/>
      <c r="Q35" s="279"/>
      <c r="R35" s="279"/>
      <c r="S35" s="279"/>
      <c r="T35" s="279"/>
    </row>
    <row r="36" spans="1:20" s="1" customFormat="1">
      <c r="A36" s="10" t="s">
        <v>187</v>
      </c>
      <c r="B36" s="12" t="s">
        <v>181</v>
      </c>
      <c r="C36" s="78"/>
      <c r="D36" s="78">
        <v>0.09</v>
      </c>
      <c r="E36" s="78"/>
      <c r="F36" s="78">
        <v>0.48</v>
      </c>
      <c r="G36" s="219"/>
      <c r="H36" s="78">
        <v>0.27</v>
      </c>
      <c r="I36" s="220"/>
      <c r="J36" s="78">
        <v>0.13123359580052493</v>
      </c>
      <c r="K36" s="34"/>
      <c r="L36" s="12" t="s">
        <v>181</v>
      </c>
      <c r="M36" s="34"/>
      <c r="N36" s="34">
        <v>0.73</v>
      </c>
      <c r="O36" s="220"/>
      <c r="P36" s="78">
        <v>0.27</v>
      </c>
      <c r="Q36" s="220"/>
      <c r="R36" s="12" t="s">
        <v>181</v>
      </c>
      <c r="S36" s="220"/>
      <c r="T36" s="78">
        <v>0</v>
      </c>
    </row>
    <row r="37" spans="1:20" s="1" customFormat="1">
      <c r="A37" s="10" t="s">
        <v>188</v>
      </c>
      <c r="B37" s="78">
        <v>4.93</v>
      </c>
      <c r="C37" s="78"/>
      <c r="D37" s="78">
        <v>9.32</v>
      </c>
      <c r="E37" s="78"/>
      <c r="F37" s="78">
        <v>5.42</v>
      </c>
      <c r="G37" s="219"/>
      <c r="H37" s="78">
        <v>6.31</v>
      </c>
      <c r="I37" s="220"/>
      <c r="J37" s="78">
        <v>3.5348837209302326</v>
      </c>
      <c r="K37" s="34"/>
      <c r="L37" s="34">
        <v>6.3</v>
      </c>
      <c r="M37" s="34"/>
      <c r="N37" s="34">
        <v>3.22</v>
      </c>
      <c r="O37" s="220"/>
      <c r="P37" s="78">
        <v>6.41</v>
      </c>
      <c r="Q37" s="220"/>
      <c r="R37" s="78">
        <v>3.51</v>
      </c>
      <c r="S37" s="220"/>
      <c r="T37" s="78">
        <v>3.3530571992110452</v>
      </c>
    </row>
    <row r="38" spans="1:20" s="1" customFormat="1">
      <c r="A38" s="10" t="s">
        <v>189</v>
      </c>
      <c r="B38" s="12" t="s">
        <v>181</v>
      </c>
      <c r="C38" s="12" t="s">
        <v>181</v>
      </c>
      <c r="D38" s="12" t="s">
        <v>181</v>
      </c>
      <c r="E38" s="12" t="s">
        <v>181</v>
      </c>
      <c r="F38" s="12" t="s">
        <v>181</v>
      </c>
      <c r="G38" s="12" t="s">
        <v>181</v>
      </c>
      <c r="H38" s="12" t="s">
        <v>181</v>
      </c>
      <c r="I38" s="12" t="s">
        <v>181</v>
      </c>
      <c r="J38" s="12" t="s">
        <v>181</v>
      </c>
      <c r="K38" s="34"/>
      <c r="L38" s="12" t="s">
        <v>181</v>
      </c>
      <c r="M38" s="34"/>
      <c r="N38" s="12" t="s">
        <v>181</v>
      </c>
      <c r="O38" s="220"/>
      <c r="P38" s="12" t="s">
        <v>181</v>
      </c>
      <c r="Q38" s="220"/>
      <c r="R38" s="12" t="s">
        <v>181</v>
      </c>
      <c r="S38" s="220"/>
      <c r="T38" s="12" t="s">
        <v>181</v>
      </c>
    </row>
    <row r="39" spans="1:20" s="1" customFormat="1">
      <c r="A39" s="10" t="s">
        <v>191</v>
      </c>
      <c r="B39" s="12" t="s">
        <v>181</v>
      </c>
      <c r="C39" s="12" t="s">
        <v>181</v>
      </c>
      <c r="D39" s="12" t="s">
        <v>181</v>
      </c>
      <c r="E39" s="12" t="s">
        <v>181</v>
      </c>
      <c r="F39" s="12" t="s">
        <v>181</v>
      </c>
      <c r="G39" s="12" t="s">
        <v>181</v>
      </c>
      <c r="H39" s="12" t="s">
        <v>181</v>
      </c>
      <c r="I39" s="12" t="s">
        <v>181</v>
      </c>
      <c r="J39" s="12" t="s">
        <v>181</v>
      </c>
      <c r="K39" s="34"/>
      <c r="L39" s="12" t="s">
        <v>181</v>
      </c>
      <c r="M39" s="34"/>
      <c r="N39" s="12" t="s">
        <v>181</v>
      </c>
      <c r="O39" s="220"/>
      <c r="P39" s="12" t="s">
        <v>181</v>
      </c>
      <c r="Q39" s="220"/>
      <c r="R39" s="12" t="s">
        <v>181</v>
      </c>
      <c r="S39" s="220"/>
      <c r="T39" s="12" t="s">
        <v>181</v>
      </c>
    </row>
    <row r="40" spans="1:20" s="1" customFormat="1">
      <c r="A40" s="10" t="s">
        <v>192</v>
      </c>
      <c r="B40" s="78"/>
      <c r="C40" s="78"/>
      <c r="D40" s="78"/>
      <c r="E40" s="78"/>
      <c r="F40" s="78"/>
      <c r="G40" s="219"/>
      <c r="H40" s="78"/>
      <c r="I40" s="220"/>
      <c r="J40" s="78"/>
      <c r="K40" s="34"/>
      <c r="L40" s="34"/>
      <c r="M40" s="34"/>
      <c r="N40" s="34"/>
      <c r="O40" s="220"/>
      <c r="P40" s="78"/>
      <c r="Q40" s="220"/>
      <c r="R40" s="78"/>
      <c r="S40" s="220"/>
      <c r="T40" s="78"/>
    </row>
    <row r="41" spans="1:20" s="1" customFormat="1">
      <c r="A41" s="10" t="s">
        <v>193</v>
      </c>
      <c r="B41" s="78">
        <v>6.73</v>
      </c>
      <c r="C41" s="78"/>
      <c r="D41" s="78">
        <v>9.36</v>
      </c>
      <c r="E41" s="78"/>
      <c r="F41" s="78">
        <v>5.12</v>
      </c>
      <c r="G41" s="219"/>
      <c r="H41" s="78">
        <v>9.57</v>
      </c>
      <c r="I41" s="220"/>
      <c r="J41" s="78">
        <v>8.3665338645418323</v>
      </c>
      <c r="K41" s="34"/>
      <c r="L41" s="34">
        <v>4.92</v>
      </c>
      <c r="M41" s="34"/>
      <c r="N41" s="34">
        <v>3.63</v>
      </c>
      <c r="O41" s="220"/>
      <c r="P41" s="78">
        <v>3.66</v>
      </c>
      <c r="Q41" s="220"/>
      <c r="R41" s="78">
        <v>10.26</v>
      </c>
      <c r="S41" s="220"/>
      <c r="T41" s="78">
        <v>7.4245939675174011</v>
      </c>
    </row>
    <row r="42" spans="1:20" s="1" customFormat="1">
      <c r="A42" s="10" t="s">
        <v>194</v>
      </c>
      <c r="B42" s="78">
        <v>10.09</v>
      </c>
      <c r="C42" s="78"/>
      <c r="D42" s="78">
        <v>6.14</v>
      </c>
      <c r="E42" s="78"/>
      <c r="F42" s="78">
        <v>13.21</v>
      </c>
      <c r="G42" s="219"/>
      <c r="H42" s="78">
        <v>7.81</v>
      </c>
      <c r="I42" s="220"/>
      <c r="J42" s="78">
        <v>10.159362549800797</v>
      </c>
      <c r="K42" s="34"/>
      <c r="L42" s="34">
        <v>7.42</v>
      </c>
      <c r="M42" s="34"/>
      <c r="N42" s="34">
        <v>5.03</v>
      </c>
      <c r="O42" s="220"/>
      <c r="P42" s="78">
        <v>9.01</v>
      </c>
      <c r="Q42" s="220"/>
      <c r="R42" s="78">
        <v>4.62</v>
      </c>
      <c r="S42" s="220"/>
      <c r="T42" s="78">
        <v>5.5684454756380504</v>
      </c>
    </row>
    <row r="43" spans="1:20" s="1" customFormat="1">
      <c r="A43" s="10" t="s">
        <v>195</v>
      </c>
      <c r="B43" s="78">
        <v>0.35</v>
      </c>
      <c r="C43" s="78"/>
      <c r="D43" s="12" t="s">
        <v>181</v>
      </c>
      <c r="E43" s="12" t="s">
        <v>181</v>
      </c>
      <c r="F43" s="12" t="s">
        <v>181</v>
      </c>
      <c r="G43" s="12" t="s">
        <v>181</v>
      </c>
      <c r="H43" s="12" t="s">
        <v>181</v>
      </c>
      <c r="I43" s="12" t="s">
        <v>181</v>
      </c>
      <c r="J43" s="12" t="s">
        <v>181</v>
      </c>
      <c r="K43" s="34"/>
      <c r="L43" s="34">
        <v>0.17</v>
      </c>
      <c r="M43" s="34"/>
      <c r="N43" s="12" t="s">
        <v>181</v>
      </c>
      <c r="O43" s="220"/>
      <c r="P43" s="12" t="s">
        <v>181</v>
      </c>
      <c r="Q43" s="220"/>
      <c r="R43" s="12">
        <v>0</v>
      </c>
      <c r="S43" s="220"/>
      <c r="T43" s="12">
        <v>0</v>
      </c>
    </row>
    <row r="44" spans="1:20" s="1" customFormat="1">
      <c r="A44" s="10" t="s">
        <v>196</v>
      </c>
      <c r="B44" s="78"/>
      <c r="C44" s="78"/>
      <c r="D44" s="78"/>
      <c r="E44" s="78"/>
      <c r="F44" s="78"/>
      <c r="G44" s="219"/>
      <c r="H44" s="78"/>
      <c r="I44" s="220"/>
      <c r="J44" s="78"/>
      <c r="K44" s="34"/>
      <c r="L44" s="34"/>
      <c r="M44" s="34"/>
      <c r="N44" s="34"/>
      <c r="O44" s="220"/>
      <c r="P44" s="78"/>
      <c r="Q44" s="220"/>
      <c r="R44" s="78"/>
      <c r="S44" s="220"/>
      <c r="T44" s="78"/>
    </row>
    <row r="45" spans="1:20" s="1" customFormat="1">
      <c r="A45" s="10" t="s">
        <v>197</v>
      </c>
      <c r="B45" s="78">
        <v>32.700000000000003</v>
      </c>
      <c r="C45" s="78"/>
      <c r="D45" s="78">
        <v>26.92</v>
      </c>
      <c r="E45" s="78"/>
      <c r="F45" s="78">
        <v>23.6</v>
      </c>
      <c r="G45" s="219"/>
      <c r="H45" s="78">
        <v>29.28</v>
      </c>
      <c r="I45" s="220"/>
      <c r="J45" s="78">
        <v>24.561403508771928</v>
      </c>
      <c r="K45" s="34"/>
      <c r="L45" s="34">
        <v>42.36</v>
      </c>
      <c r="M45" s="34"/>
      <c r="N45" s="34">
        <v>37.520000000000003</v>
      </c>
      <c r="O45" s="220"/>
      <c r="P45" s="78">
        <v>29.04</v>
      </c>
      <c r="Q45" s="220"/>
      <c r="R45" s="78">
        <v>31.78</v>
      </c>
      <c r="S45" s="220"/>
      <c r="T45" s="78">
        <v>28.655544651619238</v>
      </c>
    </row>
    <row r="46" spans="1:20" s="1" customFormat="1">
      <c r="A46" s="10" t="s">
        <v>198</v>
      </c>
      <c r="B46" s="78">
        <v>28.21</v>
      </c>
      <c r="C46" s="78"/>
      <c r="D46" s="78">
        <v>28.6</v>
      </c>
      <c r="E46" s="78"/>
      <c r="F46" s="78">
        <v>28.56</v>
      </c>
      <c r="G46" s="219"/>
      <c r="H46" s="78">
        <v>27.08</v>
      </c>
      <c r="I46" s="220"/>
      <c r="J46" s="78">
        <v>20.590951061865191</v>
      </c>
      <c r="K46" s="34"/>
      <c r="L46" s="34">
        <v>25.8</v>
      </c>
      <c r="M46" s="34"/>
      <c r="N46" s="34">
        <v>18.850000000000001</v>
      </c>
      <c r="O46" s="220"/>
      <c r="P46" s="78">
        <v>29.51</v>
      </c>
      <c r="Q46" s="220"/>
      <c r="R46" s="78">
        <v>25.27</v>
      </c>
      <c r="S46" s="220"/>
      <c r="T46" s="78">
        <v>19.823356231599607</v>
      </c>
    </row>
    <row r="47" spans="1:20" s="1" customFormat="1">
      <c r="A47" s="10" t="s">
        <v>199</v>
      </c>
      <c r="B47" s="78">
        <v>9.75</v>
      </c>
      <c r="C47" s="78"/>
      <c r="D47" s="78">
        <v>6.19</v>
      </c>
      <c r="E47" s="78"/>
      <c r="F47" s="78">
        <v>23.6</v>
      </c>
      <c r="G47" s="219"/>
      <c r="H47" s="78">
        <v>16.100000000000001</v>
      </c>
      <c r="I47" s="220"/>
      <c r="J47" s="78">
        <v>11.911357340720222</v>
      </c>
      <c r="K47" s="34"/>
      <c r="L47" s="34">
        <v>6.04</v>
      </c>
      <c r="M47" s="34"/>
      <c r="N47" s="34">
        <v>2.2200000000000002</v>
      </c>
      <c r="O47" s="220"/>
      <c r="P47" s="78">
        <v>18.34</v>
      </c>
      <c r="Q47" s="220"/>
      <c r="R47" s="78">
        <v>12.24</v>
      </c>
      <c r="S47" s="220"/>
      <c r="T47" s="78">
        <v>8.1452404317958784</v>
      </c>
    </row>
    <row r="48" spans="1:20" s="1" customFormat="1">
      <c r="A48" s="10" t="s">
        <v>200</v>
      </c>
      <c r="B48" s="78">
        <v>2.16</v>
      </c>
      <c r="C48" s="78"/>
      <c r="D48" s="78">
        <v>2.68</v>
      </c>
      <c r="E48" s="78"/>
      <c r="F48" s="78">
        <v>1.74</v>
      </c>
      <c r="G48" s="219"/>
      <c r="H48" s="78">
        <v>1.92</v>
      </c>
      <c r="I48" s="220"/>
      <c r="J48" s="78">
        <v>0.92336103416435833</v>
      </c>
      <c r="K48" s="34"/>
      <c r="L48" s="34">
        <v>2.16</v>
      </c>
      <c r="M48" s="34"/>
      <c r="N48" s="34">
        <v>3.33</v>
      </c>
      <c r="O48" s="220"/>
      <c r="P48" s="78">
        <v>2.96</v>
      </c>
      <c r="Q48" s="220"/>
      <c r="R48" s="78">
        <v>5.15</v>
      </c>
      <c r="S48" s="220"/>
      <c r="T48" s="78">
        <v>2.649656526005888</v>
      </c>
    </row>
    <row r="49" spans="1:21" s="1" customFormat="1">
      <c r="A49" s="10" t="s">
        <v>201</v>
      </c>
      <c r="B49" s="78">
        <v>1.55</v>
      </c>
      <c r="C49" s="78"/>
      <c r="D49" s="78">
        <v>2.68</v>
      </c>
      <c r="E49" s="78"/>
      <c r="F49" s="78">
        <v>9.73</v>
      </c>
      <c r="G49" s="219"/>
      <c r="H49" s="78">
        <v>31.56</v>
      </c>
      <c r="I49" s="220"/>
      <c r="J49" s="78">
        <v>5.7248384118190216</v>
      </c>
      <c r="K49" s="34"/>
      <c r="L49" s="34">
        <v>1.55</v>
      </c>
      <c r="M49" s="34"/>
      <c r="N49" s="34">
        <v>2.0299999999999998</v>
      </c>
      <c r="O49" s="220"/>
      <c r="P49" s="78">
        <v>8.2100000000000009</v>
      </c>
      <c r="Q49" s="220"/>
      <c r="R49" s="78">
        <v>27.7</v>
      </c>
      <c r="S49" s="220"/>
      <c r="T49" s="78">
        <v>3.2384690873405302</v>
      </c>
    </row>
    <row r="50" spans="1:21" s="1" customFormat="1">
      <c r="A50" s="10" t="s">
        <v>202</v>
      </c>
      <c r="B50" s="12" t="s">
        <v>181</v>
      </c>
      <c r="C50" s="12" t="s">
        <v>181</v>
      </c>
      <c r="D50" s="12" t="s">
        <v>181</v>
      </c>
      <c r="E50" s="12" t="s">
        <v>181</v>
      </c>
      <c r="F50" s="12" t="s">
        <v>181</v>
      </c>
      <c r="G50" s="219"/>
      <c r="H50" s="12" t="s">
        <v>181</v>
      </c>
      <c r="I50" s="220"/>
      <c r="J50" s="12" t="s">
        <v>181</v>
      </c>
      <c r="K50" s="34"/>
      <c r="L50" s="12" t="s">
        <v>181</v>
      </c>
      <c r="M50" s="34"/>
      <c r="N50" s="12" t="s">
        <v>181</v>
      </c>
      <c r="O50" s="220"/>
      <c r="P50" s="12" t="s">
        <v>181</v>
      </c>
      <c r="Q50" s="220"/>
      <c r="R50" s="12">
        <v>0</v>
      </c>
      <c r="S50" s="220"/>
      <c r="T50" s="12" t="s">
        <v>181</v>
      </c>
    </row>
    <row r="51" spans="1:21" s="1" customFormat="1">
      <c r="A51" s="10" t="s">
        <v>203</v>
      </c>
      <c r="B51" s="12" t="s">
        <v>181</v>
      </c>
      <c r="C51" s="12" t="s">
        <v>181</v>
      </c>
      <c r="D51" s="12" t="s">
        <v>181</v>
      </c>
      <c r="E51" s="12" t="s">
        <v>181</v>
      </c>
      <c r="F51" s="12" t="s">
        <v>181</v>
      </c>
      <c r="G51" s="219"/>
      <c r="H51" s="78">
        <v>0.36</v>
      </c>
      <c r="I51" s="220"/>
      <c r="J51" s="144">
        <v>0.09</v>
      </c>
      <c r="K51" s="34"/>
      <c r="L51" s="12" t="s">
        <v>181</v>
      </c>
      <c r="M51" s="34"/>
      <c r="N51" s="12" t="s">
        <v>181</v>
      </c>
      <c r="O51" s="220"/>
      <c r="P51" s="12" t="s">
        <v>181</v>
      </c>
      <c r="Q51" s="220"/>
      <c r="R51" s="12">
        <v>0</v>
      </c>
      <c r="S51" s="220"/>
      <c r="T51" s="12">
        <v>0</v>
      </c>
    </row>
    <row r="52" spans="1:21" s="1" customFormat="1">
      <c r="A52" s="10" t="s">
        <v>218</v>
      </c>
      <c r="B52" s="78">
        <v>1.98</v>
      </c>
      <c r="C52" s="78"/>
      <c r="D52" s="78">
        <v>3.87</v>
      </c>
      <c r="E52" s="78"/>
      <c r="F52" s="78">
        <v>1.9</v>
      </c>
      <c r="G52" s="219"/>
      <c r="H52" s="78">
        <v>2.0099999999999998</v>
      </c>
      <c r="I52" s="220"/>
      <c r="J52" s="78">
        <v>1.28</v>
      </c>
      <c r="K52" s="34"/>
      <c r="L52" s="34">
        <v>1.81</v>
      </c>
      <c r="M52" s="34"/>
      <c r="N52" s="34">
        <v>3.76</v>
      </c>
      <c r="O52" s="220"/>
      <c r="P52" s="78">
        <v>3</v>
      </c>
      <c r="Q52" s="220"/>
      <c r="R52" s="78">
        <v>3.78</v>
      </c>
      <c r="S52" s="220"/>
      <c r="T52" s="78">
        <v>1.26</v>
      </c>
    </row>
    <row r="53" spans="1:21" s="1" customFormat="1">
      <c r="A53" s="10" t="s">
        <v>205</v>
      </c>
      <c r="B53" s="12" t="s">
        <v>181</v>
      </c>
      <c r="C53" s="12" t="s">
        <v>181</v>
      </c>
      <c r="D53" s="12" t="s">
        <v>181</v>
      </c>
      <c r="E53" s="12" t="s">
        <v>181</v>
      </c>
      <c r="F53" s="12" t="s">
        <v>181</v>
      </c>
      <c r="G53" s="12" t="s">
        <v>181</v>
      </c>
      <c r="H53" s="12" t="s">
        <v>181</v>
      </c>
      <c r="I53" s="220"/>
      <c r="J53" s="12" t="s">
        <v>181</v>
      </c>
      <c r="K53" s="34"/>
      <c r="L53" s="12" t="s">
        <v>181</v>
      </c>
      <c r="M53" s="34"/>
      <c r="N53" s="12" t="s">
        <v>181</v>
      </c>
      <c r="O53" s="220"/>
      <c r="P53" s="12" t="s">
        <v>181</v>
      </c>
      <c r="Q53" s="220"/>
      <c r="R53" s="12">
        <v>0</v>
      </c>
      <c r="S53" s="220"/>
      <c r="T53" s="12" t="s">
        <v>181</v>
      </c>
    </row>
    <row r="54" spans="1:21" s="1" customFormat="1">
      <c r="A54" s="10" t="s">
        <v>206</v>
      </c>
      <c r="B54" s="12" t="s">
        <v>181</v>
      </c>
      <c r="C54" s="12" t="s">
        <v>181</v>
      </c>
      <c r="D54" s="12" t="s">
        <v>181</v>
      </c>
      <c r="E54" s="12" t="s">
        <v>181</v>
      </c>
      <c r="F54" s="12" t="s">
        <v>181</v>
      </c>
      <c r="G54" s="12" t="s">
        <v>181</v>
      </c>
      <c r="H54" s="12" t="s">
        <v>181</v>
      </c>
      <c r="I54" s="220"/>
      <c r="J54" s="12" t="s">
        <v>181</v>
      </c>
      <c r="K54" s="34"/>
      <c r="L54" s="12" t="s">
        <v>181</v>
      </c>
      <c r="M54" s="34"/>
      <c r="N54" s="12" t="s">
        <v>181</v>
      </c>
      <c r="O54" s="220"/>
      <c r="P54" s="12" t="s">
        <v>181</v>
      </c>
      <c r="Q54" s="220"/>
      <c r="R54" s="12">
        <v>0</v>
      </c>
      <c r="S54" s="220"/>
      <c r="T54" s="12" t="s">
        <v>181</v>
      </c>
    </row>
    <row r="55" spans="1:21" s="1" customFormat="1">
      <c r="A55" s="10" t="s">
        <v>207</v>
      </c>
      <c r="B55" s="78"/>
      <c r="C55" s="78"/>
      <c r="D55" s="78"/>
      <c r="E55" s="78"/>
      <c r="F55" s="78"/>
      <c r="G55" s="219"/>
      <c r="H55" s="78"/>
      <c r="I55" s="220"/>
      <c r="J55" s="78"/>
      <c r="K55" s="34"/>
      <c r="L55" s="34"/>
      <c r="M55" s="34"/>
      <c r="N55" s="34"/>
      <c r="O55" s="220"/>
      <c r="P55" s="78"/>
      <c r="Q55" s="220"/>
      <c r="R55" s="78"/>
      <c r="S55" s="220"/>
      <c r="T55" s="78"/>
    </row>
    <row r="56" spans="1:21" s="1" customFormat="1">
      <c r="A56" s="37" t="s">
        <v>208</v>
      </c>
      <c r="B56" s="78">
        <v>0.26</v>
      </c>
      <c r="C56" s="78"/>
      <c r="D56" s="78">
        <v>0.65</v>
      </c>
      <c r="E56" s="78"/>
      <c r="F56" s="78">
        <v>0.81</v>
      </c>
      <c r="G56" s="219"/>
      <c r="H56" s="78">
        <v>0.28999999999999998</v>
      </c>
      <c r="I56" s="220"/>
      <c r="J56" s="78">
        <v>0.27297543221110104</v>
      </c>
      <c r="K56" s="34"/>
      <c r="L56" s="34">
        <v>0.26</v>
      </c>
      <c r="M56" s="34"/>
      <c r="N56" s="34">
        <v>0.37</v>
      </c>
      <c r="O56" s="220"/>
      <c r="P56" s="12" t="s">
        <v>181</v>
      </c>
      <c r="Q56" s="220"/>
      <c r="R56" s="144">
        <v>0.98</v>
      </c>
      <c r="S56" s="220"/>
      <c r="T56" s="144">
        <v>0.38684719535783368</v>
      </c>
    </row>
    <row r="57" spans="1:21" s="1" customFormat="1">
      <c r="A57" s="10" t="s">
        <v>209</v>
      </c>
      <c r="B57" s="78">
        <v>1.38</v>
      </c>
      <c r="C57" s="78"/>
      <c r="D57" s="78">
        <v>1.2</v>
      </c>
      <c r="E57" s="78"/>
      <c r="F57" s="78">
        <v>0.99</v>
      </c>
      <c r="G57" s="219"/>
      <c r="H57" s="78">
        <v>1.37</v>
      </c>
      <c r="I57" s="220"/>
      <c r="J57" s="78">
        <v>0.27297543221110104</v>
      </c>
      <c r="K57" s="34"/>
      <c r="L57" s="34">
        <v>0.52</v>
      </c>
      <c r="M57" s="34"/>
      <c r="N57" s="34">
        <v>1.29</v>
      </c>
      <c r="O57" s="220"/>
      <c r="P57" s="78">
        <v>1.03</v>
      </c>
      <c r="Q57" s="220"/>
      <c r="R57" s="78">
        <v>0.78</v>
      </c>
      <c r="S57" s="220"/>
      <c r="T57" s="78">
        <v>0.38684719535783368</v>
      </c>
    </row>
    <row r="58" spans="1:21" s="1" customFormat="1">
      <c r="A58" s="10" t="s">
        <v>210</v>
      </c>
      <c r="B58" s="12" t="s">
        <v>181</v>
      </c>
      <c r="C58" s="12" t="s">
        <v>181</v>
      </c>
      <c r="D58" s="12" t="s">
        <v>181</v>
      </c>
      <c r="E58" s="78"/>
      <c r="F58" s="78">
        <v>0.1</v>
      </c>
      <c r="G58" s="219"/>
      <c r="H58" s="78">
        <v>0.1</v>
      </c>
      <c r="I58" s="220"/>
      <c r="J58" s="78">
        <v>0</v>
      </c>
      <c r="K58" s="34"/>
      <c r="L58" s="12" t="s">
        <v>181</v>
      </c>
      <c r="M58" s="34"/>
      <c r="N58" s="12" t="s">
        <v>181</v>
      </c>
      <c r="O58" s="220"/>
      <c r="P58" s="78">
        <v>0.1</v>
      </c>
      <c r="Q58" s="220"/>
      <c r="R58" s="12">
        <v>0</v>
      </c>
      <c r="S58" s="220"/>
      <c r="T58" s="12">
        <v>0</v>
      </c>
    </row>
    <row r="59" spans="1:21" s="1" customFormat="1">
      <c r="A59" s="10" t="s">
        <v>211</v>
      </c>
      <c r="B59" s="78">
        <v>1.1200000000000001</v>
      </c>
      <c r="C59" s="78"/>
      <c r="D59" s="78">
        <v>1.81</v>
      </c>
      <c r="E59" s="78"/>
      <c r="F59" s="78">
        <v>2.58</v>
      </c>
      <c r="G59" s="219"/>
      <c r="H59" s="78">
        <v>2.6</v>
      </c>
      <c r="I59" s="220"/>
      <c r="J59" s="78">
        <v>1.004566210045662</v>
      </c>
      <c r="K59" s="34"/>
      <c r="L59" s="34">
        <v>1.21</v>
      </c>
      <c r="M59" s="34"/>
      <c r="N59" s="34">
        <v>1.1200000000000001</v>
      </c>
      <c r="O59" s="220"/>
      <c r="P59" s="78">
        <v>2.0499999999999998</v>
      </c>
      <c r="Q59" s="220"/>
      <c r="R59" s="78">
        <v>1.33</v>
      </c>
      <c r="S59" s="220"/>
      <c r="T59" s="78">
        <v>1.452081316553727</v>
      </c>
    </row>
    <row r="60" spans="1:21" s="1" customFormat="1">
      <c r="A60" s="10" t="s">
        <v>212</v>
      </c>
      <c r="B60" s="78">
        <v>1.38</v>
      </c>
      <c r="C60" s="78"/>
      <c r="D60" s="12" t="s">
        <v>181</v>
      </c>
      <c r="E60" s="78"/>
      <c r="F60" s="78">
        <v>0.19</v>
      </c>
      <c r="G60" s="219"/>
      <c r="H60" s="78">
        <v>0.1</v>
      </c>
      <c r="I60" s="220"/>
      <c r="J60" s="78">
        <v>9.0991810737033677E-2</v>
      </c>
      <c r="K60" s="34"/>
      <c r="L60" s="34">
        <v>0.95</v>
      </c>
      <c r="M60" s="34"/>
      <c r="N60" s="34">
        <v>0.09</v>
      </c>
      <c r="O60" s="220"/>
      <c r="P60" s="78">
        <v>0.49</v>
      </c>
      <c r="Q60" s="220"/>
      <c r="R60" s="78">
        <v>0.21</v>
      </c>
      <c r="S60" s="220"/>
      <c r="T60" s="78">
        <v>9.6711798839458421E-2</v>
      </c>
    </row>
    <row r="61" spans="1:21" s="1" customFormat="1">
      <c r="A61" s="10" t="s">
        <v>213</v>
      </c>
      <c r="B61" s="12" t="s">
        <v>181</v>
      </c>
      <c r="C61" s="12" t="s">
        <v>181</v>
      </c>
      <c r="D61" s="12" t="s">
        <v>181</v>
      </c>
      <c r="E61" s="12" t="s">
        <v>181</v>
      </c>
      <c r="F61" s="12" t="s">
        <v>181</v>
      </c>
      <c r="G61" s="12" t="s">
        <v>181</v>
      </c>
      <c r="H61" s="12" t="s">
        <v>181</v>
      </c>
      <c r="I61" s="12" t="s">
        <v>181</v>
      </c>
      <c r="J61" s="12" t="s">
        <v>181</v>
      </c>
      <c r="K61" s="34"/>
      <c r="L61" s="12" t="s">
        <v>181</v>
      </c>
      <c r="M61" s="12" t="s">
        <v>181</v>
      </c>
      <c r="N61" s="12" t="s">
        <v>181</v>
      </c>
      <c r="O61" s="12" t="s">
        <v>181</v>
      </c>
      <c r="P61" s="12" t="s">
        <v>181</v>
      </c>
      <c r="Q61" s="12" t="s">
        <v>181</v>
      </c>
      <c r="R61" s="12" t="s">
        <v>181</v>
      </c>
      <c r="S61" s="12" t="s">
        <v>181</v>
      </c>
      <c r="T61" s="12" t="s">
        <v>181</v>
      </c>
    </row>
    <row r="62" spans="1:21" s="1" customFormat="1">
      <c r="A62" s="10" t="s">
        <v>214</v>
      </c>
      <c r="B62" s="171">
        <v>0.35</v>
      </c>
      <c r="C62" s="171"/>
      <c r="D62" s="171">
        <v>0.46</v>
      </c>
      <c r="E62" s="171"/>
      <c r="F62" s="171">
        <v>0.57999999999999996</v>
      </c>
      <c r="G62" s="219"/>
      <c r="H62" s="78">
        <v>0.52</v>
      </c>
      <c r="I62" s="220"/>
      <c r="J62" s="78">
        <v>0</v>
      </c>
      <c r="K62" s="221"/>
      <c r="L62" s="221">
        <v>0.52</v>
      </c>
      <c r="M62" s="221"/>
      <c r="N62" s="221">
        <v>0.45</v>
      </c>
      <c r="O62" s="220"/>
      <c r="P62" s="78">
        <v>0.68</v>
      </c>
      <c r="Q62" s="220"/>
      <c r="R62" s="78">
        <v>0.42</v>
      </c>
      <c r="S62" s="220"/>
      <c r="T62" s="78">
        <v>0.38722168441432719</v>
      </c>
    </row>
    <row r="63" spans="1:21" s="1" customFormat="1" ht="5.0999999999999996" customHeight="1">
      <c r="A63" s="119"/>
      <c r="B63" s="118"/>
      <c r="C63" s="118"/>
      <c r="D63" s="118"/>
      <c r="E63" s="118"/>
      <c r="F63" s="118"/>
      <c r="G63" s="118"/>
      <c r="H63" s="118"/>
      <c r="I63" s="118"/>
      <c r="J63" s="38"/>
      <c r="K63" s="118"/>
      <c r="L63" s="118"/>
      <c r="M63" s="118"/>
      <c r="N63" s="118"/>
      <c r="O63" s="118"/>
      <c r="P63" s="118"/>
      <c r="Q63" s="118"/>
      <c r="R63" s="118"/>
      <c r="S63" s="118"/>
      <c r="T63" s="210"/>
      <c r="U63" s="118"/>
    </row>
  </sheetData>
  <mergeCells count="15">
    <mergeCell ref="D6:E6"/>
    <mergeCell ref="N6:O6"/>
    <mergeCell ref="B7:T7"/>
    <mergeCell ref="B35:T35"/>
    <mergeCell ref="A5:A6"/>
    <mergeCell ref="B5:K5"/>
    <mergeCell ref="L5:U5"/>
    <mergeCell ref="B6:C6"/>
    <mergeCell ref="H6:I6"/>
    <mergeCell ref="J6:K6"/>
    <mergeCell ref="L6:M6"/>
    <mergeCell ref="R6:S6"/>
    <mergeCell ref="T6:U6"/>
    <mergeCell ref="F6:G6"/>
    <mergeCell ref="P6:Q6"/>
  </mergeCells>
  <phoneticPr fontId="2"/>
  <pageMargins left="0.59055118110236227" right="0.39370078740157483" top="0.39370078740157483" bottom="0.39370078740157483" header="0.31496062992125984" footer="0.31496062992125984"/>
  <pageSetup paperSize="9" firstPageNumber="14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topLeftCell="A4" zoomScaleNormal="100" zoomScaleSheetLayoutView="100" workbookViewId="0">
      <selection activeCell="E71" sqref="E71"/>
    </sheetView>
  </sheetViews>
  <sheetFormatPr defaultColWidth="9" defaultRowHeight="13.5"/>
  <cols>
    <col min="1" max="1" width="17.375" style="1" customWidth="1"/>
    <col min="2" max="9" width="9.625" style="1" customWidth="1"/>
    <col min="10" max="10" width="9" style="1"/>
    <col min="11" max="16384" width="9" style="15"/>
  </cols>
  <sheetData>
    <row r="1" spans="1:9" s="2" customFormat="1" ht="11.25">
      <c r="A1" s="123" t="s">
        <v>0</v>
      </c>
      <c r="I1" s="121"/>
    </row>
    <row r="2" spans="1:9">
      <c r="A2" s="2"/>
      <c r="B2" s="2"/>
      <c r="C2" s="2"/>
      <c r="D2" s="2"/>
      <c r="E2" s="2"/>
      <c r="F2" s="2"/>
      <c r="G2" s="2"/>
      <c r="H2" s="2"/>
      <c r="I2" s="2"/>
    </row>
    <row r="3" spans="1:9" ht="14.25">
      <c r="A3" s="5" t="s">
        <v>220</v>
      </c>
      <c r="B3" s="2"/>
      <c r="C3" s="2"/>
      <c r="D3" s="2"/>
      <c r="E3" s="2"/>
      <c r="F3" s="2"/>
      <c r="G3" s="2"/>
      <c r="H3" s="2"/>
      <c r="I3" s="2"/>
    </row>
    <row r="4" spans="1:9">
      <c r="A4" s="2"/>
      <c r="B4" s="2"/>
      <c r="C4" s="2"/>
      <c r="D4" s="2"/>
      <c r="E4" s="2"/>
      <c r="F4" s="2"/>
      <c r="G4" s="2"/>
      <c r="H4" s="2"/>
      <c r="I4" s="2"/>
    </row>
    <row r="5" spans="1:9">
      <c r="A5" s="39" t="s">
        <v>221</v>
      </c>
      <c r="B5" s="2"/>
      <c r="C5" s="2"/>
      <c r="D5" s="2"/>
      <c r="E5" s="2"/>
      <c r="F5" s="2"/>
      <c r="G5" s="2"/>
      <c r="H5" s="2"/>
      <c r="I5" s="2"/>
    </row>
    <row r="6" spans="1:9">
      <c r="A6" s="100" t="s">
        <v>543</v>
      </c>
      <c r="B6" s="2"/>
      <c r="C6" s="2"/>
      <c r="D6" s="2"/>
      <c r="E6" s="2"/>
      <c r="F6" s="2"/>
      <c r="G6" s="2"/>
      <c r="H6" s="2"/>
      <c r="I6" s="121" t="s">
        <v>609</v>
      </c>
    </row>
    <row r="7" spans="1:9">
      <c r="A7" s="276" t="s">
        <v>222</v>
      </c>
      <c r="B7" s="277" t="s">
        <v>223</v>
      </c>
      <c r="C7" s="277"/>
      <c r="D7" s="277"/>
      <c r="E7" s="277"/>
      <c r="F7" s="277"/>
      <c r="G7" s="277"/>
      <c r="H7" s="277" t="s">
        <v>224</v>
      </c>
      <c r="I7" s="278" t="s">
        <v>225</v>
      </c>
    </row>
    <row r="8" spans="1:9">
      <c r="A8" s="276"/>
      <c r="B8" s="277" t="s">
        <v>226</v>
      </c>
      <c r="C8" s="277"/>
      <c r="D8" s="277" t="s">
        <v>227</v>
      </c>
      <c r="E8" s="277"/>
      <c r="F8" s="277" t="s">
        <v>228</v>
      </c>
      <c r="G8" s="277"/>
      <c r="H8" s="277"/>
      <c r="I8" s="278"/>
    </row>
    <row r="9" spans="1:9">
      <c r="A9" s="9"/>
      <c r="B9" s="2"/>
      <c r="C9" s="2"/>
      <c r="D9" s="2"/>
      <c r="E9" s="4" t="s">
        <v>229</v>
      </c>
      <c r="F9" s="4"/>
      <c r="G9" s="2"/>
      <c r="H9" s="2"/>
      <c r="I9" s="2"/>
    </row>
    <row r="10" spans="1:9" ht="12.2" customHeight="1">
      <c r="A10" s="10" t="s">
        <v>645</v>
      </c>
      <c r="B10" s="16"/>
      <c r="C10" s="149">
        <v>244841</v>
      </c>
      <c r="D10" s="149"/>
      <c r="E10" s="149">
        <v>199987</v>
      </c>
      <c r="F10" s="149"/>
      <c r="G10" s="149">
        <v>44854</v>
      </c>
      <c r="H10" s="149">
        <v>868906</v>
      </c>
      <c r="I10" s="149">
        <v>211952</v>
      </c>
    </row>
    <row r="11" spans="1:9" ht="12.2" customHeight="1">
      <c r="A11" s="157" t="s">
        <v>590</v>
      </c>
      <c r="B11" s="16"/>
      <c r="C11" s="69">
        <v>209961</v>
      </c>
      <c r="D11" s="69"/>
      <c r="E11" s="69">
        <v>174338</v>
      </c>
      <c r="F11" s="69"/>
      <c r="G11" s="69">
        <v>35623</v>
      </c>
      <c r="H11" s="69">
        <v>758344</v>
      </c>
      <c r="I11" s="69">
        <v>215686</v>
      </c>
    </row>
    <row r="12" spans="1:9" ht="12.2" customHeight="1">
      <c r="A12" s="157" t="s">
        <v>591</v>
      </c>
      <c r="B12" s="16"/>
      <c r="C12" s="69">
        <v>235792</v>
      </c>
      <c r="D12" s="69"/>
      <c r="E12" s="69">
        <v>194378</v>
      </c>
      <c r="F12" s="69"/>
      <c r="G12" s="69">
        <v>41414</v>
      </c>
      <c r="H12" s="69">
        <v>837748</v>
      </c>
      <c r="I12" s="69">
        <v>220182</v>
      </c>
    </row>
    <row r="13" spans="1:9" ht="12.2" customHeight="1">
      <c r="A13" s="157" t="s">
        <v>592</v>
      </c>
      <c r="B13" s="16"/>
      <c r="C13" s="69">
        <v>221166</v>
      </c>
      <c r="D13" s="69"/>
      <c r="E13" s="69">
        <v>183286</v>
      </c>
      <c r="F13" s="69"/>
      <c r="G13" s="69">
        <v>37880</v>
      </c>
      <c r="H13" s="69">
        <v>794896</v>
      </c>
      <c r="I13" s="69">
        <v>213770</v>
      </c>
    </row>
    <row r="14" spans="1:9" ht="12.2" customHeight="1">
      <c r="A14" s="157" t="s">
        <v>644</v>
      </c>
      <c r="B14" s="16"/>
      <c r="C14" s="69">
        <v>214153</v>
      </c>
      <c r="D14" s="69"/>
      <c r="E14" s="69">
        <v>180827</v>
      </c>
      <c r="F14" s="69"/>
      <c r="G14" s="69">
        <v>33326</v>
      </c>
      <c r="H14" s="69">
        <v>829454</v>
      </c>
      <c r="I14" s="69">
        <v>218310</v>
      </c>
    </row>
    <row r="15" spans="1:9" ht="12.2" customHeight="1">
      <c r="A15" s="10" t="s">
        <v>230</v>
      </c>
      <c r="B15" s="16"/>
      <c r="C15" s="222">
        <v>70387</v>
      </c>
      <c r="D15" s="222"/>
      <c r="E15" s="222">
        <v>61406</v>
      </c>
      <c r="F15" s="222"/>
      <c r="G15" s="222">
        <v>8981</v>
      </c>
      <c r="H15" s="222">
        <v>310688</v>
      </c>
      <c r="I15" s="79" t="s">
        <v>181</v>
      </c>
    </row>
    <row r="16" spans="1:9" ht="12.2" customHeight="1">
      <c r="A16" s="10" t="s">
        <v>231</v>
      </c>
      <c r="B16" s="16"/>
      <c r="C16" s="222">
        <v>61406</v>
      </c>
      <c r="D16" s="222"/>
      <c r="E16" s="222">
        <v>61406</v>
      </c>
      <c r="F16" s="222"/>
      <c r="G16" s="79" t="s">
        <v>181</v>
      </c>
      <c r="H16" s="222">
        <v>167397</v>
      </c>
      <c r="I16" s="79" t="s">
        <v>181</v>
      </c>
    </row>
    <row r="17" spans="1:9" ht="12.2" customHeight="1">
      <c r="A17" s="10" t="s">
        <v>232</v>
      </c>
      <c r="B17" s="16"/>
      <c r="C17" s="222">
        <v>8981</v>
      </c>
      <c r="D17" s="222"/>
      <c r="E17" s="79" t="s">
        <v>181</v>
      </c>
      <c r="F17" s="222"/>
      <c r="G17" s="222">
        <v>8981</v>
      </c>
      <c r="H17" s="222">
        <v>143291</v>
      </c>
      <c r="I17" s="79" t="s">
        <v>181</v>
      </c>
    </row>
    <row r="18" spans="1:9" ht="12.2" customHeight="1">
      <c r="A18" s="10" t="s">
        <v>595</v>
      </c>
      <c r="B18" s="16"/>
      <c r="C18" s="222">
        <v>888</v>
      </c>
      <c r="D18" s="222"/>
      <c r="E18" s="222">
        <v>888</v>
      </c>
      <c r="F18" s="222"/>
      <c r="G18" s="79" t="s">
        <v>181</v>
      </c>
      <c r="H18" s="222">
        <v>24523</v>
      </c>
      <c r="I18" s="79" t="s">
        <v>181</v>
      </c>
    </row>
    <row r="19" spans="1:9" ht="12.2" customHeight="1">
      <c r="A19" s="10" t="s">
        <v>593</v>
      </c>
      <c r="B19" s="16"/>
      <c r="C19" s="222">
        <v>143766</v>
      </c>
      <c r="D19" s="222"/>
      <c r="E19" s="222">
        <v>119421</v>
      </c>
      <c r="F19" s="222"/>
      <c r="G19" s="222">
        <v>24345</v>
      </c>
      <c r="H19" s="222">
        <v>518766</v>
      </c>
      <c r="I19" s="79" t="s">
        <v>181</v>
      </c>
    </row>
    <row r="20" spans="1:9" ht="12.2" customHeight="1">
      <c r="A20" s="10" t="s">
        <v>594</v>
      </c>
      <c r="B20" s="16"/>
      <c r="C20" s="79" t="s">
        <v>181</v>
      </c>
      <c r="D20" s="222"/>
      <c r="E20" s="79" t="s">
        <v>181</v>
      </c>
      <c r="F20" s="222"/>
      <c r="G20" s="79" t="s">
        <v>181</v>
      </c>
      <c r="H20" s="79" t="s">
        <v>181</v>
      </c>
      <c r="I20" s="79" t="s">
        <v>181</v>
      </c>
    </row>
    <row r="21" spans="1:9" ht="18" customHeight="1">
      <c r="A21" s="10"/>
      <c r="B21" s="16"/>
      <c r="C21" s="16"/>
      <c r="D21" s="16"/>
      <c r="E21" s="28" t="s">
        <v>234</v>
      </c>
      <c r="F21" s="28"/>
      <c r="G21" s="16"/>
      <c r="H21" s="16"/>
      <c r="I21" s="16"/>
    </row>
    <row r="22" spans="1:9" ht="12.2" customHeight="1">
      <c r="A22" s="10" t="s">
        <v>646</v>
      </c>
      <c r="B22" s="16"/>
      <c r="C22" s="149">
        <v>165587</v>
      </c>
      <c r="D22" s="149"/>
      <c r="E22" s="149">
        <v>138243</v>
      </c>
      <c r="F22" s="149"/>
      <c r="G22" s="149">
        <v>27344</v>
      </c>
      <c r="H22" s="149">
        <v>588955</v>
      </c>
      <c r="I22" s="17" t="s">
        <v>190</v>
      </c>
    </row>
    <row r="23" spans="1:9" ht="12.2" customHeight="1">
      <c r="A23" s="157" t="s">
        <v>590</v>
      </c>
      <c r="B23" s="16"/>
      <c r="C23" s="69">
        <v>140631</v>
      </c>
      <c r="D23" s="69"/>
      <c r="E23" s="69">
        <v>119220</v>
      </c>
      <c r="F23" s="69"/>
      <c r="G23" s="69">
        <v>21411</v>
      </c>
      <c r="H23" s="69">
        <v>516294</v>
      </c>
      <c r="I23" s="70" t="s">
        <v>190</v>
      </c>
    </row>
    <row r="24" spans="1:9" ht="12.2" customHeight="1">
      <c r="A24" s="157" t="s">
        <v>591</v>
      </c>
      <c r="B24" s="16"/>
      <c r="C24" s="69">
        <v>162164</v>
      </c>
      <c r="D24" s="69"/>
      <c r="E24" s="69">
        <v>136619</v>
      </c>
      <c r="F24" s="69"/>
      <c r="G24" s="69">
        <v>25545</v>
      </c>
      <c r="H24" s="69">
        <v>596540</v>
      </c>
      <c r="I24" s="79" t="s">
        <v>190</v>
      </c>
    </row>
    <row r="25" spans="1:9" ht="12.2" customHeight="1">
      <c r="A25" s="157" t="s">
        <v>592</v>
      </c>
      <c r="B25" s="16"/>
      <c r="C25" s="69">
        <v>151806</v>
      </c>
      <c r="D25" s="69"/>
      <c r="E25" s="69">
        <v>129383</v>
      </c>
      <c r="F25" s="69"/>
      <c r="G25" s="69">
        <v>22423</v>
      </c>
      <c r="H25" s="69">
        <v>573621</v>
      </c>
      <c r="I25" s="79" t="s">
        <v>181</v>
      </c>
    </row>
    <row r="26" spans="1:9" ht="12.2" customHeight="1">
      <c r="A26" s="157" t="s">
        <v>644</v>
      </c>
      <c r="B26" s="16"/>
      <c r="C26" s="69">
        <v>140799</v>
      </c>
      <c r="D26" s="69"/>
      <c r="E26" s="69">
        <v>122234</v>
      </c>
      <c r="F26" s="69"/>
      <c r="G26" s="69">
        <v>18565</v>
      </c>
      <c r="H26" s="69">
        <v>582807</v>
      </c>
      <c r="I26" s="79" t="s">
        <v>181</v>
      </c>
    </row>
    <row r="27" spans="1:9" ht="12.2" customHeight="1">
      <c r="A27" s="10" t="s">
        <v>596</v>
      </c>
      <c r="B27" s="16"/>
      <c r="C27" s="222">
        <v>122234</v>
      </c>
      <c r="D27" s="222"/>
      <c r="E27" s="222">
        <v>122234</v>
      </c>
      <c r="F27" s="222"/>
      <c r="G27" s="79" t="s">
        <v>181</v>
      </c>
      <c r="H27" s="222">
        <v>293722</v>
      </c>
      <c r="I27" s="79" t="s">
        <v>181</v>
      </c>
    </row>
    <row r="28" spans="1:9" ht="12.2" customHeight="1">
      <c r="A28" s="10" t="s">
        <v>597</v>
      </c>
      <c r="B28" s="16"/>
      <c r="C28" s="222">
        <v>18565</v>
      </c>
      <c r="D28" s="222"/>
      <c r="E28" s="79" t="s">
        <v>181</v>
      </c>
      <c r="F28" s="222"/>
      <c r="G28" s="222">
        <v>18565</v>
      </c>
      <c r="H28" s="222">
        <v>289085</v>
      </c>
      <c r="I28" s="79" t="s">
        <v>181</v>
      </c>
    </row>
    <row r="29" spans="1:9" ht="12.2" customHeight="1">
      <c r="A29" s="10" t="s">
        <v>595</v>
      </c>
      <c r="B29" s="16"/>
      <c r="C29" s="222">
        <v>511</v>
      </c>
      <c r="D29" s="222"/>
      <c r="E29" s="222">
        <v>511</v>
      </c>
      <c r="F29" s="222"/>
      <c r="G29" s="79" t="s">
        <v>181</v>
      </c>
      <c r="H29" s="222">
        <v>16812</v>
      </c>
      <c r="I29" s="79" t="s">
        <v>181</v>
      </c>
    </row>
    <row r="30" spans="1:9" ht="12.2" customHeight="1">
      <c r="A30" s="10" t="s">
        <v>594</v>
      </c>
      <c r="B30" s="16"/>
      <c r="C30" s="79" t="s">
        <v>181</v>
      </c>
      <c r="D30" s="79"/>
      <c r="E30" s="79" t="s">
        <v>181</v>
      </c>
      <c r="F30" s="79"/>
      <c r="G30" s="79" t="s">
        <v>181</v>
      </c>
      <c r="H30" s="79" t="s">
        <v>181</v>
      </c>
      <c r="I30" s="79" t="s">
        <v>181</v>
      </c>
    </row>
    <row r="31" spans="1:9" ht="5.0999999999999996" customHeight="1">
      <c r="A31" s="13"/>
      <c r="B31" s="14"/>
      <c r="C31" s="14"/>
      <c r="D31" s="14"/>
      <c r="E31" s="14"/>
      <c r="F31" s="14"/>
      <c r="G31" s="14"/>
      <c r="H31" s="14"/>
      <c r="I31" s="14"/>
    </row>
    <row r="32" spans="1:9" s="1" customFormat="1">
      <c r="A32" s="6" t="s">
        <v>235</v>
      </c>
      <c r="B32" s="2"/>
      <c r="C32" s="2"/>
      <c r="D32" s="2"/>
      <c r="E32" s="2"/>
      <c r="F32" s="2"/>
      <c r="G32" s="2"/>
      <c r="H32" s="2"/>
      <c r="I32" s="2"/>
    </row>
    <row r="33" spans="1:9" s="1" customFormat="1">
      <c r="A33" s="2"/>
      <c r="B33" s="2"/>
      <c r="C33" s="2"/>
      <c r="D33" s="2"/>
      <c r="E33" s="2"/>
      <c r="F33" s="2"/>
      <c r="G33" s="2"/>
      <c r="H33" s="2"/>
      <c r="I33" s="2"/>
    </row>
    <row r="34" spans="1:9" s="1" customFormat="1">
      <c r="A34" s="39" t="s">
        <v>236</v>
      </c>
      <c r="B34" s="2"/>
      <c r="C34" s="2"/>
      <c r="D34" s="2"/>
      <c r="E34" s="2"/>
      <c r="F34" s="2"/>
      <c r="G34" s="2"/>
      <c r="H34" s="2"/>
      <c r="I34" s="2"/>
    </row>
    <row r="35" spans="1:9" s="1" customFormat="1">
      <c r="A35" s="100" t="s">
        <v>543</v>
      </c>
      <c r="B35" s="2"/>
      <c r="C35" s="2"/>
      <c r="D35" s="2"/>
      <c r="E35" s="2"/>
      <c r="F35" s="2"/>
      <c r="G35" s="2"/>
      <c r="H35" s="2"/>
      <c r="I35" s="121" t="s">
        <v>610</v>
      </c>
    </row>
    <row r="36" spans="1:9" s="1" customFormat="1" ht="13.5" customHeight="1">
      <c r="A36" s="276" t="s">
        <v>237</v>
      </c>
      <c r="B36" s="293" t="s">
        <v>551</v>
      </c>
      <c r="C36" s="293" t="s">
        <v>576</v>
      </c>
      <c r="D36" s="293" t="s">
        <v>598</v>
      </c>
      <c r="E36" s="293" t="s">
        <v>647</v>
      </c>
      <c r="F36" s="277" t="s">
        <v>584</v>
      </c>
      <c r="G36" s="277"/>
      <c r="H36" s="277"/>
      <c r="I36" s="278"/>
    </row>
    <row r="37" spans="1:9" s="1" customFormat="1">
      <c r="A37" s="276"/>
      <c r="B37" s="293"/>
      <c r="C37" s="277"/>
      <c r="D37" s="277"/>
      <c r="E37" s="277"/>
      <c r="F37" s="104" t="s">
        <v>238</v>
      </c>
      <c r="G37" s="104" t="s">
        <v>239</v>
      </c>
      <c r="H37" s="104" t="s">
        <v>240</v>
      </c>
      <c r="I37" s="105" t="s">
        <v>233</v>
      </c>
    </row>
    <row r="38" spans="1:9" s="1" customFormat="1">
      <c r="A38" s="10"/>
      <c r="B38" s="16"/>
      <c r="C38" s="16"/>
      <c r="D38" s="16"/>
      <c r="E38" s="28" t="s">
        <v>229</v>
      </c>
      <c r="F38" s="28"/>
      <c r="G38" s="16"/>
      <c r="H38" s="16"/>
      <c r="I38" s="16"/>
    </row>
    <row r="39" spans="1:9" s="1" customFormat="1" ht="12.2" customHeight="1">
      <c r="A39" s="10" t="s">
        <v>241</v>
      </c>
      <c r="B39" s="149">
        <v>868906</v>
      </c>
      <c r="C39" s="71">
        <v>758344</v>
      </c>
      <c r="D39" s="71">
        <v>837748</v>
      </c>
      <c r="E39" s="71">
        <v>794896</v>
      </c>
      <c r="F39" s="71">
        <v>829454</v>
      </c>
      <c r="G39" s="222">
        <v>370821</v>
      </c>
      <c r="H39" s="222">
        <v>458633</v>
      </c>
      <c r="I39" s="79" t="s">
        <v>181</v>
      </c>
    </row>
    <row r="40" spans="1:9" s="1" customFormat="1" ht="12.2" customHeight="1">
      <c r="A40" s="10" t="s">
        <v>242</v>
      </c>
      <c r="B40" s="149">
        <v>380213</v>
      </c>
      <c r="C40" s="71">
        <v>322795</v>
      </c>
      <c r="D40" s="71">
        <v>350754</v>
      </c>
      <c r="E40" s="71">
        <v>333099</v>
      </c>
      <c r="F40" s="71">
        <v>310688</v>
      </c>
      <c r="G40" s="222">
        <v>167397</v>
      </c>
      <c r="H40" s="79" t="s">
        <v>181</v>
      </c>
      <c r="I40" s="79" t="s">
        <v>181</v>
      </c>
    </row>
    <row r="41" spans="1:9" s="1" customFormat="1" ht="12.2" customHeight="1">
      <c r="A41" s="10" t="s">
        <v>243</v>
      </c>
      <c r="B41" s="149">
        <v>10418</v>
      </c>
      <c r="C41" s="71">
        <v>9475</v>
      </c>
      <c r="D41" s="71">
        <v>10269</v>
      </c>
      <c r="E41" s="71">
        <v>89447</v>
      </c>
      <c r="F41" s="71">
        <v>73043</v>
      </c>
      <c r="G41" s="222">
        <v>8437</v>
      </c>
      <c r="H41" s="79" t="s">
        <v>181</v>
      </c>
      <c r="I41" s="79" t="s">
        <v>181</v>
      </c>
    </row>
    <row r="42" spans="1:9" s="1" customFormat="1" ht="12.2" customHeight="1">
      <c r="A42" s="10" t="s">
        <v>244</v>
      </c>
      <c r="B42" s="149">
        <v>7027</v>
      </c>
      <c r="C42" s="71">
        <v>6377</v>
      </c>
      <c r="D42" s="71">
        <v>6105</v>
      </c>
      <c r="E42" s="71">
        <v>7479</v>
      </c>
      <c r="F42" s="71">
        <v>7242</v>
      </c>
      <c r="G42" s="222">
        <v>6059</v>
      </c>
      <c r="H42" s="79" t="s">
        <v>181</v>
      </c>
      <c r="I42" s="79" t="s">
        <v>181</v>
      </c>
    </row>
    <row r="43" spans="1:9" s="1" customFormat="1" ht="12.2" customHeight="1">
      <c r="A43" s="10" t="s">
        <v>245</v>
      </c>
      <c r="B43" s="149">
        <v>17289</v>
      </c>
      <c r="C43" s="71">
        <v>11480</v>
      </c>
      <c r="D43" s="71">
        <v>11574</v>
      </c>
      <c r="E43" s="71">
        <v>19149</v>
      </c>
      <c r="F43" s="71">
        <v>20829</v>
      </c>
      <c r="G43" s="222">
        <v>13580</v>
      </c>
      <c r="H43" s="79" t="s">
        <v>181</v>
      </c>
      <c r="I43" s="79" t="s">
        <v>181</v>
      </c>
    </row>
    <row r="44" spans="1:9" s="1" customFormat="1" ht="12.2" customHeight="1">
      <c r="A44" s="10" t="s">
        <v>246</v>
      </c>
      <c r="B44" s="149">
        <v>14539</v>
      </c>
      <c r="C44" s="71">
        <v>13302</v>
      </c>
      <c r="D44" s="71">
        <v>12683</v>
      </c>
      <c r="E44" s="71">
        <v>16031</v>
      </c>
      <c r="F44" s="71">
        <v>16861</v>
      </c>
      <c r="G44" s="222">
        <v>12633</v>
      </c>
      <c r="H44" s="79" t="s">
        <v>181</v>
      </c>
      <c r="I44" s="79" t="s">
        <v>181</v>
      </c>
    </row>
    <row r="45" spans="1:9" s="1" customFormat="1" ht="12.2" customHeight="1">
      <c r="A45" s="10" t="s">
        <v>247</v>
      </c>
      <c r="B45" s="149">
        <v>11087</v>
      </c>
      <c r="C45" s="71">
        <v>9657</v>
      </c>
      <c r="D45" s="71">
        <v>11488</v>
      </c>
      <c r="E45" s="71">
        <v>24609</v>
      </c>
      <c r="F45" s="71">
        <v>24962</v>
      </c>
      <c r="G45" s="222">
        <v>10309</v>
      </c>
      <c r="H45" s="79" t="s">
        <v>181</v>
      </c>
      <c r="I45" s="79" t="s">
        <v>181</v>
      </c>
    </row>
    <row r="46" spans="1:9" s="1" customFormat="1" ht="12.2" customHeight="1">
      <c r="A46" s="10" t="s">
        <v>248</v>
      </c>
      <c r="B46" s="149">
        <v>18713</v>
      </c>
      <c r="C46" s="71">
        <v>16217</v>
      </c>
      <c r="D46" s="71">
        <v>15691</v>
      </c>
      <c r="E46" s="71">
        <v>20269</v>
      </c>
      <c r="F46" s="71">
        <v>20078</v>
      </c>
      <c r="G46" s="222">
        <v>15509</v>
      </c>
      <c r="H46" s="79" t="s">
        <v>181</v>
      </c>
      <c r="I46" s="79" t="s">
        <v>181</v>
      </c>
    </row>
    <row r="47" spans="1:9" s="1" customFormat="1" ht="12.2" customHeight="1">
      <c r="A47" s="10" t="s">
        <v>249</v>
      </c>
      <c r="B47" s="149">
        <v>4339</v>
      </c>
      <c r="C47" s="71">
        <v>3462</v>
      </c>
      <c r="D47" s="71">
        <v>4057</v>
      </c>
      <c r="E47" s="71">
        <v>5401</v>
      </c>
      <c r="F47" s="71">
        <v>5592</v>
      </c>
      <c r="G47" s="222">
        <v>3569</v>
      </c>
      <c r="H47" s="79" t="s">
        <v>181</v>
      </c>
      <c r="I47" s="79" t="s">
        <v>181</v>
      </c>
    </row>
    <row r="48" spans="1:9" s="1" customFormat="1" ht="12.2" customHeight="1">
      <c r="A48" s="10" t="s">
        <v>250</v>
      </c>
      <c r="B48" s="149">
        <v>10979</v>
      </c>
      <c r="C48" s="71">
        <v>10386</v>
      </c>
      <c r="D48" s="71">
        <v>9383</v>
      </c>
      <c r="E48" s="71">
        <v>13756</v>
      </c>
      <c r="F48" s="71">
        <v>13879</v>
      </c>
      <c r="G48" s="222">
        <v>8582</v>
      </c>
      <c r="H48" s="79" t="s">
        <v>181</v>
      </c>
      <c r="I48" s="79" t="s">
        <v>181</v>
      </c>
    </row>
    <row r="49" spans="1:9" s="1" customFormat="1" ht="12.2" customHeight="1">
      <c r="A49" s="10" t="s">
        <v>251</v>
      </c>
      <c r="B49" s="149">
        <v>2251</v>
      </c>
      <c r="C49" s="71">
        <v>1822</v>
      </c>
      <c r="D49" s="71">
        <v>1774</v>
      </c>
      <c r="E49" s="71">
        <v>3409</v>
      </c>
      <c r="F49" s="71">
        <v>2992</v>
      </c>
      <c r="G49" s="222">
        <v>1541</v>
      </c>
      <c r="H49" s="79" t="s">
        <v>181</v>
      </c>
      <c r="I49" s="79" t="s">
        <v>181</v>
      </c>
    </row>
    <row r="50" spans="1:9" s="1" customFormat="1" ht="12.2" customHeight="1">
      <c r="A50" s="10" t="s">
        <v>252</v>
      </c>
      <c r="B50" s="149">
        <v>126343</v>
      </c>
      <c r="C50" s="71">
        <v>100046</v>
      </c>
      <c r="D50" s="71">
        <v>106442</v>
      </c>
      <c r="E50" s="71">
        <v>133549</v>
      </c>
      <c r="F50" s="71">
        <v>125210</v>
      </c>
      <c r="G50" s="222">
        <v>87178</v>
      </c>
      <c r="H50" s="79" t="s">
        <v>181</v>
      </c>
      <c r="I50" s="79" t="s">
        <v>181</v>
      </c>
    </row>
    <row r="51" spans="1:9" s="1" customFormat="1" ht="12.2" customHeight="1">
      <c r="A51" s="10" t="s">
        <v>253</v>
      </c>
      <c r="B51" s="56">
        <v>0</v>
      </c>
      <c r="C51" s="72" t="s">
        <v>190</v>
      </c>
      <c r="D51" s="72" t="s">
        <v>190</v>
      </c>
      <c r="E51" s="72" t="s">
        <v>181</v>
      </c>
      <c r="F51" s="72" t="s">
        <v>181</v>
      </c>
      <c r="G51" s="79" t="s">
        <v>181</v>
      </c>
      <c r="H51" s="79" t="s">
        <v>181</v>
      </c>
      <c r="I51" s="79" t="s">
        <v>181</v>
      </c>
    </row>
    <row r="52" spans="1:9" s="1" customFormat="1" ht="12.2" customHeight="1">
      <c r="A52" s="10" t="s">
        <v>254</v>
      </c>
      <c r="B52" s="149">
        <v>488693</v>
      </c>
      <c r="C52" s="71">
        <v>435549</v>
      </c>
      <c r="D52" s="71">
        <v>486994</v>
      </c>
      <c r="E52" s="71">
        <v>461797</v>
      </c>
      <c r="F52" s="71">
        <v>518766</v>
      </c>
      <c r="G52" s="222">
        <v>203424</v>
      </c>
      <c r="H52" s="222">
        <v>315342</v>
      </c>
      <c r="I52" s="79" t="s">
        <v>181</v>
      </c>
    </row>
    <row r="53" spans="1:9" s="1" customFormat="1" ht="18" customHeight="1">
      <c r="A53" s="10"/>
      <c r="B53" s="16"/>
      <c r="C53" s="16"/>
      <c r="D53" s="16" t="s">
        <v>255</v>
      </c>
      <c r="E53" s="28"/>
      <c r="F53" s="40"/>
      <c r="G53" s="18"/>
      <c r="H53" s="18"/>
      <c r="I53" s="18"/>
    </row>
    <row r="54" spans="1:9" s="1" customFormat="1" ht="12.2" customHeight="1">
      <c r="A54" s="10" t="s">
        <v>241</v>
      </c>
      <c r="B54" s="149">
        <v>588955</v>
      </c>
      <c r="C54" s="71">
        <v>516294</v>
      </c>
      <c r="D54" s="71">
        <v>596540</v>
      </c>
      <c r="E54" s="71">
        <v>573621</v>
      </c>
      <c r="F54" s="71">
        <v>582807</v>
      </c>
      <c r="G54" s="222">
        <v>293722</v>
      </c>
      <c r="H54" s="222">
        <v>289085</v>
      </c>
      <c r="I54" s="79" t="s">
        <v>181</v>
      </c>
    </row>
    <row r="55" spans="1:9" s="1" customFormat="1" ht="12.2" customHeight="1">
      <c r="A55" s="10" t="s">
        <v>243</v>
      </c>
      <c r="B55" s="149">
        <v>16738</v>
      </c>
      <c r="C55" s="71">
        <v>13062</v>
      </c>
      <c r="D55" s="71">
        <v>15138</v>
      </c>
      <c r="E55" s="71">
        <v>171861</v>
      </c>
      <c r="F55" s="71">
        <v>195098</v>
      </c>
      <c r="G55" s="222">
        <v>18495</v>
      </c>
      <c r="H55" s="79" t="s">
        <v>181</v>
      </c>
      <c r="I55" s="79" t="s">
        <v>181</v>
      </c>
    </row>
    <row r="56" spans="1:9" s="1" customFormat="1" ht="12.2" customHeight="1">
      <c r="A56" s="10" t="s">
        <v>244</v>
      </c>
      <c r="B56" s="149">
        <v>11404</v>
      </c>
      <c r="C56" s="71">
        <v>9796</v>
      </c>
      <c r="D56" s="71">
        <v>10959</v>
      </c>
      <c r="E56" s="71">
        <v>13982</v>
      </c>
      <c r="F56" s="71">
        <v>13613</v>
      </c>
      <c r="G56" s="222">
        <v>11206</v>
      </c>
      <c r="H56" s="79" t="s">
        <v>181</v>
      </c>
      <c r="I56" s="79" t="s">
        <v>181</v>
      </c>
    </row>
    <row r="57" spans="1:9" s="1" customFormat="1" ht="12.2" customHeight="1">
      <c r="A57" s="10" t="s">
        <v>245</v>
      </c>
      <c r="B57" s="149">
        <v>24853</v>
      </c>
      <c r="C57" s="71">
        <v>15783</v>
      </c>
      <c r="D57" s="71">
        <v>18196</v>
      </c>
      <c r="E57" s="71">
        <v>31096</v>
      </c>
      <c r="F57" s="71">
        <v>33722</v>
      </c>
      <c r="G57" s="222">
        <v>21404</v>
      </c>
      <c r="H57" s="79" t="s">
        <v>181</v>
      </c>
      <c r="I57" s="79" t="s">
        <v>181</v>
      </c>
    </row>
    <row r="58" spans="1:9" s="1" customFormat="1" ht="12.2" customHeight="1">
      <c r="A58" s="10" t="s">
        <v>246</v>
      </c>
      <c r="B58" s="149">
        <v>22558</v>
      </c>
      <c r="C58" s="71">
        <v>20409</v>
      </c>
      <c r="D58" s="71">
        <v>22107</v>
      </c>
      <c r="E58" s="71">
        <v>29666</v>
      </c>
      <c r="F58" s="71">
        <v>31706</v>
      </c>
      <c r="G58" s="222">
        <v>21860</v>
      </c>
      <c r="H58" s="79" t="s">
        <v>181</v>
      </c>
      <c r="I58" s="79" t="s">
        <v>181</v>
      </c>
    </row>
    <row r="59" spans="1:9" s="1" customFormat="1" ht="12.2" customHeight="1">
      <c r="A59" s="10" t="s">
        <v>247</v>
      </c>
      <c r="B59" s="149">
        <v>16944</v>
      </c>
      <c r="C59" s="71">
        <v>14695</v>
      </c>
      <c r="D59" s="71">
        <v>17504</v>
      </c>
      <c r="E59" s="71">
        <v>41156</v>
      </c>
      <c r="F59" s="71">
        <v>42031</v>
      </c>
      <c r="G59" s="222">
        <v>15282</v>
      </c>
      <c r="H59" s="79" t="s">
        <v>181</v>
      </c>
      <c r="I59" s="79" t="s">
        <v>181</v>
      </c>
    </row>
    <row r="60" spans="1:9" s="1" customFormat="1" ht="12.2" customHeight="1">
      <c r="A60" s="10" t="s">
        <v>248</v>
      </c>
      <c r="B60" s="149">
        <v>29421</v>
      </c>
      <c r="C60" s="71">
        <v>26396</v>
      </c>
      <c r="D60" s="71">
        <v>28182</v>
      </c>
      <c r="E60" s="71">
        <v>33696</v>
      </c>
      <c r="F60" s="71">
        <v>35864</v>
      </c>
      <c r="G60" s="222">
        <v>27265</v>
      </c>
      <c r="H60" s="79" t="s">
        <v>181</v>
      </c>
      <c r="I60" s="79" t="s">
        <v>181</v>
      </c>
    </row>
    <row r="61" spans="1:9" s="1" customFormat="1" ht="12.2" customHeight="1">
      <c r="A61" s="10" t="s">
        <v>249</v>
      </c>
      <c r="B61" s="149">
        <v>6093</v>
      </c>
      <c r="C61" s="71">
        <v>5170</v>
      </c>
      <c r="D61" s="71">
        <v>6397</v>
      </c>
      <c r="E61" s="71">
        <v>8455</v>
      </c>
      <c r="F61" s="71">
        <v>9400</v>
      </c>
      <c r="G61" s="222">
        <v>6154</v>
      </c>
      <c r="H61" s="79" t="s">
        <v>181</v>
      </c>
      <c r="I61" s="79" t="s">
        <v>181</v>
      </c>
    </row>
    <row r="62" spans="1:9" s="1" customFormat="1" ht="12.2" customHeight="1">
      <c r="A62" s="10" t="s">
        <v>250</v>
      </c>
      <c r="B62" s="149">
        <v>19371</v>
      </c>
      <c r="C62" s="71">
        <v>14967</v>
      </c>
      <c r="D62" s="71">
        <v>17468</v>
      </c>
      <c r="E62" s="71">
        <v>22942</v>
      </c>
      <c r="F62" s="71">
        <v>24853</v>
      </c>
      <c r="G62" s="222">
        <v>16064</v>
      </c>
      <c r="H62" s="79" t="s">
        <v>181</v>
      </c>
      <c r="I62" s="79" t="s">
        <v>181</v>
      </c>
    </row>
    <row r="63" spans="1:9" s="1" customFormat="1" ht="12.2" customHeight="1">
      <c r="A63" s="10" t="s">
        <v>251</v>
      </c>
      <c r="B63" s="149">
        <v>3369</v>
      </c>
      <c r="C63" s="71">
        <v>2721</v>
      </c>
      <c r="D63" s="71">
        <v>2922</v>
      </c>
      <c r="E63" s="71">
        <v>5240</v>
      </c>
      <c r="F63" s="71">
        <v>5791</v>
      </c>
      <c r="G63" s="222">
        <v>3183</v>
      </c>
      <c r="H63" s="79" t="s">
        <v>181</v>
      </c>
      <c r="I63" s="79" t="s">
        <v>181</v>
      </c>
    </row>
    <row r="64" spans="1:9" s="1" customFormat="1" ht="12.2" customHeight="1">
      <c r="A64" s="10" t="s">
        <v>252</v>
      </c>
      <c r="B64" s="149">
        <v>163522</v>
      </c>
      <c r="C64" s="71">
        <v>149134</v>
      </c>
      <c r="D64" s="71">
        <v>164574</v>
      </c>
      <c r="E64" s="71">
        <v>215527</v>
      </c>
      <c r="F64" s="71">
        <v>190729</v>
      </c>
      <c r="G64" s="222">
        <v>152809</v>
      </c>
      <c r="H64" s="79" t="s">
        <v>181</v>
      </c>
      <c r="I64" s="79" t="s">
        <v>181</v>
      </c>
    </row>
    <row r="65" spans="1:9" s="1" customFormat="1" ht="5.0999999999999996" customHeight="1">
      <c r="A65" s="13"/>
      <c r="B65" s="14"/>
      <c r="C65" s="14"/>
      <c r="D65" s="14"/>
      <c r="E65" s="14"/>
      <c r="F65" s="14"/>
      <c r="G65" s="14"/>
      <c r="H65" s="14"/>
      <c r="I65" s="14"/>
    </row>
    <row r="66" spans="1:9" s="1" customFormat="1">
      <c r="A66" s="6" t="s">
        <v>256</v>
      </c>
      <c r="B66" s="2"/>
      <c r="C66" s="2"/>
      <c r="D66" s="2"/>
      <c r="E66" s="2"/>
      <c r="F66" s="2"/>
      <c r="G66" s="2"/>
      <c r="H66" s="2"/>
      <c r="I66" s="2"/>
    </row>
    <row r="67" spans="1:9" s="1" customFormat="1">
      <c r="A67" s="2" t="s">
        <v>257</v>
      </c>
      <c r="B67" s="2"/>
      <c r="C67" s="2"/>
      <c r="D67" s="2"/>
      <c r="E67" s="2"/>
      <c r="F67" s="2"/>
      <c r="G67" s="2"/>
      <c r="H67" s="2"/>
      <c r="I67" s="2"/>
    </row>
  </sheetData>
  <mergeCells count="13">
    <mergeCell ref="F36:I36"/>
    <mergeCell ref="A7:A8"/>
    <mergeCell ref="B7:G7"/>
    <mergeCell ref="H7:H8"/>
    <mergeCell ref="I7:I8"/>
    <mergeCell ref="B8:C8"/>
    <mergeCell ref="D8:E8"/>
    <mergeCell ref="F8:G8"/>
    <mergeCell ref="A36:A37"/>
    <mergeCell ref="B36:B37"/>
    <mergeCell ref="D36:D37"/>
    <mergeCell ref="E36:E37"/>
    <mergeCell ref="C36:C37"/>
  </mergeCells>
  <phoneticPr fontId="2"/>
  <pageMargins left="0.59055118110236227" right="0.39370078740157483" top="0.39370078740157483" bottom="0.39370078740157483" header="0.31496062992125984" footer="0.31496062992125984"/>
  <pageSetup paperSize="9" firstPageNumber="14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'136'!Print_Area</vt:lpstr>
      <vt:lpstr>'144'!Print_Area</vt:lpstr>
      <vt:lpstr>'145'!Print_Area</vt:lpstr>
      <vt:lpstr>'146'!Print_Area</vt:lpstr>
      <vt:lpstr>'147'!Print_Area</vt:lpstr>
      <vt:lpstr>'149'!Print_Area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2025-03-06T02:03:52Z</cp:lastPrinted>
  <dcterms:created xsi:type="dcterms:W3CDTF">2021-03-01T02:17:00Z</dcterms:created>
  <dcterms:modified xsi:type="dcterms:W3CDTF">2025-03-06T02:07:33Z</dcterms:modified>
</cp:coreProperties>
</file>