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0010319\Desktop\道路課デスクトップ(R6.4.1～)\指定管理者選定\ホームページ告知\ホームページ掲載分\"/>
    </mc:Choice>
  </mc:AlternateContent>
  <bookViews>
    <workbookView xWindow="-105" yWindow="-105" windowWidth="20595" windowHeight="8550" tabRatio="799"/>
  </bookViews>
  <sheets>
    <sheet name="見積入力一覧（H30実績 西部）" sheetId="3" r:id="rId1"/>
    <sheet name="見積入力一覧（R7～5年間　西部）" sheetId="9" r:id="rId2"/>
    <sheet name="(入力用)武庫之荘駅第1" sheetId="27" r:id="rId3"/>
    <sheet name="(入力用)立花駅第1" sheetId="20" r:id="rId4"/>
    <sheet name="(入力用)立花駅第2" sheetId="19" r:id="rId5"/>
    <sheet name="(入力用)立花駅第3" sheetId="21" r:id="rId6"/>
    <sheet name="(入力用)立花駅第4" sheetId="22" r:id="rId7"/>
    <sheet name="(入力用)立花駅第5" sheetId="23" r:id="rId8"/>
    <sheet name="(入力用)立花駅第6" sheetId="24" r:id="rId9"/>
    <sheet name="(入力用)立花駅南地下" sheetId="26" r:id="rId10"/>
    <sheet name="(入力用)立花駅第7" sheetId="25" r:id="rId11"/>
    <sheet name="(入力用)出屋敷駅北" sheetId="36" r:id="rId12"/>
    <sheet name="(入力用)人件費(西部1年目)" sheetId="4" r:id="rId13"/>
    <sheet name="(入力用)人件費(西部2年目)" sheetId="33" r:id="rId14"/>
    <sheet name="(入力用)人件費(西部3年目)" sheetId="32" r:id="rId15"/>
    <sheet name="(入力用)人件費(西部4年目)" sheetId="34" r:id="rId16"/>
    <sheet name="(入力用)人件費(西部5年目)" sheetId="35" r:id="rId17"/>
    <sheet name="見積入力一覧（H30実績東部）" sheetId="8" r:id="rId18"/>
    <sheet name="見積入力一覧（R7～5年間 東部）" sheetId="31" r:id="rId19"/>
    <sheet name="(入力用)JR尼崎駅南" sheetId="28" r:id="rId20"/>
    <sheet name="(入力用)JR尼崎駅北" sheetId="29" r:id="rId21"/>
    <sheet name="(入力用)阪急塚口駅" sheetId="30" r:id="rId22"/>
    <sheet name="(入力用)人件費(東部1年目) " sheetId="5" r:id="rId23"/>
    <sheet name="(入力用)人件費(東部2年目)" sheetId="37" r:id="rId24"/>
    <sheet name="(入力用)人件費(東部3年目)" sheetId="38" r:id="rId25"/>
    <sheet name="(入力用)人件費(東部4年目)" sheetId="39" r:id="rId26"/>
    <sheet name="(入力用)人件費(東部5年目)" sheetId="40" r:id="rId27"/>
  </sheets>
  <definedNames>
    <definedName name="_xlnm.Print_Area" localSheetId="19">'(入力用)JR尼崎駅南'!$B$1:$AJ$47</definedName>
    <definedName name="_xlnm.Print_Area" localSheetId="20">'(入力用)JR尼崎駅北'!$B$1:$AJ$47</definedName>
    <definedName name="_xlnm.Print_Area" localSheetId="21">'(入力用)阪急塚口駅'!$B$1:$AJ$47</definedName>
    <definedName name="_xlnm.Print_Area" localSheetId="11">'(入力用)出屋敷駅北'!$B$1:$AJ$47</definedName>
    <definedName name="_xlnm.Print_Area" localSheetId="12">'(入力用)人件費(西部1年目)'!$A$1:$P$26</definedName>
    <definedName name="_xlnm.Print_Area" localSheetId="13">'(入力用)人件費(西部2年目)'!$A$1:$P$26</definedName>
    <definedName name="_xlnm.Print_Area" localSheetId="14">'(入力用)人件費(西部3年目)'!$A$1:$P$26</definedName>
    <definedName name="_xlnm.Print_Area" localSheetId="15">'(入力用)人件費(西部4年目)'!$A$1:$P$26</definedName>
    <definedName name="_xlnm.Print_Area" localSheetId="16">'(入力用)人件費(西部5年目)'!$A$1:$P$26</definedName>
    <definedName name="_xlnm.Print_Area" localSheetId="22">'(入力用)人件費(東部1年目) '!$A$1:$R$26</definedName>
    <definedName name="_xlnm.Print_Area" localSheetId="23">'(入力用)人件費(東部2年目)'!$A$1:$R$26</definedName>
    <definedName name="_xlnm.Print_Area" localSheetId="24">'(入力用)人件費(東部3年目)'!$A$1:$R$26</definedName>
    <definedName name="_xlnm.Print_Area" localSheetId="25">'(入力用)人件費(東部4年目)'!$A$1:$R$26</definedName>
    <definedName name="_xlnm.Print_Area" localSheetId="26">'(入力用)人件費(東部5年目)'!$A$1:$R$26</definedName>
    <definedName name="_xlnm.Print_Area" localSheetId="2">'(入力用)武庫之荘駅第1'!$B$1:$AJ$47</definedName>
    <definedName name="_xlnm.Print_Area" localSheetId="3">'(入力用)立花駅第1'!$B$1:$AJ$47</definedName>
    <definedName name="_xlnm.Print_Area" localSheetId="4">'(入力用)立花駅第2'!$B$1:$AJ$47</definedName>
    <definedName name="_xlnm.Print_Area" localSheetId="5">'(入力用)立花駅第3'!$B$1:$AJ$47</definedName>
    <definedName name="_xlnm.Print_Area" localSheetId="6">'(入力用)立花駅第4'!$B$1:$AJ$47</definedName>
    <definedName name="_xlnm.Print_Area" localSheetId="7">'(入力用)立花駅第5'!$B$1:$AJ$47</definedName>
    <definedName name="_xlnm.Print_Area" localSheetId="8">'(入力用)立花駅第6'!$B$1:$AJ$47</definedName>
    <definedName name="_xlnm.Print_Area" localSheetId="10">'(入力用)立花駅第7'!$B$1:$AJ$47</definedName>
    <definedName name="_xlnm.Print_Area" localSheetId="9">'(入力用)立花駅南地下'!$B$1:$AJ$47</definedName>
    <definedName name="_xlnm.Print_Area" localSheetId="0">'見積入力一覧（H30実績 西部）'!$B$1:$AJ$47</definedName>
    <definedName name="_xlnm.Print_Area" localSheetId="17">'見積入力一覧（H30実績東部）'!$B$1:$AJ$47</definedName>
    <definedName name="_xlnm.Print_Area" localSheetId="1">'見積入力一覧（R7～5年間　西部）'!$B$1:$AJ$47</definedName>
    <definedName name="_xlnm.Print_Area" localSheetId="18">'見積入力一覧（R7～5年間 東部）'!$B$1:$AJ$47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4" i="36" l="1"/>
  <c r="AI14" i="25"/>
  <c r="AI14" i="26"/>
  <c r="AI14" i="24"/>
  <c r="AI14" i="23"/>
  <c r="AI14" i="22"/>
  <c r="AI14" i="21"/>
  <c r="AI14" i="19"/>
  <c r="AI14" i="27"/>
  <c r="AD41" i="31" l="1"/>
  <c r="AD42" i="31"/>
  <c r="AD43" i="31"/>
  <c r="AD44" i="31"/>
  <c r="AD45" i="31"/>
  <c r="AD40" i="31"/>
  <c r="AC7" i="31"/>
  <c r="AC8" i="31"/>
  <c r="AC9" i="31"/>
  <c r="AC10" i="31"/>
  <c r="AC11" i="31"/>
  <c r="AC12" i="31"/>
  <c r="AI12" i="31" s="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I24" i="31" s="1"/>
  <c r="AC25" i="31"/>
  <c r="AC26" i="31"/>
  <c r="AC27" i="31"/>
  <c r="AC28" i="31"/>
  <c r="AD28" i="31" s="1"/>
  <c r="AC29" i="31"/>
  <c r="AC30" i="31"/>
  <c r="AC31" i="31"/>
  <c r="AC32" i="31"/>
  <c r="AC33" i="31"/>
  <c r="AC34" i="31"/>
  <c r="AC35" i="31"/>
  <c r="AC36" i="31"/>
  <c r="AI36" i="31" s="1"/>
  <c r="AC37" i="31"/>
  <c r="AC38" i="31"/>
  <c r="AC39" i="31"/>
  <c r="AC6" i="31"/>
  <c r="X41" i="31"/>
  <c r="X42" i="31"/>
  <c r="X43" i="31"/>
  <c r="X44" i="31"/>
  <c r="X45" i="31"/>
  <c r="X40" i="31"/>
  <c r="W7" i="31"/>
  <c r="AI7" i="31" s="1"/>
  <c r="W8" i="31"/>
  <c r="W9" i="31"/>
  <c r="W10" i="31"/>
  <c r="W11" i="31"/>
  <c r="W12" i="31"/>
  <c r="W13" i="31"/>
  <c r="W14" i="31"/>
  <c r="W15" i="31"/>
  <c r="W16" i="31"/>
  <c r="W17" i="31"/>
  <c r="W18" i="31"/>
  <c r="W19" i="31"/>
  <c r="AI19" i="31" s="1"/>
  <c r="W20" i="31"/>
  <c r="W21" i="31"/>
  <c r="W22" i="31"/>
  <c r="W23" i="31"/>
  <c r="W24" i="31"/>
  <c r="W25" i="31"/>
  <c r="W26" i="31"/>
  <c r="W27" i="31"/>
  <c r="W28" i="31"/>
  <c r="W29" i="31"/>
  <c r="W30" i="31"/>
  <c r="W31" i="31"/>
  <c r="AI31" i="31" s="1"/>
  <c r="W32" i="31"/>
  <c r="W33" i="31"/>
  <c r="W34" i="31"/>
  <c r="W35" i="31"/>
  <c r="W36" i="31"/>
  <c r="W37" i="31"/>
  <c r="W38" i="31"/>
  <c r="W39" i="31"/>
  <c r="W6" i="31"/>
  <c r="R41" i="31"/>
  <c r="R42" i="31"/>
  <c r="R43" i="31"/>
  <c r="R44" i="31"/>
  <c r="R45" i="31"/>
  <c r="R40" i="31"/>
  <c r="Q7" i="31"/>
  <c r="Q8" i="31"/>
  <c r="Q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R28" i="31" s="1"/>
  <c r="Q30" i="31"/>
  <c r="Q31" i="31"/>
  <c r="Q32" i="31"/>
  <c r="Q33" i="31"/>
  <c r="Q34" i="31"/>
  <c r="Q35" i="31"/>
  <c r="Q36" i="31"/>
  <c r="Q37" i="31"/>
  <c r="Q38" i="31"/>
  <c r="Q39" i="31"/>
  <c r="Q6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L28" i="31" s="1"/>
  <c r="K30" i="31"/>
  <c r="K31" i="31"/>
  <c r="K32" i="31"/>
  <c r="K33" i="31"/>
  <c r="K34" i="31"/>
  <c r="K35" i="31"/>
  <c r="K36" i="31"/>
  <c r="K37" i="31"/>
  <c r="K38" i="31"/>
  <c r="K39" i="31"/>
  <c r="L40" i="31"/>
  <c r="L41" i="31"/>
  <c r="L42" i="31"/>
  <c r="L43" i="31"/>
  <c r="L44" i="31"/>
  <c r="L45" i="31"/>
  <c r="F41" i="31"/>
  <c r="F42" i="31"/>
  <c r="F43" i="31"/>
  <c r="F44" i="31"/>
  <c r="F45" i="31"/>
  <c r="F40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6" i="31"/>
  <c r="AD5" i="29"/>
  <c r="R5" i="29"/>
  <c r="L5" i="29"/>
  <c r="H15" i="40"/>
  <c r="H14" i="40"/>
  <c r="H13" i="40"/>
  <c r="H10" i="40"/>
  <c r="H9" i="40"/>
  <c r="H8" i="40"/>
  <c r="H11" i="40" s="1"/>
  <c r="H5" i="40"/>
  <c r="H4" i="40"/>
  <c r="H3" i="40"/>
  <c r="H15" i="39"/>
  <c r="H14" i="39"/>
  <c r="H13" i="39"/>
  <c r="H10" i="39"/>
  <c r="H9" i="39"/>
  <c r="H8" i="39"/>
  <c r="H11" i="39" s="1"/>
  <c r="X5" i="29" s="1"/>
  <c r="H5" i="39"/>
  <c r="H4" i="39"/>
  <c r="H3" i="39"/>
  <c r="H6" i="39" s="1"/>
  <c r="X5" i="28" s="1"/>
  <c r="H15" i="38"/>
  <c r="H14" i="38"/>
  <c r="H13" i="38"/>
  <c r="H10" i="38"/>
  <c r="H9" i="38"/>
  <c r="H8" i="38"/>
  <c r="H11" i="38" s="1"/>
  <c r="H5" i="38"/>
  <c r="H4" i="38"/>
  <c r="H3" i="38"/>
  <c r="H15" i="37"/>
  <c r="H14" i="37"/>
  <c r="H13" i="37"/>
  <c r="H10" i="37"/>
  <c r="H9" i="37"/>
  <c r="H8" i="37"/>
  <c r="H11" i="37" s="1"/>
  <c r="H5" i="37"/>
  <c r="H4" i="37"/>
  <c r="H3" i="37"/>
  <c r="R5" i="36"/>
  <c r="R46" i="36" s="1"/>
  <c r="AD41" i="9"/>
  <c r="AD42" i="9"/>
  <c r="AD43" i="9"/>
  <c r="AD44" i="9"/>
  <c r="AD45" i="9"/>
  <c r="AD40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6" i="9"/>
  <c r="X45" i="9"/>
  <c r="X41" i="9"/>
  <c r="X42" i="9"/>
  <c r="X43" i="9"/>
  <c r="X44" i="9"/>
  <c r="X40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6" i="9"/>
  <c r="R41" i="9"/>
  <c r="R42" i="9"/>
  <c r="R43" i="9"/>
  <c r="R44" i="9"/>
  <c r="R45" i="9"/>
  <c r="R40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6" i="9"/>
  <c r="L41" i="9"/>
  <c r="L42" i="9"/>
  <c r="L43" i="9"/>
  <c r="L44" i="9"/>
  <c r="L45" i="9"/>
  <c r="L40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6" i="9"/>
  <c r="F44" i="9"/>
  <c r="AJ45" i="36"/>
  <c r="AJ44" i="36"/>
  <c r="AJ43" i="36"/>
  <c r="AJ40" i="36"/>
  <c r="AI38" i="36"/>
  <c r="AI37" i="36"/>
  <c r="AI36" i="36"/>
  <c r="AI35" i="36"/>
  <c r="AI34" i="36"/>
  <c r="AI33" i="36"/>
  <c r="AI32" i="36"/>
  <c r="AI31" i="36"/>
  <c r="AI30" i="36"/>
  <c r="AJ30" i="36" s="1"/>
  <c r="AD30" i="36"/>
  <c r="X30" i="36"/>
  <c r="R30" i="36"/>
  <c r="L30" i="36"/>
  <c r="F30" i="36"/>
  <c r="AI29" i="36"/>
  <c r="AI28" i="36"/>
  <c r="AJ28" i="36" s="1"/>
  <c r="AD28" i="36"/>
  <c r="X28" i="36"/>
  <c r="R28" i="36"/>
  <c r="L28" i="36"/>
  <c r="F28" i="36"/>
  <c r="AI26" i="36"/>
  <c r="AI25" i="36"/>
  <c r="AI24" i="36"/>
  <c r="AI23" i="36"/>
  <c r="AJ23" i="36" s="1"/>
  <c r="AD23" i="36"/>
  <c r="X23" i="36"/>
  <c r="R23" i="36"/>
  <c r="L23" i="36"/>
  <c r="F23" i="36"/>
  <c r="AI22" i="36"/>
  <c r="AI17" i="36"/>
  <c r="AI16" i="36"/>
  <c r="AI15" i="36"/>
  <c r="AI13" i="36"/>
  <c r="AI12" i="36"/>
  <c r="AI11" i="36"/>
  <c r="AI10" i="36"/>
  <c r="AI9" i="36"/>
  <c r="AI8" i="36"/>
  <c r="AI7" i="36"/>
  <c r="AI6" i="36"/>
  <c r="AJ6" i="36" s="1"/>
  <c r="AD6" i="36"/>
  <c r="X6" i="36"/>
  <c r="R6" i="36"/>
  <c r="L6" i="36"/>
  <c r="F6" i="36"/>
  <c r="R5" i="25"/>
  <c r="L5" i="25"/>
  <c r="L5" i="23"/>
  <c r="P25" i="35"/>
  <c r="H25" i="35"/>
  <c r="P24" i="35"/>
  <c r="H24" i="35"/>
  <c r="P23" i="35"/>
  <c r="H23" i="35"/>
  <c r="P20" i="35"/>
  <c r="H20" i="35"/>
  <c r="P19" i="35"/>
  <c r="H19" i="35"/>
  <c r="P18" i="35"/>
  <c r="H18" i="35"/>
  <c r="P15" i="35"/>
  <c r="H15" i="35"/>
  <c r="P14" i="35"/>
  <c r="H14" i="35"/>
  <c r="P13" i="35"/>
  <c r="H13" i="35"/>
  <c r="P10" i="35"/>
  <c r="H10" i="35"/>
  <c r="P9" i="35"/>
  <c r="H9" i="35"/>
  <c r="P8" i="35"/>
  <c r="H8" i="35"/>
  <c r="P5" i="35"/>
  <c r="H5" i="35"/>
  <c r="P4" i="35"/>
  <c r="H4" i="35"/>
  <c r="P3" i="35"/>
  <c r="P6" i="35" s="1"/>
  <c r="AD5" i="23" s="1"/>
  <c r="H3" i="35"/>
  <c r="P25" i="34"/>
  <c r="H25" i="34"/>
  <c r="P24" i="34"/>
  <c r="H24" i="34"/>
  <c r="P23" i="34"/>
  <c r="H23" i="34"/>
  <c r="P20" i="34"/>
  <c r="H20" i="34"/>
  <c r="P19" i="34"/>
  <c r="H19" i="34"/>
  <c r="P18" i="34"/>
  <c r="H18" i="34"/>
  <c r="P15" i="34"/>
  <c r="H15" i="34"/>
  <c r="P14" i="34"/>
  <c r="H14" i="34"/>
  <c r="P13" i="34"/>
  <c r="H13" i="34"/>
  <c r="P10" i="34"/>
  <c r="H10" i="34"/>
  <c r="P9" i="34"/>
  <c r="H9" i="34"/>
  <c r="P8" i="34"/>
  <c r="H8" i="34"/>
  <c r="P5" i="34"/>
  <c r="H5" i="34"/>
  <c r="P4" i="34"/>
  <c r="H4" i="34"/>
  <c r="P3" i="34"/>
  <c r="H3" i="34"/>
  <c r="P25" i="33"/>
  <c r="H25" i="33"/>
  <c r="P24" i="33"/>
  <c r="H24" i="33"/>
  <c r="P23" i="33"/>
  <c r="P26" i="33" s="1"/>
  <c r="L5" i="36" s="1"/>
  <c r="L46" i="36" s="1"/>
  <c r="H23" i="33"/>
  <c r="P20" i="33"/>
  <c r="H20" i="33"/>
  <c r="P19" i="33"/>
  <c r="H19" i="33"/>
  <c r="P18" i="33"/>
  <c r="H18" i="33"/>
  <c r="H21" i="33" s="1"/>
  <c r="L5" i="21" s="1"/>
  <c r="P15" i="33"/>
  <c r="H15" i="33"/>
  <c r="P14" i="33"/>
  <c r="H14" i="33"/>
  <c r="P13" i="33"/>
  <c r="P16" i="33" s="1"/>
  <c r="H13" i="33"/>
  <c r="P10" i="33"/>
  <c r="H10" i="33"/>
  <c r="P9" i="33"/>
  <c r="H9" i="33"/>
  <c r="P8" i="33"/>
  <c r="H8" i="33"/>
  <c r="P5" i="33"/>
  <c r="H5" i="33"/>
  <c r="P4" i="33"/>
  <c r="H4" i="33"/>
  <c r="P3" i="33"/>
  <c r="P6" i="33" s="1"/>
  <c r="H3" i="33"/>
  <c r="H6" i="33" s="1"/>
  <c r="L5" i="27" s="1"/>
  <c r="P25" i="32"/>
  <c r="H25" i="32"/>
  <c r="P24" i="32"/>
  <c r="H24" i="32"/>
  <c r="P23" i="32"/>
  <c r="P26" i="32" s="1"/>
  <c r="H23" i="32"/>
  <c r="H26" i="32" s="1"/>
  <c r="R5" i="22" s="1"/>
  <c r="R46" i="22" s="1"/>
  <c r="P20" i="32"/>
  <c r="H20" i="32"/>
  <c r="P19" i="32"/>
  <c r="H19" i="32"/>
  <c r="P18" i="32"/>
  <c r="H18" i="32"/>
  <c r="P15" i="32"/>
  <c r="H15" i="32"/>
  <c r="P14" i="32"/>
  <c r="H14" i="32"/>
  <c r="P13" i="32"/>
  <c r="P16" i="32" s="1"/>
  <c r="H13" i="32"/>
  <c r="H16" i="32" s="1"/>
  <c r="P10" i="32"/>
  <c r="H10" i="32"/>
  <c r="P9" i="32"/>
  <c r="H9" i="32"/>
  <c r="P8" i="32"/>
  <c r="H8" i="32"/>
  <c r="P5" i="32"/>
  <c r="H5" i="32"/>
  <c r="P4" i="32"/>
  <c r="H4" i="32"/>
  <c r="P3" i="32"/>
  <c r="P6" i="32" s="1"/>
  <c r="R5" i="23" s="1"/>
  <c r="R46" i="23" s="1"/>
  <c r="H3" i="32"/>
  <c r="H6" i="32" s="1"/>
  <c r="R5" i="27" s="1"/>
  <c r="AJ45" i="31"/>
  <c r="X28" i="31"/>
  <c r="AJ45" i="30"/>
  <c r="AJ44" i="30"/>
  <c r="AJ43" i="30"/>
  <c r="AJ42" i="30"/>
  <c r="AJ41" i="30"/>
  <c r="AJ40" i="30"/>
  <c r="AI39" i="30"/>
  <c r="AI38" i="30"/>
  <c r="AI37" i="30"/>
  <c r="AI36" i="30"/>
  <c r="AI35" i="30"/>
  <c r="AI34" i="30"/>
  <c r="AI33" i="30"/>
  <c r="AI32" i="30"/>
  <c r="AI31" i="30"/>
  <c r="AI30" i="30"/>
  <c r="AD30" i="30"/>
  <c r="X30" i="30"/>
  <c r="R30" i="30"/>
  <c r="L30" i="30"/>
  <c r="F30" i="30"/>
  <c r="AI29" i="30"/>
  <c r="AI28" i="30"/>
  <c r="AD28" i="30"/>
  <c r="X28" i="30"/>
  <c r="R28" i="30"/>
  <c r="L28" i="30"/>
  <c r="F28" i="30"/>
  <c r="AI27" i="30"/>
  <c r="AI26" i="30"/>
  <c r="AI25" i="30"/>
  <c r="AI24" i="30"/>
  <c r="AI23" i="30"/>
  <c r="AD23" i="30"/>
  <c r="X23" i="30"/>
  <c r="R23" i="30"/>
  <c r="L23" i="30"/>
  <c r="F23" i="30"/>
  <c r="AI22" i="30"/>
  <c r="AI21" i="30"/>
  <c r="AI20" i="30"/>
  <c r="AI19" i="30"/>
  <c r="AI18" i="30"/>
  <c r="AI17" i="30"/>
  <c r="AI16" i="30"/>
  <c r="AI15" i="30"/>
  <c r="AI14" i="30"/>
  <c r="AI13" i="30"/>
  <c r="AI12" i="30"/>
  <c r="AI11" i="30"/>
  <c r="AI10" i="30"/>
  <c r="AI9" i="30"/>
  <c r="AI8" i="30"/>
  <c r="AI7" i="30"/>
  <c r="AI6" i="30"/>
  <c r="AD6" i="30"/>
  <c r="X6" i="30"/>
  <c r="R6" i="30"/>
  <c r="L6" i="30"/>
  <c r="F6" i="30"/>
  <c r="AJ45" i="29"/>
  <c r="AJ44" i="29"/>
  <c r="AJ43" i="29"/>
  <c r="AJ42" i="29"/>
  <c r="AJ41" i="29"/>
  <c r="AJ40" i="29"/>
  <c r="AI39" i="29"/>
  <c r="AI38" i="29"/>
  <c r="AI37" i="29"/>
  <c r="AI36" i="29"/>
  <c r="AI35" i="29"/>
  <c r="AI34" i="29"/>
  <c r="AI33" i="29"/>
  <c r="AI32" i="29"/>
  <c r="AI31" i="29"/>
  <c r="AI30" i="29"/>
  <c r="AD30" i="29"/>
  <c r="X30" i="29"/>
  <c r="R30" i="29"/>
  <c r="L30" i="29"/>
  <c r="F30" i="29"/>
  <c r="AI29" i="29"/>
  <c r="AI28" i="29"/>
  <c r="AD28" i="29"/>
  <c r="X28" i="29"/>
  <c r="R28" i="29"/>
  <c r="L28" i="29"/>
  <c r="F28" i="29"/>
  <c r="AI27" i="29"/>
  <c r="AI26" i="29"/>
  <c r="AI25" i="29"/>
  <c r="AI24" i="29"/>
  <c r="AI23" i="29"/>
  <c r="AD23" i="29"/>
  <c r="X23" i="29"/>
  <c r="R23" i="29"/>
  <c r="L23" i="29"/>
  <c r="F23" i="29"/>
  <c r="AI22" i="29"/>
  <c r="AI21" i="29"/>
  <c r="AI20" i="29"/>
  <c r="AI19" i="29"/>
  <c r="AI18" i="29"/>
  <c r="AI17" i="29"/>
  <c r="AI16" i="29"/>
  <c r="AI15" i="29"/>
  <c r="AI14" i="29"/>
  <c r="AI13" i="29"/>
  <c r="AI12" i="29"/>
  <c r="AI11" i="29"/>
  <c r="AI10" i="29"/>
  <c r="AI9" i="29"/>
  <c r="AI8" i="29"/>
  <c r="AI7" i="29"/>
  <c r="AI6" i="29"/>
  <c r="AD6" i="29"/>
  <c r="X6" i="29"/>
  <c r="R6" i="29"/>
  <c r="R46" i="29" s="1"/>
  <c r="L6" i="29"/>
  <c r="F6" i="29"/>
  <c r="AJ45" i="28"/>
  <c r="AJ44" i="28"/>
  <c r="AJ43" i="28"/>
  <c r="AJ42" i="28"/>
  <c r="AJ41" i="28"/>
  <c r="AJ40" i="28"/>
  <c r="AI39" i="28"/>
  <c r="AI38" i="28"/>
  <c r="AI37" i="28"/>
  <c r="AI36" i="28"/>
  <c r="AI35" i="28"/>
  <c r="AI34" i="28"/>
  <c r="AI33" i="28"/>
  <c r="AI32" i="28"/>
  <c r="AI31" i="28"/>
  <c r="AI30" i="28"/>
  <c r="AD30" i="28"/>
  <c r="X30" i="28"/>
  <c r="R30" i="28"/>
  <c r="L30" i="28"/>
  <c r="F30" i="28"/>
  <c r="AI29" i="28"/>
  <c r="AI28" i="28"/>
  <c r="AD28" i="28"/>
  <c r="X28" i="28"/>
  <c r="R28" i="28"/>
  <c r="L28" i="28"/>
  <c r="F28" i="28"/>
  <c r="AI27" i="28"/>
  <c r="AI26" i="28"/>
  <c r="AI25" i="28"/>
  <c r="AI24" i="28"/>
  <c r="AI23" i="28"/>
  <c r="AD23" i="28"/>
  <c r="X23" i="28"/>
  <c r="R23" i="28"/>
  <c r="L23" i="28"/>
  <c r="F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AI6" i="28"/>
  <c r="AD6" i="28"/>
  <c r="X6" i="28"/>
  <c r="R6" i="28"/>
  <c r="L6" i="28"/>
  <c r="F6" i="28"/>
  <c r="AJ45" i="27"/>
  <c r="AJ44" i="27"/>
  <c r="AJ43" i="27"/>
  <c r="AJ40" i="27"/>
  <c r="AI38" i="27"/>
  <c r="AI37" i="27"/>
  <c r="AI36" i="27"/>
  <c r="AI35" i="27"/>
  <c r="AI34" i="27"/>
  <c r="AI33" i="27"/>
  <c r="AI32" i="27"/>
  <c r="AI31" i="27"/>
  <c r="AI30" i="27"/>
  <c r="AJ30" i="27" s="1"/>
  <c r="AD30" i="27"/>
  <c r="X30" i="27"/>
  <c r="R30" i="27"/>
  <c r="L30" i="27"/>
  <c r="F30" i="27"/>
  <c r="AI29" i="27"/>
  <c r="AI28" i="27"/>
  <c r="AJ28" i="27" s="1"/>
  <c r="AD28" i="27"/>
  <c r="X28" i="27"/>
  <c r="R28" i="27"/>
  <c r="L28" i="27"/>
  <c r="F28" i="27"/>
  <c r="AI26" i="27"/>
  <c r="AI25" i="27"/>
  <c r="AI24" i="27"/>
  <c r="AI23" i="27"/>
  <c r="AJ23" i="27" s="1"/>
  <c r="AD23" i="27"/>
  <c r="X23" i="27"/>
  <c r="R23" i="27"/>
  <c r="L23" i="27"/>
  <c r="F23" i="27"/>
  <c r="AI22" i="27"/>
  <c r="AI17" i="27"/>
  <c r="AI16" i="27"/>
  <c r="AI15" i="27"/>
  <c r="AI13" i="27"/>
  <c r="AI12" i="27"/>
  <c r="AI11" i="27"/>
  <c r="AI10" i="27"/>
  <c r="AI9" i="27"/>
  <c r="AI8" i="27"/>
  <c r="AI7" i="27"/>
  <c r="AI6" i="27"/>
  <c r="AJ6" i="27" s="1"/>
  <c r="AD6" i="27"/>
  <c r="X6" i="27"/>
  <c r="R6" i="27"/>
  <c r="L6" i="27"/>
  <c r="F6" i="27"/>
  <c r="AJ45" i="26"/>
  <c r="AJ44" i="26"/>
  <c r="AJ43" i="26"/>
  <c r="AJ40" i="26"/>
  <c r="AI38" i="26"/>
  <c r="AI37" i="26"/>
  <c r="AI36" i="26"/>
  <c r="AI35" i="26"/>
  <c r="AI34" i="26"/>
  <c r="AI33" i="26"/>
  <c r="AI32" i="26"/>
  <c r="AI31" i="26"/>
  <c r="AI30" i="26"/>
  <c r="AJ30" i="26" s="1"/>
  <c r="AD30" i="26"/>
  <c r="X30" i="26"/>
  <c r="R30" i="26"/>
  <c r="L30" i="26"/>
  <c r="F30" i="26"/>
  <c r="AI29" i="26"/>
  <c r="AI28" i="26"/>
  <c r="AJ28" i="26" s="1"/>
  <c r="AD28" i="26"/>
  <c r="X28" i="26"/>
  <c r="R28" i="26"/>
  <c r="L28" i="26"/>
  <c r="F28" i="26"/>
  <c r="AI26" i="26"/>
  <c r="AI25" i="26"/>
  <c r="AI24" i="26"/>
  <c r="AI23" i="26"/>
  <c r="AJ23" i="26" s="1"/>
  <c r="AD23" i="26"/>
  <c r="X23" i="26"/>
  <c r="R23" i="26"/>
  <c r="L23" i="26"/>
  <c r="F23" i="26"/>
  <c r="AI22" i="26"/>
  <c r="AI17" i="26"/>
  <c r="AI16" i="26"/>
  <c r="AI15" i="26"/>
  <c r="AI13" i="26"/>
  <c r="AI12" i="26"/>
  <c r="AI11" i="26"/>
  <c r="AI10" i="26"/>
  <c r="AI9" i="26"/>
  <c r="AI8" i="26"/>
  <c r="AI7" i="26"/>
  <c r="AI6" i="26"/>
  <c r="AJ6" i="26" s="1"/>
  <c r="AD6" i="26"/>
  <c r="X6" i="26"/>
  <c r="R6" i="26"/>
  <c r="L6" i="26"/>
  <c r="F6" i="26"/>
  <c r="R46" i="25"/>
  <c r="AJ45" i="25"/>
  <c r="AJ44" i="25"/>
  <c r="AJ43" i="25"/>
  <c r="AJ40" i="25"/>
  <c r="AI38" i="25"/>
  <c r="AI37" i="25"/>
  <c r="AI36" i="25"/>
  <c r="AI35" i="25"/>
  <c r="AI34" i="25"/>
  <c r="AI33" i="25"/>
  <c r="AI32" i="25"/>
  <c r="AI31" i="25"/>
  <c r="AI30" i="25"/>
  <c r="AJ30" i="25" s="1"/>
  <c r="AD30" i="25"/>
  <c r="X30" i="25"/>
  <c r="R30" i="25"/>
  <c r="L30" i="25"/>
  <c r="F30" i="25"/>
  <c r="AI29" i="25"/>
  <c r="AI28" i="25"/>
  <c r="AJ28" i="25" s="1"/>
  <c r="AD28" i="25"/>
  <c r="X28" i="25"/>
  <c r="R28" i="25"/>
  <c r="L28" i="25"/>
  <c r="F28" i="25"/>
  <c r="AI26" i="25"/>
  <c r="AI25" i="25"/>
  <c r="AI24" i="25"/>
  <c r="AI23" i="25"/>
  <c r="AJ23" i="25" s="1"/>
  <c r="AD23" i="25"/>
  <c r="X23" i="25"/>
  <c r="R23" i="25"/>
  <c r="L23" i="25"/>
  <c r="F23" i="25"/>
  <c r="AI22" i="25"/>
  <c r="AI17" i="25"/>
  <c r="AI16" i="25"/>
  <c r="AI15" i="25"/>
  <c r="AI13" i="25"/>
  <c r="AI12" i="25"/>
  <c r="AI11" i="25"/>
  <c r="AI10" i="25"/>
  <c r="AI9" i="25"/>
  <c r="AI8" i="25"/>
  <c r="AI7" i="25"/>
  <c r="AI6" i="25"/>
  <c r="AJ6" i="25" s="1"/>
  <c r="AD6" i="25"/>
  <c r="X6" i="25"/>
  <c r="R6" i="25"/>
  <c r="L6" i="25"/>
  <c r="F6" i="25"/>
  <c r="AJ45" i="24"/>
  <c r="AJ44" i="24"/>
  <c r="AJ43" i="24"/>
  <c r="AJ40" i="24"/>
  <c r="AI38" i="24"/>
  <c r="AI37" i="24"/>
  <c r="AI36" i="24"/>
  <c r="AI35" i="24"/>
  <c r="AI34" i="24"/>
  <c r="AI33" i="24"/>
  <c r="AI32" i="24"/>
  <c r="AI31" i="24"/>
  <c r="AI30" i="24"/>
  <c r="AJ30" i="24" s="1"/>
  <c r="AD30" i="24"/>
  <c r="X30" i="24"/>
  <c r="R30" i="24"/>
  <c r="L30" i="24"/>
  <c r="F30" i="24"/>
  <c r="AI29" i="24"/>
  <c r="AI28" i="24"/>
  <c r="AJ28" i="24" s="1"/>
  <c r="AD28" i="24"/>
  <c r="X28" i="24"/>
  <c r="R28" i="24"/>
  <c r="L28" i="24"/>
  <c r="F28" i="24"/>
  <c r="AI26" i="24"/>
  <c r="AI25" i="24"/>
  <c r="AI24" i="24"/>
  <c r="AI23" i="24"/>
  <c r="AJ23" i="24" s="1"/>
  <c r="AD23" i="24"/>
  <c r="X23" i="24"/>
  <c r="R23" i="24"/>
  <c r="L23" i="24"/>
  <c r="F23" i="24"/>
  <c r="AI22" i="24"/>
  <c r="AI17" i="24"/>
  <c r="AI16" i="24"/>
  <c r="AI15" i="24"/>
  <c r="AI13" i="24"/>
  <c r="AI12" i="24"/>
  <c r="AI11" i="24"/>
  <c r="AI10" i="24"/>
  <c r="AI9" i="24"/>
  <c r="AI8" i="24"/>
  <c r="AI7" i="24"/>
  <c r="AI6" i="24"/>
  <c r="AJ6" i="24" s="1"/>
  <c r="AD6" i="24"/>
  <c r="X6" i="24"/>
  <c r="R6" i="24"/>
  <c r="L6" i="24"/>
  <c r="F6" i="24"/>
  <c r="AJ45" i="23"/>
  <c r="AJ44" i="23"/>
  <c r="AJ43" i="23"/>
  <c r="AJ40" i="23"/>
  <c r="AI38" i="23"/>
  <c r="AI37" i="23"/>
  <c r="AI36" i="23"/>
  <c r="AI35" i="23"/>
  <c r="AI34" i="23"/>
  <c r="AI33" i="23"/>
  <c r="AI32" i="23"/>
  <c r="AI31" i="23"/>
  <c r="AI30" i="23"/>
  <c r="AJ30" i="23" s="1"/>
  <c r="AD30" i="23"/>
  <c r="X30" i="23"/>
  <c r="R30" i="23"/>
  <c r="L30" i="23"/>
  <c r="F30" i="23"/>
  <c r="AI29" i="23"/>
  <c r="AI28" i="23"/>
  <c r="AJ28" i="23" s="1"/>
  <c r="AD28" i="23"/>
  <c r="X28" i="23"/>
  <c r="R28" i="23"/>
  <c r="L28" i="23"/>
  <c r="F28" i="23"/>
  <c r="AI26" i="23"/>
  <c r="AI25" i="23"/>
  <c r="AI24" i="23"/>
  <c r="AI23" i="23"/>
  <c r="AJ23" i="23" s="1"/>
  <c r="AD23" i="23"/>
  <c r="X23" i="23"/>
  <c r="R23" i="23"/>
  <c r="L23" i="23"/>
  <c r="F23" i="23"/>
  <c r="AI22" i="23"/>
  <c r="AI17" i="23"/>
  <c r="AI16" i="23"/>
  <c r="AI15" i="23"/>
  <c r="AI13" i="23"/>
  <c r="AI12" i="23"/>
  <c r="AI11" i="23"/>
  <c r="AI10" i="23"/>
  <c r="AI9" i="23"/>
  <c r="AI8" i="23"/>
  <c r="AI7" i="23"/>
  <c r="AI6" i="23"/>
  <c r="AJ6" i="23" s="1"/>
  <c r="AD6" i="23"/>
  <c r="X6" i="23"/>
  <c r="R6" i="23"/>
  <c r="L6" i="23"/>
  <c r="L46" i="23" s="1"/>
  <c r="F6" i="23"/>
  <c r="AJ45" i="22"/>
  <c r="AJ44" i="22"/>
  <c r="AJ43" i="22"/>
  <c r="AJ40" i="22"/>
  <c r="AI38" i="22"/>
  <c r="AI37" i="22"/>
  <c r="AI36" i="22"/>
  <c r="AI35" i="22"/>
  <c r="AI34" i="22"/>
  <c r="AI33" i="22"/>
  <c r="AI32" i="22"/>
  <c r="AI31" i="22"/>
  <c r="AI30" i="22"/>
  <c r="AJ30" i="22" s="1"/>
  <c r="AD30" i="22"/>
  <c r="X30" i="22"/>
  <c r="R30" i="22"/>
  <c r="L30" i="22"/>
  <c r="F30" i="22"/>
  <c r="AI29" i="22"/>
  <c r="AI28" i="22"/>
  <c r="AJ28" i="22" s="1"/>
  <c r="AD28" i="22"/>
  <c r="X28" i="22"/>
  <c r="R28" i="22"/>
  <c r="L28" i="22"/>
  <c r="F28" i="22"/>
  <c r="AI26" i="22"/>
  <c r="AI25" i="22"/>
  <c r="AI24" i="22"/>
  <c r="AI23" i="22"/>
  <c r="AJ23" i="22" s="1"/>
  <c r="AD23" i="22"/>
  <c r="X23" i="22"/>
  <c r="R23" i="22"/>
  <c r="L23" i="22"/>
  <c r="F23" i="22"/>
  <c r="AI22" i="22"/>
  <c r="AI17" i="22"/>
  <c r="AI16" i="22"/>
  <c r="AI15" i="22"/>
  <c r="AI13" i="22"/>
  <c r="AI12" i="22"/>
  <c r="AI11" i="22"/>
  <c r="AI10" i="22"/>
  <c r="AI9" i="22"/>
  <c r="AI8" i="22"/>
  <c r="AI7" i="22"/>
  <c r="AI6" i="22"/>
  <c r="AJ6" i="22" s="1"/>
  <c r="AD6" i="22"/>
  <c r="X6" i="22"/>
  <c r="R6" i="22"/>
  <c r="L6" i="22"/>
  <c r="F6" i="22"/>
  <c r="AJ45" i="21"/>
  <c r="AJ44" i="21"/>
  <c r="AJ43" i="21"/>
  <c r="AJ40" i="21"/>
  <c r="AI38" i="21"/>
  <c r="AI37" i="21"/>
  <c r="AI36" i="21"/>
  <c r="AI35" i="21"/>
  <c r="AI34" i="21"/>
  <c r="AI33" i="21"/>
  <c r="AI32" i="21"/>
  <c r="AI31" i="21"/>
  <c r="AI30" i="21"/>
  <c r="AJ30" i="21" s="1"/>
  <c r="AD30" i="21"/>
  <c r="X30" i="21"/>
  <c r="R30" i="21"/>
  <c r="L30" i="21"/>
  <c r="F30" i="21"/>
  <c r="AI29" i="21"/>
  <c r="AI28" i="21"/>
  <c r="AJ28" i="21" s="1"/>
  <c r="AD28" i="21"/>
  <c r="X28" i="21"/>
  <c r="R28" i="21"/>
  <c r="L28" i="21"/>
  <c r="F28" i="21"/>
  <c r="AI26" i="21"/>
  <c r="AI25" i="21"/>
  <c r="AI24" i="21"/>
  <c r="AI23" i="21"/>
  <c r="AJ23" i="21" s="1"/>
  <c r="AD23" i="21"/>
  <c r="X23" i="21"/>
  <c r="R23" i="21"/>
  <c r="L23" i="21"/>
  <c r="F23" i="21"/>
  <c r="AI22" i="21"/>
  <c r="AI17" i="21"/>
  <c r="AI16" i="21"/>
  <c r="AI15" i="21"/>
  <c r="AI13" i="21"/>
  <c r="AI12" i="21"/>
  <c r="AI11" i="21"/>
  <c r="AI10" i="21"/>
  <c r="AI9" i="21"/>
  <c r="AI8" i="21"/>
  <c r="AI7" i="21"/>
  <c r="AI6" i="21"/>
  <c r="AJ6" i="21" s="1"/>
  <c r="AD6" i="21"/>
  <c r="X6" i="21"/>
  <c r="R6" i="21"/>
  <c r="L6" i="21"/>
  <c r="F6" i="21"/>
  <c r="AJ45" i="20"/>
  <c r="AJ44" i="20"/>
  <c r="AJ43" i="20"/>
  <c r="AJ40" i="20"/>
  <c r="AI38" i="20"/>
  <c r="AI37" i="20"/>
  <c r="AI36" i="20"/>
  <c r="AI35" i="20"/>
  <c r="AI34" i="20"/>
  <c r="AI33" i="20"/>
  <c r="AI32" i="20"/>
  <c r="AI31" i="20"/>
  <c r="AI30" i="20"/>
  <c r="AJ30" i="20" s="1"/>
  <c r="AD30" i="20"/>
  <c r="X30" i="20"/>
  <c r="R30" i="20"/>
  <c r="L30" i="20"/>
  <c r="F30" i="20"/>
  <c r="AI29" i="20"/>
  <c r="AI28" i="20"/>
  <c r="AJ28" i="20" s="1"/>
  <c r="AD28" i="20"/>
  <c r="X28" i="20"/>
  <c r="R28" i="20"/>
  <c r="L28" i="20"/>
  <c r="F28" i="20"/>
  <c r="AI26" i="20"/>
  <c r="AI25" i="20"/>
  <c r="AI24" i="20"/>
  <c r="AI23" i="20"/>
  <c r="AJ23" i="20" s="1"/>
  <c r="AD23" i="20"/>
  <c r="X23" i="20"/>
  <c r="R23" i="20"/>
  <c r="L23" i="20"/>
  <c r="F23" i="20"/>
  <c r="AI22" i="20"/>
  <c r="AI17" i="20"/>
  <c r="AI16" i="20"/>
  <c r="AI15" i="20"/>
  <c r="AI13" i="20"/>
  <c r="AI12" i="20"/>
  <c r="AI11" i="20"/>
  <c r="AI10" i="20"/>
  <c r="AI9" i="20"/>
  <c r="AI8" i="20"/>
  <c r="AI7" i="20"/>
  <c r="AI6" i="20"/>
  <c r="AJ6" i="20" s="1"/>
  <c r="AD6" i="20"/>
  <c r="X6" i="20"/>
  <c r="R6" i="20"/>
  <c r="L6" i="20"/>
  <c r="F6" i="20"/>
  <c r="AJ45" i="19"/>
  <c r="AJ44" i="19"/>
  <c r="AJ43" i="19"/>
  <c r="AJ40" i="19"/>
  <c r="R30" i="19"/>
  <c r="AI38" i="19"/>
  <c r="AI37" i="19"/>
  <c r="AI36" i="19"/>
  <c r="AI35" i="19"/>
  <c r="AI34" i="19"/>
  <c r="X30" i="19"/>
  <c r="AI33" i="19"/>
  <c r="AI32" i="19"/>
  <c r="AI31" i="19"/>
  <c r="AI30" i="19"/>
  <c r="AD30" i="19"/>
  <c r="F30" i="19"/>
  <c r="AI29" i="19"/>
  <c r="AI28" i="19"/>
  <c r="AD28" i="19"/>
  <c r="X28" i="19"/>
  <c r="R28" i="19"/>
  <c r="L28" i="19"/>
  <c r="F28" i="19"/>
  <c r="AI26" i="19"/>
  <c r="AI25" i="19"/>
  <c r="AI24" i="19"/>
  <c r="AD23" i="19"/>
  <c r="X23" i="19"/>
  <c r="R23" i="19"/>
  <c r="L23" i="19"/>
  <c r="AI23" i="19"/>
  <c r="R6" i="19"/>
  <c r="AI22" i="19"/>
  <c r="AD6" i="19"/>
  <c r="F6" i="19"/>
  <c r="AI16" i="19"/>
  <c r="AI15" i="19"/>
  <c r="AI13" i="19"/>
  <c r="AI12" i="19"/>
  <c r="AI11" i="19"/>
  <c r="AI10" i="19"/>
  <c r="AI9" i="19"/>
  <c r="AI8" i="19"/>
  <c r="AI7" i="19"/>
  <c r="AI6" i="19"/>
  <c r="X6" i="19"/>
  <c r="L6" i="19"/>
  <c r="H16" i="40" l="1"/>
  <c r="AD5" i="30" s="1"/>
  <c r="AD5" i="31" s="1"/>
  <c r="H6" i="40"/>
  <c r="AD5" i="28" s="1"/>
  <c r="H16" i="39"/>
  <c r="X5" i="30" s="1"/>
  <c r="X5" i="31" s="1"/>
  <c r="X46" i="29"/>
  <c r="H6" i="38"/>
  <c r="R5" i="28" s="1"/>
  <c r="R46" i="28" s="1"/>
  <c r="H16" i="38"/>
  <c r="R5" i="30" s="1"/>
  <c r="R5" i="31" s="1"/>
  <c r="H6" i="37"/>
  <c r="L5" i="28" s="1"/>
  <c r="H16" i="37"/>
  <c r="L5" i="30" s="1"/>
  <c r="P26" i="35"/>
  <c r="AD5" i="36" s="1"/>
  <c r="AD46" i="36" s="1"/>
  <c r="P21" i="35"/>
  <c r="AD5" i="26" s="1"/>
  <c r="AD46" i="26"/>
  <c r="P11" i="35"/>
  <c r="AD46" i="23"/>
  <c r="P16" i="35"/>
  <c r="AD5" i="25" s="1"/>
  <c r="AD46" i="25" s="1"/>
  <c r="AD46" i="20"/>
  <c r="H6" i="35"/>
  <c r="AD5" i="27" s="1"/>
  <c r="H16" i="35"/>
  <c r="AD5" i="19" s="1"/>
  <c r="AD46" i="19" s="1"/>
  <c r="H26" i="35"/>
  <c r="AD5" i="22" s="1"/>
  <c r="H11" i="35"/>
  <c r="AD5" i="20" s="1"/>
  <c r="H21" i="35"/>
  <c r="AD5" i="21" s="1"/>
  <c r="AD46" i="21"/>
  <c r="AD46" i="22"/>
  <c r="X46" i="19"/>
  <c r="X46" i="27"/>
  <c r="H11" i="34"/>
  <c r="X5" i="20" s="1"/>
  <c r="X46" i="20" s="1"/>
  <c r="H21" i="34"/>
  <c r="X5" i="21" s="1"/>
  <c r="X46" i="21" s="1"/>
  <c r="P11" i="34"/>
  <c r="X5" i="24" s="1"/>
  <c r="P21" i="34"/>
  <c r="X5" i="26" s="1"/>
  <c r="X46" i="26" s="1"/>
  <c r="X46" i="24"/>
  <c r="H6" i="34"/>
  <c r="X5" i="27" s="1"/>
  <c r="H16" i="34"/>
  <c r="X5" i="19" s="1"/>
  <c r="H26" i="34"/>
  <c r="X5" i="22" s="1"/>
  <c r="P6" i="34"/>
  <c r="X5" i="23" s="1"/>
  <c r="X46" i="23" s="1"/>
  <c r="P16" i="34"/>
  <c r="X5" i="25" s="1"/>
  <c r="X46" i="25" s="1"/>
  <c r="P26" i="34"/>
  <c r="X5" i="36" s="1"/>
  <c r="X46" i="36" s="1"/>
  <c r="X46" i="22"/>
  <c r="H11" i="32"/>
  <c r="R5" i="20" s="1"/>
  <c r="R46" i="20" s="1"/>
  <c r="H21" i="32"/>
  <c r="P11" i="32"/>
  <c r="R5" i="24" s="1"/>
  <c r="R46" i="24" s="1"/>
  <c r="P21" i="32"/>
  <c r="R5" i="26" s="1"/>
  <c r="R46" i="26" s="1"/>
  <c r="R46" i="27"/>
  <c r="L46" i="25"/>
  <c r="P11" i="33"/>
  <c r="L5" i="24" s="1"/>
  <c r="L5" i="9" s="1"/>
  <c r="P21" i="33"/>
  <c r="L5" i="26" s="1"/>
  <c r="L46" i="26"/>
  <c r="H11" i="33"/>
  <c r="L5" i="20" s="1"/>
  <c r="H26" i="33"/>
  <c r="L5" i="22" s="1"/>
  <c r="L46" i="22"/>
  <c r="L46" i="21"/>
  <c r="H16" i="33"/>
  <c r="L5" i="19" s="1"/>
  <c r="L46" i="20"/>
  <c r="AI39" i="31"/>
  <c r="AI27" i="31"/>
  <c r="AI15" i="31"/>
  <c r="AJ43" i="31"/>
  <c r="AI32" i="31"/>
  <c r="AI8" i="31"/>
  <c r="AJ41" i="31"/>
  <c r="AI20" i="31"/>
  <c r="AJ42" i="31"/>
  <c r="AI6" i="31"/>
  <c r="AJ40" i="31"/>
  <c r="AI35" i="31"/>
  <c r="AI23" i="31"/>
  <c r="AI11" i="31"/>
  <c r="AI16" i="31"/>
  <c r="R6" i="31"/>
  <c r="AI28" i="31"/>
  <c r="R30" i="31"/>
  <c r="L30" i="31"/>
  <c r="L6" i="31"/>
  <c r="R23" i="31"/>
  <c r="X30" i="31"/>
  <c r="X6" i="31"/>
  <c r="X23" i="31"/>
  <c r="AD30" i="31"/>
  <c r="AD23" i="31"/>
  <c r="AD6" i="31"/>
  <c r="AI25" i="31"/>
  <c r="AI21" i="31"/>
  <c r="AI37" i="31"/>
  <c r="AI9" i="31"/>
  <c r="L23" i="31"/>
  <c r="AI33" i="31"/>
  <c r="AI29" i="31"/>
  <c r="AJ28" i="31" s="1"/>
  <c r="AI17" i="31"/>
  <c r="AI13" i="31"/>
  <c r="AJ44" i="31"/>
  <c r="AI38" i="31"/>
  <c r="AI34" i="31"/>
  <c r="AI30" i="31"/>
  <c r="AI26" i="31"/>
  <c r="AI22" i="31"/>
  <c r="AI18" i="31"/>
  <c r="AI14" i="31"/>
  <c r="AI10" i="31"/>
  <c r="E28" i="9"/>
  <c r="E16" i="9"/>
  <c r="AI16" i="9" s="1"/>
  <c r="E8" i="9"/>
  <c r="E39" i="9"/>
  <c r="E35" i="9"/>
  <c r="AI35" i="9" s="1"/>
  <c r="E31" i="9"/>
  <c r="AI31" i="9" s="1"/>
  <c r="E27" i="9"/>
  <c r="E23" i="9"/>
  <c r="E19" i="9"/>
  <c r="E15" i="9"/>
  <c r="AI15" i="9" s="1"/>
  <c r="E11" i="9"/>
  <c r="E7" i="9"/>
  <c r="AI7" i="9" s="1"/>
  <c r="F43" i="9"/>
  <c r="AJ43" i="9" s="1"/>
  <c r="E36" i="9"/>
  <c r="AI36" i="9" s="1"/>
  <c r="E24" i="9"/>
  <c r="E12" i="9"/>
  <c r="AI12" i="9" s="1"/>
  <c r="E38" i="9"/>
  <c r="AI38" i="9" s="1"/>
  <c r="E34" i="9"/>
  <c r="AI34" i="9" s="1"/>
  <c r="E30" i="9"/>
  <c r="E26" i="9"/>
  <c r="E22" i="9"/>
  <c r="AI22" i="9" s="1"/>
  <c r="E18" i="9"/>
  <c r="E14" i="9"/>
  <c r="E10" i="9"/>
  <c r="AI10" i="9" s="1"/>
  <c r="F40" i="9"/>
  <c r="AJ40" i="9" s="1"/>
  <c r="F42" i="9"/>
  <c r="E6" i="9"/>
  <c r="E32" i="9"/>
  <c r="AI32" i="9" s="1"/>
  <c r="E20" i="9"/>
  <c r="E37" i="9"/>
  <c r="AI37" i="9" s="1"/>
  <c r="E33" i="9"/>
  <c r="AI33" i="9" s="1"/>
  <c r="E29" i="9"/>
  <c r="AI29" i="9" s="1"/>
  <c r="E25" i="9"/>
  <c r="AI25" i="9" s="1"/>
  <c r="E21" i="9"/>
  <c r="E17" i="9"/>
  <c r="AI17" i="9" s="1"/>
  <c r="E13" i="9"/>
  <c r="AI13" i="9" s="1"/>
  <c r="E9" i="9"/>
  <c r="AI9" i="9" s="1"/>
  <c r="F45" i="9"/>
  <c r="AJ45" i="9" s="1"/>
  <c r="F41" i="9"/>
  <c r="AI30" i="9"/>
  <c r="AI26" i="9"/>
  <c r="L46" i="24"/>
  <c r="X28" i="9"/>
  <c r="L46" i="27"/>
  <c r="R28" i="9"/>
  <c r="AD28" i="9"/>
  <c r="AI6" i="9"/>
  <c r="AI24" i="9"/>
  <c r="AI8" i="9"/>
  <c r="L23" i="9"/>
  <c r="R23" i="9"/>
  <c r="AI11" i="9"/>
  <c r="AJ28" i="30"/>
  <c r="L46" i="30"/>
  <c r="AJ6" i="30"/>
  <c r="L46" i="29"/>
  <c r="AJ6" i="29"/>
  <c r="AJ28" i="29"/>
  <c r="AD46" i="29"/>
  <c r="AD46" i="28"/>
  <c r="X46" i="28"/>
  <c r="AJ23" i="30"/>
  <c r="AJ30" i="30"/>
  <c r="F28" i="31"/>
  <c r="AJ23" i="29"/>
  <c r="AJ30" i="29"/>
  <c r="AJ23" i="28"/>
  <c r="F30" i="31"/>
  <c r="AJ30" i="28"/>
  <c r="AJ6" i="28"/>
  <c r="AJ28" i="28"/>
  <c r="F6" i="31"/>
  <c r="F23" i="31"/>
  <c r="X23" i="9"/>
  <c r="L28" i="9"/>
  <c r="AD23" i="9"/>
  <c r="AJ28" i="19"/>
  <c r="AJ23" i="19"/>
  <c r="AJ30" i="19"/>
  <c r="AI17" i="19"/>
  <c r="AJ6" i="19" s="1"/>
  <c r="F23" i="19"/>
  <c r="L30" i="19"/>
  <c r="X6" i="9"/>
  <c r="AD6" i="9"/>
  <c r="R30" i="9"/>
  <c r="L6" i="9"/>
  <c r="X30" i="9"/>
  <c r="R6" i="9"/>
  <c r="AD30" i="9"/>
  <c r="AJ44" i="9"/>
  <c r="L30" i="9"/>
  <c r="AJ41" i="8"/>
  <c r="AJ42" i="8"/>
  <c r="AJ43" i="8"/>
  <c r="AJ44" i="8"/>
  <c r="AJ45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J40" i="8"/>
  <c r="AD46" i="30" l="1"/>
  <c r="X46" i="30"/>
  <c r="R46" i="30"/>
  <c r="L46" i="28"/>
  <c r="L5" i="31"/>
  <c r="AD5" i="24"/>
  <c r="AD46" i="24" s="1"/>
  <c r="A27" i="35"/>
  <c r="AD5" i="9"/>
  <c r="AD46" i="9" s="1"/>
  <c r="AD46" i="27"/>
  <c r="X5" i="9"/>
  <c r="X46" i="9" s="1"/>
  <c r="R5" i="21"/>
  <c r="R46" i="21" s="1"/>
  <c r="R5" i="19"/>
  <c r="R46" i="19" s="1"/>
  <c r="R5" i="9"/>
  <c r="R46" i="9" s="1"/>
  <c r="L46" i="19"/>
  <c r="X46" i="31"/>
  <c r="AJ23" i="31"/>
  <c r="AD46" i="31"/>
  <c r="R46" i="31"/>
  <c r="AJ30" i="31"/>
  <c r="AJ6" i="31"/>
  <c r="F28" i="9"/>
  <c r="F23" i="9"/>
  <c r="AI23" i="9"/>
  <c r="AJ23" i="9" s="1"/>
  <c r="AI28" i="9"/>
  <c r="AJ28" i="9" s="1"/>
  <c r="F30" i="9"/>
  <c r="F6" i="9"/>
  <c r="AJ6" i="9"/>
  <c r="AJ30" i="9"/>
  <c r="L46" i="9"/>
  <c r="AI23" i="8"/>
  <c r="AJ5" i="8"/>
  <c r="AI6" i="8"/>
  <c r="AD30" i="8"/>
  <c r="F30" i="8"/>
  <c r="AD28" i="8"/>
  <c r="X28" i="8"/>
  <c r="R28" i="8"/>
  <c r="L28" i="8"/>
  <c r="F28" i="8"/>
  <c r="AD23" i="8"/>
  <c r="R23" i="8"/>
  <c r="L23" i="8"/>
  <c r="X6" i="8"/>
  <c r="R6" i="8"/>
  <c r="L6" i="8"/>
  <c r="AD6" i="8"/>
  <c r="AI25" i="3"/>
  <c r="E24" i="3"/>
  <c r="L46" i="31" l="1"/>
  <c r="X30" i="8"/>
  <c r="X23" i="8"/>
  <c r="X46" i="8" s="1"/>
  <c r="AJ30" i="8"/>
  <c r="AJ28" i="8"/>
  <c r="AD46" i="8"/>
  <c r="AJ6" i="8"/>
  <c r="AJ23" i="8"/>
  <c r="F23" i="8"/>
  <c r="L30" i="8"/>
  <c r="L46" i="8" s="1"/>
  <c r="R30" i="8"/>
  <c r="R46" i="8" s="1"/>
  <c r="F6" i="8"/>
  <c r="F46" i="8" l="1"/>
  <c r="AJ46" i="8"/>
  <c r="H15" i="5"/>
  <c r="H14" i="5"/>
  <c r="H13" i="5"/>
  <c r="H10" i="5"/>
  <c r="H9" i="5"/>
  <c r="H8" i="5"/>
  <c r="H5" i="5"/>
  <c r="H4" i="5"/>
  <c r="H3" i="5"/>
  <c r="H6" i="5" s="1"/>
  <c r="F5" i="28" s="1"/>
  <c r="P25" i="4"/>
  <c r="P24" i="4"/>
  <c r="P23" i="4"/>
  <c r="P20" i="4"/>
  <c r="P19" i="4"/>
  <c r="P18" i="4"/>
  <c r="P15" i="4"/>
  <c r="P14" i="4"/>
  <c r="P13" i="4"/>
  <c r="P10" i="4"/>
  <c r="P9" i="4"/>
  <c r="P8" i="4"/>
  <c r="P5" i="4"/>
  <c r="P4" i="4"/>
  <c r="P3" i="4"/>
  <c r="H25" i="4"/>
  <c r="H24" i="4"/>
  <c r="H23" i="4"/>
  <c r="H20" i="4"/>
  <c r="H19" i="4"/>
  <c r="H18" i="4"/>
  <c r="H15" i="4"/>
  <c r="H14" i="4"/>
  <c r="H13" i="4"/>
  <c r="H10" i="4"/>
  <c r="H9" i="4"/>
  <c r="H8" i="4"/>
  <c r="H5" i="4"/>
  <c r="H4" i="4"/>
  <c r="H3" i="4"/>
  <c r="AJ43" i="3"/>
  <c r="AJ40" i="3"/>
  <c r="AI37" i="3"/>
  <c r="AI32" i="3"/>
  <c r="AI31" i="3"/>
  <c r="AI30" i="3"/>
  <c r="AI29" i="3"/>
  <c r="AI28" i="3"/>
  <c r="AJ28" i="3" s="1"/>
  <c r="AI26" i="3"/>
  <c r="AI16" i="3"/>
  <c r="AI15" i="3"/>
  <c r="AI13" i="3"/>
  <c r="AI11" i="3"/>
  <c r="AI10" i="3"/>
  <c r="AI9" i="3"/>
  <c r="AI8" i="3"/>
  <c r="AI7" i="3"/>
  <c r="AI6" i="3"/>
  <c r="AD45" i="3"/>
  <c r="AD44" i="3"/>
  <c r="AC38" i="3"/>
  <c r="AC36" i="3"/>
  <c r="AC35" i="3"/>
  <c r="AC34" i="3"/>
  <c r="AC33" i="3"/>
  <c r="AD28" i="3"/>
  <c r="AC23" i="3"/>
  <c r="AD23" i="3" s="1"/>
  <c r="AC22" i="3"/>
  <c r="AC17" i="3"/>
  <c r="AC12" i="3"/>
  <c r="AD5" i="3"/>
  <c r="X45" i="3"/>
  <c r="X44" i="3"/>
  <c r="W38" i="3"/>
  <c r="W36" i="3"/>
  <c r="W35" i="3"/>
  <c r="W34" i="3"/>
  <c r="W33" i="3"/>
  <c r="X30" i="3" s="1"/>
  <c r="X28" i="3"/>
  <c r="W23" i="3"/>
  <c r="X23" i="3" s="1"/>
  <c r="W22" i="3"/>
  <c r="W17" i="3"/>
  <c r="W12" i="3"/>
  <c r="X5" i="3"/>
  <c r="R45" i="3"/>
  <c r="R44" i="3"/>
  <c r="Q38" i="3"/>
  <c r="Q36" i="3"/>
  <c r="Q35" i="3"/>
  <c r="Q34" i="3"/>
  <c r="Q33" i="3"/>
  <c r="R28" i="3"/>
  <c r="Q23" i="3"/>
  <c r="R23" i="3" s="1"/>
  <c r="Q22" i="3"/>
  <c r="Q17" i="3"/>
  <c r="Q12" i="3"/>
  <c r="R5" i="3"/>
  <c r="L45" i="3"/>
  <c r="L44" i="3"/>
  <c r="K38" i="3"/>
  <c r="K36" i="3"/>
  <c r="K35" i="3"/>
  <c r="K34" i="3"/>
  <c r="K33" i="3"/>
  <c r="L28" i="3"/>
  <c r="K23" i="3"/>
  <c r="L23" i="3" s="1"/>
  <c r="K22" i="3"/>
  <c r="K17" i="3"/>
  <c r="K12" i="3"/>
  <c r="L5" i="3"/>
  <c r="F45" i="3"/>
  <c r="F44" i="3"/>
  <c r="E38" i="3"/>
  <c r="E36" i="3"/>
  <c r="E35" i="3"/>
  <c r="E34" i="3"/>
  <c r="E33" i="3"/>
  <c r="F28" i="3"/>
  <c r="E23" i="3"/>
  <c r="F23" i="3" s="1"/>
  <c r="E22" i="3"/>
  <c r="E17" i="3"/>
  <c r="E12" i="3"/>
  <c r="F5" i="3"/>
  <c r="H16" i="5" l="1"/>
  <c r="F5" i="30" s="1"/>
  <c r="F46" i="28"/>
  <c r="AJ5" i="28"/>
  <c r="AJ46" i="28" s="1"/>
  <c r="F30" i="3"/>
  <c r="AD30" i="3"/>
  <c r="L30" i="3"/>
  <c r="H6" i="4"/>
  <c r="F5" i="27" s="1"/>
  <c r="H26" i="4"/>
  <c r="F5" i="22" s="1"/>
  <c r="P21" i="4"/>
  <c r="F5" i="26" s="1"/>
  <c r="R30" i="3"/>
  <c r="H21" i="4"/>
  <c r="F5" i="21" s="1"/>
  <c r="P16" i="4"/>
  <c r="F5" i="25" s="1"/>
  <c r="H11" i="5"/>
  <c r="F5" i="29" s="1"/>
  <c r="X6" i="3"/>
  <c r="AI36" i="3"/>
  <c r="AI38" i="3"/>
  <c r="AI35" i="3"/>
  <c r="L6" i="3"/>
  <c r="R6" i="3"/>
  <c r="AJ45" i="3"/>
  <c r="AI17" i="3"/>
  <c r="AJ5" i="3"/>
  <c r="AI24" i="3"/>
  <c r="AI22" i="3"/>
  <c r="AJ44" i="3"/>
  <c r="AI34" i="3"/>
  <c r="P6" i="4"/>
  <c r="F5" i="23" s="1"/>
  <c r="P26" i="4"/>
  <c r="F5" i="36" s="1"/>
  <c r="H11" i="4"/>
  <c r="F5" i="20" s="1"/>
  <c r="H16" i="4"/>
  <c r="F5" i="19" s="1"/>
  <c r="P11" i="4"/>
  <c r="F5" i="24" s="1"/>
  <c r="AI12" i="3"/>
  <c r="AI33" i="3"/>
  <c r="AJ30" i="3" s="1"/>
  <c r="AD6" i="3"/>
  <c r="AI23" i="3"/>
  <c r="F6" i="3"/>
  <c r="F5" i="31" l="1"/>
  <c r="F46" i="30"/>
  <c r="AJ5" i="30"/>
  <c r="AJ46" i="30" s="1"/>
  <c r="F46" i="29"/>
  <c r="AJ5" i="29"/>
  <c r="AJ46" i="29" s="1"/>
  <c r="F46" i="36"/>
  <c r="AJ5" i="36"/>
  <c r="AJ46" i="36" s="1"/>
  <c r="AJ5" i="26"/>
  <c r="AJ46" i="26" s="1"/>
  <c r="F46" i="26"/>
  <c r="AJ5" i="22"/>
  <c r="AJ46" i="22" s="1"/>
  <c r="F46" i="22"/>
  <c r="AJ5" i="21"/>
  <c r="AJ46" i="21" s="1"/>
  <c r="F46" i="21"/>
  <c r="AJ5" i="25"/>
  <c r="AJ46" i="25" s="1"/>
  <c r="F46" i="25"/>
  <c r="AJ5" i="24"/>
  <c r="AJ46" i="24" s="1"/>
  <c r="F46" i="24"/>
  <c r="AJ5" i="23"/>
  <c r="AJ46" i="23" s="1"/>
  <c r="F46" i="23"/>
  <c r="AJ5" i="19"/>
  <c r="AJ46" i="19" s="1"/>
  <c r="F46" i="19"/>
  <c r="AJ5" i="20"/>
  <c r="AJ46" i="20" s="1"/>
  <c r="F46" i="20"/>
  <c r="AJ5" i="27"/>
  <c r="AJ46" i="27" s="1"/>
  <c r="F5" i="9"/>
  <c r="F46" i="27"/>
  <c r="AJ23" i="3"/>
  <c r="X46" i="3"/>
  <c r="L46" i="3"/>
  <c r="AD46" i="3"/>
  <c r="AJ6" i="3"/>
  <c r="AJ46" i="3" s="1"/>
  <c r="R46" i="3"/>
  <c r="F46" i="3"/>
  <c r="F46" i="31" l="1"/>
  <c r="AJ5" i="31"/>
  <c r="AJ46" i="31" s="1"/>
  <c r="AJ5" i="9"/>
  <c r="AJ46" i="9" s="1"/>
  <c r="F46" i="9"/>
</calcChain>
</file>

<file path=xl/sharedStrings.xml><?xml version="1.0" encoding="utf-8"?>
<sst xmlns="http://schemas.openxmlformats.org/spreadsheetml/2006/main" count="6579" uniqueCount="128">
  <si>
    <t>人件費</t>
    <rPh sb="0" eb="3">
      <t>ジンケンヒ</t>
    </rPh>
    <phoneticPr fontId="2"/>
  </si>
  <si>
    <t>従業員給与</t>
    <rPh sb="0" eb="5">
      <t>ジュウギョウインキュウヨ</t>
    </rPh>
    <phoneticPr fontId="2"/>
  </si>
  <si>
    <t>項目</t>
    <rPh sb="0" eb="2">
      <t>コウモク</t>
    </rPh>
    <phoneticPr fontId="2"/>
  </si>
  <si>
    <t>積算内訳</t>
    <rPh sb="0" eb="4">
      <t>セキサンウチワケ</t>
    </rPh>
    <phoneticPr fontId="2"/>
  </si>
  <si>
    <t>金額</t>
    <rPh sb="0" eb="2">
      <t>キンガク</t>
    </rPh>
    <phoneticPr fontId="2"/>
  </si>
  <si>
    <t>駐輪場管理費</t>
    <rPh sb="0" eb="3">
      <t>チュウリンジョウ</t>
    </rPh>
    <rPh sb="3" eb="6">
      <t>カンリヒ</t>
    </rPh>
    <phoneticPr fontId="2"/>
  </si>
  <si>
    <t>事務費
消耗品費</t>
    <rPh sb="0" eb="3">
      <t>ジムヒ</t>
    </rPh>
    <rPh sb="4" eb="8">
      <t>ショウモウヒンヒ</t>
    </rPh>
    <phoneticPr fontId="2"/>
  </si>
  <si>
    <t>光熱水費</t>
    <rPh sb="0" eb="4">
      <t>コウネツスイヒ</t>
    </rPh>
    <phoneticPr fontId="2"/>
  </si>
  <si>
    <t>保険料</t>
    <rPh sb="0" eb="3">
      <t>ホケンリョウ</t>
    </rPh>
    <phoneticPr fontId="2"/>
  </si>
  <si>
    <t>委託料
（保守点検）</t>
    <rPh sb="0" eb="3">
      <t>イタクリョウ</t>
    </rPh>
    <rPh sb="5" eb="9">
      <t>ホシュテンケン</t>
    </rPh>
    <phoneticPr fontId="2"/>
  </si>
  <si>
    <t>その他</t>
    <rPh sb="2" eb="3">
      <t>タ</t>
    </rPh>
    <phoneticPr fontId="2"/>
  </si>
  <si>
    <t>一般管理費</t>
    <rPh sb="0" eb="5">
      <t>イッパンカンリヒ</t>
    </rPh>
    <phoneticPr fontId="2"/>
  </si>
  <si>
    <t>租税公課</t>
    <rPh sb="0" eb="4">
      <t>ソゼイコウカ</t>
    </rPh>
    <phoneticPr fontId="2"/>
  </si>
  <si>
    <t>合計</t>
    <rPh sb="0" eb="2">
      <t>ゴウケイ</t>
    </rPh>
    <phoneticPr fontId="2"/>
  </si>
  <si>
    <t>西部</t>
    <rPh sb="0" eb="2">
      <t>セイブ</t>
    </rPh>
    <phoneticPr fontId="2"/>
  </si>
  <si>
    <t>電話代</t>
    <rPh sb="0" eb="3">
      <t>デンワダイ</t>
    </rPh>
    <phoneticPr fontId="2"/>
  </si>
  <si>
    <t>定期シール</t>
    <rPh sb="0" eb="2">
      <t>テイキ</t>
    </rPh>
    <phoneticPr fontId="2"/>
  </si>
  <si>
    <t>定期カード</t>
    <rPh sb="0" eb="2">
      <t>テイキ</t>
    </rPh>
    <phoneticPr fontId="2"/>
  </si>
  <si>
    <t>券売機ロール紙</t>
    <rPh sb="0" eb="3">
      <t>ケンバイキ</t>
    </rPh>
    <rPh sb="6" eb="7">
      <t>シ</t>
    </rPh>
    <phoneticPr fontId="2"/>
  </si>
  <si>
    <t>作業服</t>
    <rPh sb="0" eb="3">
      <t>サギョウフク</t>
    </rPh>
    <phoneticPr fontId="2"/>
  </si>
  <si>
    <t>電池・蛍光灯</t>
    <rPh sb="0" eb="2">
      <t>デンチ</t>
    </rPh>
    <rPh sb="3" eb="6">
      <t>ケイコウトウ</t>
    </rPh>
    <phoneticPr fontId="2"/>
  </si>
  <si>
    <t>電気</t>
    <rPh sb="0" eb="2">
      <t>デンキ</t>
    </rPh>
    <phoneticPr fontId="2"/>
  </si>
  <si>
    <t>上下水道</t>
    <rPh sb="0" eb="4">
      <t>ジョウゲスイドウ</t>
    </rPh>
    <phoneticPr fontId="2"/>
  </si>
  <si>
    <t>灯油</t>
    <rPh sb="0" eb="2">
      <t>トウユ</t>
    </rPh>
    <phoneticPr fontId="2"/>
  </si>
  <si>
    <t>動産総合保険</t>
    <rPh sb="0" eb="6">
      <t>ドウサンソウゴウホケン</t>
    </rPh>
    <phoneticPr fontId="2"/>
  </si>
  <si>
    <t>警備</t>
    <rPh sb="0" eb="2">
      <t>ケイビ</t>
    </rPh>
    <phoneticPr fontId="2"/>
  </si>
  <si>
    <t>火災警備</t>
    <rPh sb="0" eb="4">
      <t>カサイケイビ</t>
    </rPh>
    <phoneticPr fontId="2"/>
  </si>
  <si>
    <t>ゴミ収集</t>
    <rPh sb="2" eb="4">
      <t>シュウシュウ</t>
    </rPh>
    <phoneticPr fontId="2"/>
  </si>
  <si>
    <t>消防設備</t>
    <rPh sb="0" eb="4">
      <t>ショウボウセツビ</t>
    </rPh>
    <phoneticPr fontId="2"/>
  </si>
  <si>
    <t>サイクルコンベア</t>
    <phoneticPr fontId="2"/>
  </si>
  <si>
    <t>シャッター設備</t>
    <rPh sb="5" eb="7">
      <t>セツビ</t>
    </rPh>
    <phoneticPr fontId="2"/>
  </si>
  <si>
    <t>自家電気設備</t>
    <rPh sb="0" eb="6">
      <t>ジカデンキセツビ</t>
    </rPh>
    <phoneticPr fontId="2"/>
  </si>
  <si>
    <t>コールセンター</t>
    <phoneticPr fontId="2"/>
  </si>
  <si>
    <t>研修費等</t>
    <rPh sb="0" eb="4">
      <t>ケンシュウヒトウ</t>
    </rPh>
    <phoneticPr fontId="2"/>
  </si>
  <si>
    <t>東部</t>
    <rPh sb="0" eb="2">
      <t>トウブ</t>
    </rPh>
    <phoneticPr fontId="2"/>
  </si>
  <si>
    <t>振込手数料</t>
    <rPh sb="0" eb="5">
      <t>フリコミテスウリョウ</t>
    </rPh>
    <phoneticPr fontId="2"/>
  </si>
  <si>
    <t>採用経費</t>
    <rPh sb="0" eb="4">
      <t>サイヨウケイヒ</t>
    </rPh>
    <phoneticPr fontId="2"/>
  </si>
  <si>
    <t>使用料</t>
    <rPh sb="0" eb="3">
      <t>シヨウリョウ</t>
    </rPh>
    <phoneticPr fontId="2"/>
  </si>
  <si>
    <t>パソコンリース</t>
    <phoneticPr fontId="2"/>
  </si>
  <si>
    <t>AEDリース</t>
    <phoneticPr fontId="2"/>
  </si>
  <si>
    <t>旅費</t>
    <rPh sb="0" eb="2">
      <t>リョヒ</t>
    </rPh>
    <phoneticPr fontId="2"/>
  </si>
  <si>
    <t>通信費</t>
    <rPh sb="0" eb="3">
      <t>ツウシンヒ</t>
    </rPh>
    <phoneticPr fontId="2"/>
  </si>
  <si>
    <t>備品購入</t>
    <rPh sb="0" eb="4">
      <t>ビヒンコウニュウ</t>
    </rPh>
    <phoneticPr fontId="2"/>
  </si>
  <si>
    <t>賠償責任保険</t>
    <rPh sb="0" eb="6">
      <t>バイショウセキニンホケン</t>
    </rPh>
    <phoneticPr fontId="2"/>
  </si>
  <si>
    <t>駐輪機器</t>
    <rPh sb="0" eb="4">
      <t>チュウリンキキ</t>
    </rPh>
    <phoneticPr fontId="2"/>
  </si>
  <si>
    <t>研修会場使用</t>
    <rPh sb="0" eb="4">
      <t>ケンシュウカイジョウ</t>
    </rPh>
    <rPh sb="4" eb="6">
      <t>シヨウ</t>
    </rPh>
    <phoneticPr fontId="2"/>
  </si>
  <si>
    <t>※　西部の管理費用については、現行の北西部(立花駅第1～第7、南地下、武庫之荘駅第1)及び南部(出屋敷駅北)の合算となります。</t>
    <rPh sb="2" eb="4">
      <t>セイブ</t>
    </rPh>
    <rPh sb="5" eb="7">
      <t>カンリ</t>
    </rPh>
    <rPh sb="7" eb="9">
      <t>ヒヨウ</t>
    </rPh>
    <rPh sb="22" eb="24">
      <t>タチバナ</t>
    </rPh>
    <rPh sb="48" eb="52">
      <t>デヤシキエキ</t>
    </rPh>
    <rPh sb="52" eb="53">
      <t>キタ</t>
    </rPh>
    <rPh sb="55" eb="57">
      <t>ガッサン</t>
    </rPh>
    <phoneticPr fontId="2"/>
  </si>
  <si>
    <t>総合計</t>
    <rPh sb="0" eb="1">
      <t>ソウ</t>
    </rPh>
    <rPh sb="1" eb="3">
      <t>ゴウケイ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</si>
  <si>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</si>
  <si>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</si>
  <si>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</si>
  <si>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</si>
  <si>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</si>
  <si>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</si>
  <si>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</si>
  <si>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</si>
  <si>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</si>
  <si>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</si>
  <si>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駐輪場管理見積入力表</t>
    <rPh sb="0" eb="3">
      <t>チュウリンジョウ</t>
    </rPh>
    <rPh sb="3" eb="5">
      <t>カンリ</t>
    </rPh>
    <rPh sb="5" eb="7">
      <t>ミツモリ</t>
    </rPh>
    <rPh sb="7" eb="9">
      <t>ニュウリョク</t>
    </rPh>
    <rPh sb="9" eb="10">
      <t>ヒョウ</t>
    </rPh>
    <phoneticPr fontId="2"/>
  </si>
  <si>
    <t>一般職員
（福利厚生費含む）</t>
    <rPh sb="0" eb="2">
      <t>イッパン</t>
    </rPh>
    <rPh sb="2" eb="4">
      <t>ショクイン</t>
    </rPh>
    <rPh sb="6" eb="8">
      <t>フクリ</t>
    </rPh>
    <rPh sb="8" eb="11">
      <t>コウセイヒ</t>
    </rPh>
    <rPh sb="11" eb="12">
      <t>フク</t>
    </rPh>
    <phoneticPr fontId="2"/>
  </si>
  <si>
    <t>人数・時間</t>
    <rPh sb="0" eb="2">
      <t>ニンズウ</t>
    </rPh>
    <rPh sb="3" eb="5">
      <t>ジカン</t>
    </rPh>
    <phoneticPr fontId="2"/>
  </si>
  <si>
    <t>人</t>
    <rPh sb="0" eb="1">
      <t>ニン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</si>
  <si>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</si>
  <si>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</si>
  <si>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円</t>
    <rPh sb="0" eb="1">
      <t>エン</t>
    </rPh>
    <phoneticPr fontId="2"/>
  </si>
  <si>
    <t>統括責任者
（福利厚生費含む）</t>
    <rPh sb="0" eb="2">
      <t>トウカツ</t>
    </rPh>
    <rPh sb="2" eb="5">
      <t>セキニンシャ</t>
    </rPh>
    <rPh sb="7" eb="9">
      <t>フクリ</t>
    </rPh>
    <rPh sb="9" eb="12">
      <t>コウセイヒ</t>
    </rPh>
    <rPh sb="12" eb="13">
      <t>フク</t>
    </rPh>
    <phoneticPr fontId="2"/>
  </si>
  <si>
    <t>副統括責任者
（福利厚生費含む）</t>
    <rPh sb="0" eb="1">
      <t>フク</t>
    </rPh>
    <rPh sb="1" eb="3">
      <t>トウカツ</t>
    </rPh>
    <rPh sb="3" eb="6">
      <t>セキニンシャ</t>
    </rPh>
    <rPh sb="8" eb="10">
      <t>フクリ</t>
    </rPh>
    <rPh sb="10" eb="13">
      <t>コウセイヒ</t>
    </rPh>
    <rPh sb="13" eb="14">
      <t>フク</t>
    </rPh>
    <phoneticPr fontId="2"/>
  </si>
  <si>
    <t>第２
立花駅</t>
    <rPh sb="0" eb="1">
      <t>ダイ</t>
    </rPh>
    <rPh sb="3" eb="5">
      <t>タチバナ</t>
    </rPh>
    <rPh sb="5" eb="6">
      <t>エキ</t>
    </rPh>
    <phoneticPr fontId="2"/>
  </si>
  <si>
    <t>第１
立花駅</t>
    <rPh sb="0" eb="1">
      <t>ダイ</t>
    </rPh>
    <rPh sb="3" eb="5">
      <t>タチバナ</t>
    </rPh>
    <rPh sb="5" eb="6">
      <t>エキ</t>
    </rPh>
    <phoneticPr fontId="2"/>
  </si>
  <si>
    <t>第１
武庫之荘</t>
    <rPh sb="0" eb="1">
      <t>ダイ</t>
    </rPh>
    <rPh sb="3" eb="7">
      <t>ムコノソウ</t>
    </rPh>
    <phoneticPr fontId="2"/>
  </si>
  <si>
    <t>第３
立花駅</t>
    <rPh sb="0" eb="1">
      <t>ダイ</t>
    </rPh>
    <rPh sb="3" eb="5">
      <t>タチバナ</t>
    </rPh>
    <rPh sb="5" eb="6">
      <t>エキ</t>
    </rPh>
    <phoneticPr fontId="2"/>
  </si>
  <si>
    <t>第４
立花駅</t>
    <rPh sb="0" eb="1">
      <t>ダイ</t>
    </rPh>
    <rPh sb="3" eb="5">
      <t>タチバナ</t>
    </rPh>
    <rPh sb="5" eb="6">
      <t>エキ</t>
    </rPh>
    <phoneticPr fontId="2"/>
  </si>
  <si>
    <t>第５
立花駅</t>
    <rPh sb="0" eb="1">
      <t>ダイ</t>
    </rPh>
    <rPh sb="3" eb="5">
      <t>タチバナ</t>
    </rPh>
    <rPh sb="5" eb="6">
      <t>エキ</t>
    </rPh>
    <phoneticPr fontId="2"/>
  </si>
  <si>
    <t>第６
立花駅</t>
    <rPh sb="0" eb="1">
      <t>ダイ</t>
    </rPh>
    <rPh sb="3" eb="5">
      <t>タチバナ</t>
    </rPh>
    <rPh sb="5" eb="6">
      <t>エキ</t>
    </rPh>
    <phoneticPr fontId="2"/>
  </si>
  <si>
    <t>第７
立花駅</t>
    <rPh sb="0" eb="1">
      <t>ダイ</t>
    </rPh>
    <rPh sb="3" eb="5">
      <t>タチバナ</t>
    </rPh>
    <rPh sb="5" eb="6">
      <t>エキ</t>
    </rPh>
    <phoneticPr fontId="2"/>
  </si>
  <si>
    <t>南地下
立花駅</t>
    <rPh sb="0" eb="1">
      <t>ミナミ</t>
    </rPh>
    <rPh sb="1" eb="3">
      <t>チカ</t>
    </rPh>
    <rPh sb="4" eb="6">
      <t>タチバナ</t>
    </rPh>
    <rPh sb="6" eb="7">
      <t>エキ</t>
    </rPh>
    <phoneticPr fontId="2"/>
  </si>
  <si>
    <t>出屋敷駅北</t>
    <rPh sb="0" eb="3">
      <t>デヤシキ</t>
    </rPh>
    <rPh sb="3" eb="4">
      <t>エキ</t>
    </rPh>
    <rPh sb="4" eb="5">
      <t>キタ</t>
    </rPh>
    <phoneticPr fontId="2"/>
  </si>
  <si>
    <t>項　　　目</t>
    <rPh sb="0" eb="1">
      <t>コウ</t>
    </rPh>
    <rPh sb="4" eb="5">
      <t>メ</t>
    </rPh>
    <phoneticPr fontId="2"/>
  </si>
  <si>
    <t>JR尼崎南</t>
    <rPh sb="2" eb="4">
      <t>アマガサキ</t>
    </rPh>
    <rPh sb="4" eb="5">
      <t>ミナミ</t>
    </rPh>
    <phoneticPr fontId="2"/>
  </si>
  <si>
    <t>JR尼崎北</t>
    <rPh sb="2" eb="4">
      <t>アマガサキ</t>
    </rPh>
    <rPh sb="4" eb="5">
      <t>キタ</t>
    </rPh>
    <phoneticPr fontId="2"/>
  </si>
  <si>
    <t>阪急塚口駅南</t>
    <rPh sb="0" eb="2">
      <t>ハンキュウ</t>
    </rPh>
    <rPh sb="2" eb="4">
      <t>ツカグチ</t>
    </rPh>
    <rPh sb="4" eb="5">
      <t>エキ</t>
    </rPh>
    <rPh sb="5" eb="6">
      <t>ミナミ</t>
    </rPh>
    <phoneticPr fontId="2"/>
  </si>
  <si>
    <t>採用経費</t>
    <rPh sb="0" eb="2">
      <t>サイヨウ</t>
    </rPh>
    <rPh sb="2" eb="4">
      <t>ケイヒ</t>
    </rPh>
    <phoneticPr fontId="2"/>
  </si>
  <si>
    <t>印刷製本</t>
    <rPh sb="0" eb="2">
      <t>インサツ</t>
    </rPh>
    <rPh sb="2" eb="4">
      <t>セイホン</t>
    </rPh>
    <phoneticPr fontId="2"/>
  </si>
  <si>
    <t>プリンタトナー</t>
  </si>
  <si>
    <t>プリンタトナー</t>
    <phoneticPr fontId="2"/>
  </si>
  <si>
    <t>定期カード・シール</t>
    <rPh sb="0" eb="2">
      <t>テイキ</t>
    </rPh>
    <phoneticPr fontId="2"/>
  </si>
  <si>
    <t>電球・懐中電灯</t>
    <rPh sb="0" eb="2">
      <t>デンキュウ</t>
    </rPh>
    <rPh sb="3" eb="5">
      <t>カイチュウ</t>
    </rPh>
    <rPh sb="5" eb="7">
      <t>デントウ</t>
    </rPh>
    <phoneticPr fontId="2"/>
  </si>
  <si>
    <t>上下水道灯油</t>
    <rPh sb="0" eb="2">
      <t>ジョウゲ</t>
    </rPh>
    <rPh sb="2" eb="4">
      <t>スイドウ</t>
    </rPh>
    <rPh sb="4" eb="6">
      <t>トウユ</t>
    </rPh>
    <phoneticPr fontId="2"/>
  </si>
  <si>
    <t>燃料費</t>
    <rPh sb="0" eb="3">
      <t>ネンリョウヒ</t>
    </rPh>
    <phoneticPr fontId="2"/>
  </si>
  <si>
    <t>管理員研修</t>
    <rPh sb="0" eb="2">
      <t>カンリ</t>
    </rPh>
    <rPh sb="2" eb="3">
      <t>イン</t>
    </rPh>
    <rPh sb="3" eb="5">
      <t>ケンシュウ</t>
    </rPh>
    <phoneticPr fontId="2"/>
  </si>
  <si>
    <t>賃借料</t>
    <rPh sb="0" eb="3">
      <t>チンシャクリョウ</t>
    </rPh>
    <phoneticPr fontId="2"/>
  </si>
  <si>
    <t>パソコンリース</t>
  </si>
  <si>
    <t>パソコンリース</t>
    <phoneticPr fontId="2"/>
  </si>
  <si>
    <t>AEDリース</t>
  </si>
  <si>
    <t>AEDリース</t>
    <phoneticPr fontId="2"/>
  </si>
  <si>
    <t>定期カード・シール</t>
    <rPh sb="0" eb="2">
      <t>テイキ</t>
    </rPh>
    <phoneticPr fontId="2"/>
  </si>
  <si>
    <t>武庫之荘駅第1</t>
    <rPh sb="0" eb="5">
      <t>ムコノソウエキ</t>
    </rPh>
    <rPh sb="5" eb="6">
      <t>ダイ</t>
    </rPh>
    <phoneticPr fontId="2"/>
  </si>
  <si>
    <t>立花駅第1</t>
    <rPh sb="0" eb="3">
      <t>タチバナエキ</t>
    </rPh>
    <rPh sb="3" eb="4">
      <t>ダイ</t>
    </rPh>
    <phoneticPr fontId="2"/>
  </si>
  <si>
    <t>立花駅第2</t>
    <rPh sb="0" eb="3">
      <t>タチバナエキ</t>
    </rPh>
    <rPh sb="3" eb="4">
      <t>ダイ</t>
    </rPh>
    <phoneticPr fontId="2"/>
  </si>
  <si>
    <t>立花駅第3</t>
    <rPh sb="0" eb="2">
      <t>タチバナ</t>
    </rPh>
    <rPh sb="2" eb="3">
      <t>エキ</t>
    </rPh>
    <rPh sb="3" eb="4">
      <t>ダイ</t>
    </rPh>
    <phoneticPr fontId="2"/>
  </si>
  <si>
    <t>立花駅第4</t>
    <rPh sb="0" eb="3">
      <t>タチバナエキ</t>
    </rPh>
    <rPh sb="3" eb="4">
      <t>ダイ</t>
    </rPh>
    <phoneticPr fontId="2"/>
  </si>
  <si>
    <t>立花駅第6</t>
    <rPh sb="0" eb="3">
      <t>タチバナエキ</t>
    </rPh>
    <rPh sb="3" eb="4">
      <t>ダイ</t>
    </rPh>
    <phoneticPr fontId="2"/>
  </si>
  <si>
    <t>立花駅第5</t>
    <rPh sb="0" eb="3">
      <t>タチバナエキ</t>
    </rPh>
    <rPh sb="3" eb="4">
      <t>ダイ</t>
    </rPh>
    <phoneticPr fontId="2"/>
  </si>
  <si>
    <t>立花駅第7</t>
    <rPh sb="0" eb="3">
      <t>タチバナエキ</t>
    </rPh>
    <rPh sb="3" eb="4">
      <t>ダイ</t>
    </rPh>
    <phoneticPr fontId="2"/>
  </si>
  <si>
    <t>立花駅南地下</t>
    <rPh sb="0" eb="3">
      <t>タチバナエキ</t>
    </rPh>
    <rPh sb="3" eb="6">
      <t>ミナミチカ</t>
    </rPh>
    <phoneticPr fontId="2"/>
  </si>
  <si>
    <t>施設別人件費一覧表（西部）1年目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セイブ</t>
    </rPh>
    <rPh sb="14" eb="16">
      <t>ネンメ</t>
    </rPh>
    <phoneticPr fontId="2"/>
  </si>
  <si>
    <t>施設別人件費一覧表（西部）2年目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セイブ</t>
    </rPh>
    <rPh sb="14" eb="16">
      <t>ネンメ</t>
    </rPh>
    <phoneticPr fontId="2"/>
  </si>
  <si>
    <t>施設別人件費一覧表（西部）3年目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セイブ</t>
    </rPh>
    <rPh sb="14" eb="16">
      <t>ネンメ</t>
    </rPh>
    <phoneticPr fontId="2"/>
  </si>
  <si>
    <t>施設別人件費一覧表（西部）4年目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セイブ</t>
    </rPh>
    <rPh sb="14" eb="16">
      <t>ネンメ</t>
    </rPh>
    <phoneticPr fontId="2"/>
  </si>
  <si>
    <t>施設別人件費一覧表（西部）5年目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セイブ</t>
    </rPh>
    <rPh sb="14" eb="16">
      <t>ネンメ</t>
    </rPh>
    <phoneticPr fontId="2"/>
  </si>
  <si>
    <t>出屋敷駅北</t>
    <rPh sb="0" eb="5">
      <t>デヤシキエキキタ</t>
    </rPh>
    <phoneticPr fontId="2"/>
  </si>
  <si>
    <t>施設別人件費一覧表（東部）5年目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トウブ</t>
    </rPh>
    <rPh sb="14" eb="16">
      <t>ネンメ</t>
    </rPh>
    <phoneticPr fontId="2"/>
  </si>
  <si>
    <t>施設別人件費一覧表（東部）4年目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トウブ</t>
    </rPh>
    <rPh sb="14" eb="16">
      <t>ネンメ</t>
    </rPh>
    <phoneticPr fontId="2"/>
  </si>
  <si>
    <t>施設別人件費一覧表（東部）3年目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トウブ</t>
    </rPh>
    <rPh sb="14" eb="16">
      <t>ネンメ</t>
    </rPh>
    <phoneticPr fontId="2"/>
  </si>
  <si>
    <t>施設別人件費一覧表（東部）2年目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トウブ</t>
    </rPh>
    <rPh sb="14" eb="16">
      <t>ネンメ</t>
    </rPh>
    <phoneticPr fontId="2"/>
  </si>
  <si>
    <t>施設別人件費一覧表（東部）1年目</t>
    <rPh sb="0" eb="2">
      <t>シセツ</t>
    </rPh>
    <rPh sb="2" eb="3">
      <t>ベツ</t>
    </rPh>
    <rPh sb="3" eb="6">
      <t>ジンケンヒ</t>
    </rPh>
    <rPh sb="6" eb="8">
      <t>イチラン</t>
    </rPh>
    <rPh sb="8" eb="9">
      <t>ヒョウ</t>
    </rPh>
    <rPh sb="10" eb="12">
      <t>トウブ</t>
    </rPh>
    <rPh sb="14" eb="16">
      <t>ネンメ</t>
    </rPh>
    <phoneticPr fontId="2"/>
  </si>
  <si>
    <t>令和7年度～令和11年度</t>
    <rPh sb="0" eb="2">
      <t>レイワ</t>
    </rPh>
    <rPh sb="3" eb="4">
      <t>ネン</t>
    </rPh>
    <rPh sb="6" eb="8">
      <t>レイワ</t>
    </rPh>
    <rPh sb="10" eb="12">
      <t>ネンド</t>
    </rPh>
    <phoneticPr fontId="2"/>
  </si>
  <si>
    <t>平成30年度実績</t>
    <rPh sb="0" eb="2">
      <t>ヘイセイ</t>
    </rPh>
    <rPh sb="4" eb="6">
      <t>ネンド</t>
    </rPh>
    <rPh sb="6" eb="8">
      <t>ジッセキ</t>
    </rPh>
    <phoneticPr fontId="2"/>
  </si>
  <si>
    <t>平成30年度実績</t>
    <rPh sb="0" eb="2">
      <t>ヘイセイ</t>
    </rPh>
    <rPh sb="4" eb="5">
      <t>ネン</t>
    </rPh>
    <rPh sb="5" eb="6">
      <t>ド</t>
    </rPh>
    <rPh sb="6" eb="8">
      <t>ジッセキ</t>
    </rPh>
    <phoneticPr fontId="2"/>
  </si>
  <si>
    <t>令和7年度～令和11年度</t>
    <rPh sb="0" eb="2">
      <t>レイワ</t>
    </rPh>
    <rPh sb="3" eb="5">
      <t>ネンド</t>
    </rPh>
    <rPh sb="6" eb="8">
      <t>レイワ</t>
    </rPh>
    <rPh sb="10" eb="12">
      <t>ネンド</t>
    </rPh>
    <phoneticPr fontId="2"/>
  </si>
  <si>
    <t>定期カード・シール</t>
  </si>
  <si>
    <t>定期カード・シール</t>
    <rPh sb="0" eb="2">
      <t>テイキ</t>
    </rPh>
    <phoneticPr fontId="2"/>
  </si>
  <si>
    <t>ＪＲ尼崎駅南</t>
    <rPh sb="2" eb="5">
      <t>アマガサキエキ</t>
    </rPh>
    <rPh sb="5" eb="6">
      <t>ミナミ</t>
    </rPh>
    <phoneticPr fontId="2"/>
  </si>
  <si>
    <t>ＪＲ尼崎駅北</t>
    <rPh sb="2" eb="5">
      <t>アマガサキエキ</t>
    </rPh>
    <rPh sb="5" eb="6">
      <t>キタ</t>
    </rPh>
    <phoneticPr fontId="2"/>
  </si>
  <si>
    <t>阪急塚口駅南</t>
    <rPh sb="0" eb="2">
      <t>ハンキュウ</t>
    </rPh>
    <rPh sb="2" eb="4">
      <t>ツカグチ</t>
    </rPh>
    <rPh sb="4" eb="5">
      <t>エキ</t>
    </rPh>
    <rPh sb="5" eb="6">
      <t>ミナミ</t>
    </rPh>
    <phoneticPr fontId="2"/>
  </si>
  <si>
    <t>定期カード・シール</t>
    <phoneticPr fontId="2"/>
  </si>
  <si>
    <t>（様式７）</t>
  </si>
  <si>
    <t>（様式７）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</si>
</sst>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38" fontId="3" fillId="2" borderId="8" xfId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15" xfId="1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textRotation="255" wrapText="1"/>
    </xf>
    <xf numFmtId="0" fontId="0" fillId="0" borderId="23" xfId="0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7" fillId="0" borderId="23" xfId="0" applyFont="1" applyBorder="1">
      <alignment vertical="center"/>
    </xf>
    <xf numFmtId="0" fontId="6" fillId="0" borderId="23" xfId="0" applyFont="1" applyBorder="1">
      <alignment vertical="center"/>
    </xf>
    <xf numFmtId="176" fontId="7" fillId="0" borderId="23" xfId="0" applyNumberFormat="1" applyFont="1" applyBorder="1">
      <alignment vertical="center"/>
    </xf>
    <xf numFmtId="0" fontId="6" fillId="0" borderId="24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176" fontId="6" fillId="0" borderId="0" xfId="0" applyNumberFormat="1" applyFo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2" borderId="30" xfId="1" applyFont="1" applyFill="1" applyBorder="1">
      <alignment vertical="center"/>
    </xf>
    <xf numFmtId="38" fontId="3" fillId="2" borderId="28" xfId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8" fontId="3" fillId="0" borderId="13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vertical="center"/>
    </xf>
    <xf numFmtId="0" fontId="8" fillId="0" borderId="0" xfId="0" applyFont="1" applyAlignment="1">
      <alignment horizontal="center" vertical="center" textRotation="255"/>
    </xf>
    <xf numFmtId="176" fontId="7" fillId="0" borderId="25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 textRotation="255" wrapText="1"/>
    </xf>
    <xf numFmtId="176" fontId="7" fillId="0" borderId="23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 wrapText="1"/>
    </xf>
    <xf numFmtId="176" fontId="7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tabSelected="1" view="pageBreakPreview" zoomScale="70" zoomScaleNormal="100" zoomScaleSheetLayoutView="70" workbookViewId="0">
      <selection activeCell="D2" sqref="D2:F2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118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112760122+15260620</f>
        <v>128020742</v>
      </c>
      <c r="G5" s="15"/>
      <c r="H5" s="59" t="s">
        <v>5</v>
      </c>
      <c r="I5" s="5" t="s">
        <v>0</v>
      </c>
      <c r="J5" s="5" t="s">
        <v>1</v>
      </c>
      <c r="K5" s="18"/>
      <c r="L5" s="9">
        <f>112760122+15260620</f>
        <v>128020742</v>
      </c>
      <c r="M5" s="15"/>
      <c r="N5" s="59" t="s">
        <v>5</v>
      </c>
      <c r="O5" s="5" t="s">
        <v>0</v>
      </c>
      <c r="P5" s="5" t="s">
        <v>1</v>
      </c>
      <c r="Q5" s="18"/>
      <c r="R5" s="9">
        <f>112760122+15260620</f>
        <v>128020742</v>
      </c>
      <c r="S5" s="15"/>
      <c r="T5" s="59" t="s">
        <v>5</v>
      </c>
      <c r="U5" s="5" t="s">
        <v>0</v>
      </c>
      <c r="V5" s="5" t="s">
        <v>1</v>
      </c>
      <c r="W5" s="18"/>
      <c r="X5" s="9">
        <f>112760122+15260620</f>
        <v>128020742</v>
      </c>
      <c r="Y5" s="15"/>
      <c r="Z5" s="59" t="s">
        <v>5</v>
      </c>
      <c r="AA5" s="5" t="s">
        <v>0</v>
      </c>
      <c r="AB5" s="5" t="s">
        <v>1</v>
      </c>
      <c r="AC5" s="18"/>
      <c r="AD5" s="9">
        <f>112760122+15260620</f>
        <v>128020742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640103710</v>
      </c>
    </row>
    <row r="6" spans="2:36" ht="28.9" customHeight="1" x14ac:dyDescent="0.15">
      <c r="B6" s="60"/>
      <c r="C6" s="62" t="s">
        <v>6</v>
      </c>
      <c r="D6" s="4" t="s">
        <v>40</v>
      </c>
      <c r="E6" s="10">
        <v>94400</v>
      </c>
      <c r="F6" s="64">
        <f>SUM(E6:E22)</f>
        <v>3398958</v>
      </c>
      <c r="G6" s="16"/>
      <c r="H6" s="60"/>
      <c r="I6" s="62" t="s">
        <v>6</v>
      </c>
      <c r="J6" s="4" t="s">
        <v>40</v>
      </c>
      <c r="K6" s="10">
        <v>94400</v>
      </c>
      <c r="L6" s="58">
        <f>SUM(K6:K22)</f>
        <v>3398958</v>
      </c>
      <c r="M6" s="16"/>
      <c r="N6" s="60"/>
      <c r="O6" s="62" t="s">
        <v>6</v>
      </c>
      <c r="P6" s="4" t="s">
        <v>40</v>
      </c>
      <c r="Q6" s="10">
        <v>94400</v>
      </c>
      <c r="R6" s="58">
        <f>SUM(Q6:Q22)</f>
        <v>3398958</v>
      </c>
      <c r="S6" s="16"/>
      <c r="T6" s="60"/>
      <c r="U6" s="62" t="s">
        <v>6</v>
      </c>
      <c r="V6" s="4" t="s">
        <v>40</v>
      </c>
      <c r="W6" s="10">
        <v>94400</v>
      </c>
      <c r="X6" s="58">
        <f>SUM(W6:W22)</f>
        <v>3398958</v>
      </c>
      <c r="Y6" s="16"/>
      <c r="Z6" s="60"/>
      <c r="AA6" s="62" t="s">
        <v>6</v>
      </c>
      <c r="AB6" s="4" t="s">
        <v>40</v>
      </c>
      <c r="AC6" s="10">
        <v>94400</v>
      </c>
      <c r="AD6" s="64">
        <f>SUM(AC6:AC22)</f>
        <v>3398958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472000</v>
      </c>
      <c r="AJ6" s="58">
        <f>SUM(AI6:AI22)</f>
        <v>16994790</v>
      </c>
    </row>
    <row r="7" spans="2:36" ht="28.9" customHeight="1" x14ac:dyDescent="0.15">
      <c r="B7" s="60"/>
      <c r="C7" s="62"/>
      <c r="D7" s="4" t="s">
        <v>41</v>
      </c>
      <c r="E7" s="10">
        <v>229201</v>
      </c>
      <c r="F7" s="65"/>
      <c r="G7" s="16"/>
      <c r="H7" s="60"/>
      <c r="I7" s="62"/>
      <c r="J7" s="4" t="s">
        <v>41</v>
      </c>
      <c r="K7" s="10">
        <v>229201</v>
      </c>
      <c r="L7" s="58"/>
      <c r="M7" s="16"/>
      <c r="N7" s="60"/>
      <c r="O7" s="62"/>
      <c r="P7" s="4" t="s">
        <v>41</v>
      </c>
      <c r="Q7" s="10">
        <v>229201</v>
      </c>
      <c r="R7" s="58"/>
      <c r="S7" s="16"/>
      <c r="T7" s="60"/>
      <c r="U7" s="62"/>
      <c r="V7" s="4" t="s">
        <v>41</v>
      </c>
      <c r="W7" s="10">
        <v>229201</v>
      </c>
      <c r="X7" s="58"/>
      <c r="Y7" s="16"/>
      <c r="Z7" s="60"/>
      <c r="AA7" s="62"/>
      <c r="AB7" s="4" t="s">
        <v>41</v>
      </c>
      <c r="AC7" s="10">
        <v>229201</v>
      </c>
      <c r="AD7" s="65"/>
      <c r="AE7" s="16"/>
      <c r="AF7" s="60"/>
      <c r="AG7" s="62"/>
      <c r="AH7" s="4" t="s">
        <v>41</v>
      </c>
      <c r="AI7" s="10">
        <f t="shared" si="0"/>
        <v>1146005</v>
      </c>
      <c r="AJ7" s="58"/>
    </row>
    <row r="8" spans="2:36" ht="28.9" customHeight="1" x14ac:dyDescent="0.15">
      <c r="B8" s="60"/>
      <c r="C8" s="62"/>
      <c r="D8" s="4" t="s">
        <v>36</v>
      </c>
      <c r="E8" s="10">
        <v>5000</v>
      </c>
      <c r="F8" s="65"/>
      <c r="G8" s="16"/>
      <c r="H8" s="60"/>
      <c r="I8" s="62"/>
      <c r="J8" s="4" t="s">
        <v>36</v>
      </c>
      <c r="K8" s="10">
        <v>5000</v>
      </c>
      <c r="L8" s="58"/>
      <c r="M8" s="16"/>
      <c r="N8" s="60"/>
      <c r="O8" s="62"/>
      <c r="P8" s="4" t="s">
        <v>36</v>
      </c>
      <c r="Q8" s="10">
        <v>5000</v>
      </c>
      <c r="R8" s="58"/>
      <c r="S8" s="16"/>
      <c r="T8" s="60"/>
      <c r="U8" s="62"/>
      <c r="V8" s="4" t="s">
        <v>36</v>
      </c>
      <c r="W8" s="10">
        <v>5000</v>
      </c>
      <c r="X8" s="58"/>
      <c r="Y8" s="16"/>
      <c r="Z8" s="60"/>
      <c r="AA8" s="62"/>
      <c r="AB8" s="4" t="s">
        <v>36</v>
      </c>
      <c r="AC8" s="10">
        <v>5000</v>
      </c>
      <c r="AD8" s="65"/>
      <c r="AE8" s="16"/>
      <c r="AF8" s="60"/>
      <c r="AG8" s="62"/>
      <c r="AH8" s="4" t="s">
        <v>36</v>
      </c>
      <c r="AI8" s="10">
        <f t="shared" si="0"/>
        <v>25000</v>
      </c>
      <c r="AJ8" s="58"/>
    </row>
    <row r="9" spans="2:36" ht="28.9" customHeight="1" x14ac:dyDescent="0.15">
      <c r="B9" s="60"/>
      <c r="C9" s="62"/>
      <c r="D9" s="4" t="s">
        <v>42</v>
      </c>
      <c r="E9" s="10">
        <v>13645</v>
      </c>
      <c r="F9" s="65"/>
      <c r="G9" s="16"/>
      <c r="H9" s="60"/>
      <c r="I9" s="62"/>
      <c r="J9" s="4" t="s">
        <v>42</v>
      </c>
      <c r="K9" s="10">
        <v>13645</v>
      </c>
      <c r="L9" s="58"/>
      <c r="M9" s="16"/>
      <c r="N9" s="60"/>
      <c r="O9" s="62"/>
      <c r="P9" s="4" t="s">
        <v>42</v>
      </c>
      <c r="Q9" s="10">
        <v>13645</v>
      </c>
      <c r="R9" s="58"/>
      <c r="S9" s="16"/>
      <c r="T9" s="60"/>
      <c r="U9" s="62"/>
      <c r="V9" s="4" t="s">
        <v>42</v>
      </c>
      <c r="W9" s="10">
        <v>13645</v>
      </c>
      <c r="X9" s="58"/>
      <c r="Y9" s="16"/>
      <c r="Z9" s="60"/>
      <c r="AA9" s="62"/>
      <c r="AB9" s="4" t="s">
        <v>42</v>
      </c>
      <c r="AC9" s="10">
        <v>13645</v>
      </c>
      <c r="AD9" s="65"/>
      <c r="AE9" s="16"/>
      <c r="AF9" s="60"/>
      <c r="AG9" s="62"/>
      <c r="AH9" s="4" t="s">
        <v>42</v>
      </c>
      <c r="AI9" s="10">
        <f t="shared" si="0"/>
        <v>68225</v>
      </c>
      <c r="AJ9" s="58"/>
    </row>
    <row r="10" spans="2:36" ht="28.9" customHeight="1" x14ac:dyDescent="0.15">
      <c r="B10" s="60"/>
      <c r="C10" s="62"/>
      <c r="D10" s="4" t="s">
        <v>35</v>
      </c>
      <c r="E10" s="10">
        <v>239702</v>
      </c>
      <c r="F10" s="65"/>
      <c r="G10" s="16"/>
      <c r="H10" s="60"/>
      <c r="I10" s="62"/>
      <c r="J10" s="4" t="s">
        <v>35</v>
      </c>
      <c r="K10" s="10">
        <v>239702</v>
      </c>
      <c r="L10" s="58"/>
      <c r="M10" s="16"/>
      <c r="N10" s="60"/>
      <c r="O10" s="62"/>
      <c r="P10" s="4" t="s">
        <v>35</v>
      </c>
      <c r="Q10" s="10">
        <v>239702</v>
      </c>
      <c r="R10" s="58"/>
      <c r="S10" s="16"/>
      <c r="T10" s="60"/>
      <c r="U10" s="62"/>
      <c r="V10" s="4" t="s">
        <v>35</v>
      </c>
      <c r="W10" s="10">
        <v>239702</v>
      </c>
      <c r="X10" s="58"/>
      <c r="Y10" s="16"/>
      <c r="Z10" s="60"/>
      <c r="AA10" s="62"/>
      <c r="AB10" s="4" t="s">
        <v>35</v>
      </c>
      <c r="AC10" s="10">
        <v>239702</v>
      </c>
      <c r="AD10" s="65"/>
      <c r="AE10" s="16"/>
      <c r="AF10" s="60"/>
      <c r="AG10" s="62"/>
      <c r="AH10" s="4" t="s">
        <v>35</v>
      </c>
      <c r="AI10" s="10">
        <f t="shared" si="0"/>
        <v>1198510</v>
      </c>
      <c r="AJ10" s="58"/>
    </row>
    <row r="11" spans="2:36" ht="28.9" customHeight="1" x14ac:dyDescent="0.15">
      <c r="B11" s="60"/>
      <c r="C11" s="62"/>
      <c r="D11" s="4" t="s">
        <v>15</v>
      </c>
      <c r="E11" s="10">
        <v>448251</v>
      </c>
      <c r="F11" s="65"/>
      <c r="G11" s="16"/>
      <c r="H11" s="60"/>
      <c r="I11" s="62"/>
      <c r="J11" s="4" t="s">
        <v>15</v>
      </c>
      <c r="K11" s="10">
        <v>448251</v>
      </c>
      <c r="L11" s="58"/>
      <c r="M11" s="16"/>
      <c r="N11" s="60"/>
      <c r="O11" s="62"/>
      <c r="P11" s="4" t="s">
        <v>15</v>
      </c>
      <c r="Q11" s="10">
        <v>448251</v>
      </c>
      <c r="R11" s="58"/>
      <c r="S11" s="16"/>
      <c r="T11" s="60"/>
      <c r="U11" s="62"/>
      <c r="V11" s="4" t="s">
        <v>15</v>
      </c>
      <c r="W11" s="10">
        <v>448251</v>
      </c>
      <c r="X11" s="58"/>
      <c r="Y11" s="16"/>
      <c r="Z11" s="60"/>
      <c r="AA11" s="62"/>
      <c r="AB11" s="4" t="s">
        <v>15</v>
      </c>
      <c r="AC11" s="10">
        <v>448251</v>
      </c>
      <c r="AD11" s="65"/>
      <c r="AE11" s="16"/>
      <c r="AF11" s="60"/>
      <c r="AG11" s="62"/>
      <c r="AH11" s="4" t="s">
        <v>15</v>
      </c>
      <c r="AI11" s="10">
        <f t="shared" si="0"/>
        <v>2241255</v>
      </c>
      <c r="AJ11" s="58"/>
    </row>
    <row r="12" spans="2:36" ht="28.9" customHeight="1" x14ac:dyDescent="0.15">
      <c r="B12" s="60"/>
      <c r="C12" s="62"/>
      <c r="D12" s="4" t="s">
        <v>16</v>
      </c>
      <c r="E12" s="10">
        <f>926640+10800</f>
        <v>937440</v>
      </c>
      <c r="F12" s="65"/>
      <c r="G12" s="16"/>
      <c r="H12" s="60"/>
      <c r="I12" s="62"/>
      <c r="J12" s="4" t="s">
        <v>16</v>
      </c>
      <c r="K12" s="10">
        <f>926640+10800</f>
        <v>937440</v>
      </c>
      <c r="L12" s="58"/>
      <c r="M12" s="16"/>
      <c r="N12" s="60"/>
      <c r="O12" s="62"/>
      <c r="P12" s="4" t="s">
        <v>16</v>
      </c>
      <c r="Q12" s="10">
        <f>926640+10800</f>
        <v>937440</v>
      </c>
      <c r="R12" s="58"/>
      <c r="S12" s="16"/>
      <c r="T12" s="60"/>
      <c r="U12" s="62"/>
      <c r="V12" s="4" t="s">
        <v>16</v>
      </c>
      <c r="W12" s="10">
        <f>926640+10800</f>
        <v>937440</v>
      </c>
      <c r="X12" s="58"/>
      <c r="Y12" s="16"/>
      <c r="Z12" s="60"/>
      <c r="AA12" s="62"/>
      <c r="AB12" s="4" t="s">
        <v>16</v>
      </c>
      <c r="AC12" s="10">
        <f>926640+10800</f>
        <v>937440</v>
      </c>
      <c r="AD12" s="65"/>
      <c r="AE12" s="16"/>
      <c r="AF12" s="60"/>
      <c r="AG12" s="62"/>
      <c r="AH12" s="4" t="s">
        <v>16</v>
      </c>
      <c r="AI12" s="10">
        <f t="shared" si="0"/>
        <v>4687200</v>
      </c>
      <c r="AJ12" s="58"/>
    </row>
    <row r="13" spans="2:36" ht="28.9" customHeight="1" x14ac:dyDescent="0.15">
      <c r="B13" s="60"/>
      <c r="C13" s="62"/>
      <c r="D13" s="4" t="s">
        <v>17</v>
      </c>
      <c r="E13" s="10">
        <v>73440</v>
      </c>
      <c r="F13" s="65"/>
      <c r="G13" s="16"/>
      <c r="H13" s="60"/>
      <c r="I13" s="62"/>
      <c r="J13" s="4" t="s">
        <v>17</v>
      </c>
      <c r="K13" s="10">
        <v>73440</v>
      </c>
      <c r="L13" s="58"/>
      <c r="M13" s="16"/>
      <c r="N13" s="60"/>
      <c r="O13" s="62"/>
      <c r="P13" s="4" t="s">
        <v>17</v>
      </c>
      <c r="Q13" s="10">
        <v>73440</v>
      </c>
      <c r="R13" s="58"/>
      <c r="S13" s="16"/>
      <c r="T13" s="60"/>
      <c r="U13" s="62"/>
      <c r="V13" s="4" t="s">
        <v>17</v>
      </c>
      <c r="W13" s="10">
        <v>73440</v>
      </c>
      <c r="X13" s="58"/>
      <c r="Y13" s="16"/>
      <c r="Z13" s="60"/>
      <c r="AA13" s="62"/>
      <c r="AB13" s="4" t="s">
        <v>17</v>
      </c>
      <c r="AC13" s="10">
        <v>73440</v>
      </c>
      <c r="AD13" s="65"/>
      <c r="AE13" s="16"/>
      <c r="AF13" s="60"/>
      <c r="AG13" s="62"/>
      <c r="AH13" s="4" t="s">
        <v>17</v>
      </c>
      <c r="AI13" s="10">
        <f t="shared" si="0"/>
        <v>367200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4" t="s">
        <v>95</v>
      </c>
      <c r="K14" s="10"/>
      <c r="L14" s="58"/>
      <c r="M14" s="16"/>
      <c r="N14" s="60"/>
      <c r="O14" s="62"/>
      <c r="P14" s="4" t="s">
        <v>85</v>
      </c>
      <c r="Q14" s="10"/>
      <c r="R14" s="58"/>
      <c r="S14" s="16"/>
      <c r="T14" s="60"/>
      <c r="U14" s="62"/>
      <c r="V14" s="4" t="s">
        <v>85</v>
      </c>
      <c r="W14" s="10"/>
      <c r="X14" s="58"/>
      <c r="Y14" s="16"/>
      <c r="Z14" s="60"/>
      <c r="AA14" s="62"/>
      <c r="AB14" s="4"/>
      <c r="AC14" s="10"/>
      <c r="AD14" s="65"/>
      <c r="AE14" s="16"/>
      <c r="AF14" s="60"/>
      <c r="AG14" s="62"/>
      <c r="AH14" s="4" t="s">
        <v>85</v>
      </c>
      <c r="AI14" s="10"/>
      <c r="AJ14" s="58"/>
    </row>
    <row r="15" spans="2:36" ht="28.9" customHeight="1" x14ac:dyDescent="0.15">
      <c r="B15" s="60"/>
      <c r="C15" s="62"/>
      <c r="D15" s="4" t="s">
        <v>18</v>
      </c>
      <c r="E15" s="10">
        <v>79812</v>
      </c>
      <c r="F15" s="65"/>
      <c r="G15" s="16"/>
      <c r="H15" s="60"/>
      <c r="I15" s="62"/>
      <c r="J15" s="4" t="s">
        <v>18</v>
      </c>
      <c r="K15" s="10">
        <v>79812</v>
      </c>
      <c r="L15" s="58"/>
      <c r="M15" s="16"/>
      <c r="N15" s="60"/>
      <c r="O15" s="62"/>
      <c r="P15" s="4" t="s">
        <v>18</v>
      </c>
      <c r="Q15" s="10">
        <v>79812</v>
      </c>
      <c r="R15" s="58"/>
      <c r="S15" s="16"/>
      <c r="T15" s="60"/>
      <c r="U15" s="62"/>
      <c r="V15" s="4" t="s">
        <v>18</v>
      </c>
      <c r="W15" s="10">
        <v>79812</v>
      </c>
      <c r="X15" s="58"/>
      <c r="Y15" s="16"/>
      <c r="Z15" s="60"/>
      <c r="AA15" s="62"/>
      <c r="AB15" s="4" t="s">
        <v>18</v>
      </c>
      <c r="AC15" s="10">
        <v>79812</v>
      </c>
      <c r="AD15" s="65"/>
      <c r="AE15" s="16"/>
      <c r="AF15" s="60"/>
      <c r="AG15" s="62"/>
      <c r="AH15" s="4" t="s">
        <v>18</v>
      </c>
      <c r="AI15" s="10">
        <f t="shared" si="0"/>
        <v>399060</v>
      </c>
      <c r="AJ15" s="58"/>
    </row>
    <row r="16" spans="2:36" ht="28.9" customHeight="1" x14ac:dyDescent="0.15">
      <c r="B16" s="60"/>
      <c r="C16" s="62"/>
      <c r="D16" s="4" t="s">
        <v>19</v>
      </c>
      <c r="E16" s="10">
        <v>686815</v>
      </c>
      <c r="F16" s="65"/>
      <c r="G16" s="16"/>
      <c r="H16" s="60"/>
      <c r="I16" s="62"/>
      <c r="J16" s="4" t="s">
        <v>19</v>
      </c>
      <c r="K16" s="10">
        <v>686815</v>
      </c>
      <c r="L16" s="58"/>
      <c r="M16" s="16"/>
      <c r="N16" s="60"/>
      <c r="O16" s="62"/>
      <c r="P16" s="4" t="s">
        <v>19</v>
      </c>
      <c r="Q16" s="10">
        <v>686815</v>
      </c>
      <c r="R16" s="58"/>
      <c r="S16" s="16"/>
      <c r="T16" s="60"/>
      <c r="U16" s="62"/>
      <c r="V16" s="4" t="s">
        <v>19</v>
      </c>
      <c r="W16" s="10">
        <v>686815</v>
      </c>
      <c r="X16" s="58"/>
      <c r="Y16" s="16"/>
      <c r="Z16" s="60"/>
      <c r="AA16" s="62"/>
      <c r="AB16" s="4" t="s">
        <v>19</v>
      </c>
      <c r="AC16" s="10">
        <v>686815</v>
      </c>
      <c r="AD16" s="65"/>
      <c r="AE16" s="16"/>
      <c r="AF16" s="60"/>
      <c r="AG16" s="62"/>
      <c r="AH16" s="4" t="s">
        <v>19</v>
      </c>
      <c r="AI16" s="10">
        <f t="shared" si="0"/>
        <v>3434075</v>
      </c>
      <c r="AJ16" s="58"/>
    </row>
    <row r="17" spans="2:36" ht="28.9" customHeight="1" x14ac:dyDescent="0.15">
      <c r="B17" s="60"/>
      <c r="C17" s="62"/>
      <c r="D17" s="4" t="s">
        <v>20</v>
      </c>
      <c r="E17" s="10">
        <f>37281+6436</f>
        <v>43717</v>
      </c>
      <c r="F17" s="65"/>
      <c r="G17" s="16"/>
      <c r="H17" s="60"/>
      <c r="I17" s="62"/>
      <c r="J17" s="4" t="s">
        <v>20</v>
      </c>
      <c r="K17" s="10">
        <f>37281+6436</f>
        <v>43717</v>
      </c>
      <c r="L17" s="58"/>
      <c r="M17" s="16"/>
      <c r="N17" s="60"/>
      <c r="O17" s="62"/>
      <c r="P17" s="4" t="s">
        <v>20</v>
      </c>
      <c r="Q17" s="10">
        <f>37281+6436</f>
        <v>43717</v>
      </c>
      <c r="R17" s="58"/>
      <c r="S17" s="16"/>
      <c r="T17" s="60"/>
      <c r="U17" s="62"/>
      <c r="V17" s="4" t="s">
        <v>20</v>
      </c>
      <c r="W17" s="10">
        <f>37281+6436</f>
        <v>43717</v>
      </c>
      <c r="X17" s="58"/>
      <c r="Y17" s="16"/>
      <c r="Z17" s="60"/>
      <c r="AA17" s="62"/>
      <c r="AB17" s="4" t="s">
        <v>20</v>
      </c>
      <c r="AC17" s="10">
        <f>37281+6436</f>
        <v>43717</v>
      </c>
      <c r="AD17" s="65"/>
      <c r="AE17" s="16"/>
      <c r="AF17" s="60"/>
      <c r="AG17" s="62"/>
      <c r="AH17" s="4" t="s">
        <v>20</v>
      </c>
      <c r="AI17" s="10">
        <f t="shared" si="0"/>
        <v>218585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>
        <f>442666+104869</f>
        <v>547535</v>
      </c>
      <c r="F22" s="65"/>
      <c r="G22" s="16"/>
      <c r="H22" s="60"/>
      <c r="I22" s="62"/>
      <c r="J22" s="4" t="s">
        <v>10</v>
      </c>
      <c r="K22" s="10">
        <f>442666+104869</f>
        <v>547535</v>
      </c>
      <c r="L22" s="58"/>
      <c r="M22" s="16"/>
      <c r="N22" s="60"/>
      <c r="O22" s="62"/>
      <c r="P22" s="4" t="s">
        <v>10</v>
      </c>
      <c r="Q22" s="10">
        <f>442666+104869</f>
        <v>547535</v>
      </c>
      <c r="R22" s="58"/>
      <c r="S22" s="16"/>
      <c r="T22" s="60"/>
      <c r="U22" s="62"/>
      <c r="V22" s="4" t="s">
        <v>10</v>
      </c>
      <c r="W22" s="10">
        <f>442666+104869</f>
        <v>547535</v>
      </c>
      <c r="X22" s="58"/>
      <c r="Y22" s="16"/>
      <c r="Z22" s="60"/>
      <c r="AA22" s="62"/>
      <c r="AB22" s="4" t="s">
        <v>10</v>
      </c>
      <c r="AC22" s="10">
        <f>442666+104869</f>
        <v>547535</v>
      </c>
      <c r="AD22" s="65"/>
      <c r="AE22" s="16"/>
      <c r="AF22" s="60"/>
      <c r="AG22" s="62"/>
      <c r="AH22" s="4" t="s">
        <v>10</v>
      </c>
      <c r="AI22" s="10">
        <f t="shared" si="0"/>
        <v>2737675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>
        <f>5996641+1853860</f>
        <v>7850501</v>
      </c>
      <c r="F23" s="64">
        <f>SUM(E23:E27)</f>
        <v>8245079</v>
      </c>
      <c r="G23" s="16"/>
      <c r="H23" s="60"/>
      <c r="I23" s="56" t="s">
        <v>7</v>
      </c>
      <c r="J23" s="4" t="s">
        <v>21</v>
      </c>
      <c r="K23" s="10">
        <f>5996641+1853860</f>
        <v>7850501</v>
      </c>
      <c r="L23" s="64">
        <f>SUM(K23:K27)</f>
        <v>8245079</v>
      </c>
      <c r="M23" s="16"/>
      <c r="N23" s="60"/>
      <c r="O23" s="56" t="s">
        <v>7</v>
      </c>
      <c r="P23" s="4" t="s">
        <v>21</v>
      </c>
      <c r="Q23" s="10">
        <f>5996641+1853860</f>
        <v>7850501</v>
      </c>
      <c r="R23" s="64">
        <f>SUM(Q23:Q27)</f>
        <v>8245079</v>
      </c>
      <c r="S23" s="16"/>
      <c r="T23" s="60"/>
      <c r="U23" s="56" t="s">
        <v>7</v>
      </c>
      <c r="V23" s="4" t="s">
        <v>21</v>
      </c>
      <c r="W23" s="10">
        <f>5996641+1853860</f>
        <v>7850501</v>
      </c>
      <c r="X23" s="64">
        <f>SUM(W23:W27)</f>
        <v>8245079</v>
      </c>
      <c r="Y23" s="16"/>
      <c r="Z23" s="60"/>
      <c r="AA23" s="56" t="s">
        <v>7</v>
      </c>
      <c r="AB23" s="4" t="s">
        <v>21</v>
      </c>
      <c r="AC23" s="10">
        <f>5996641+1853860</f>
        <v>7850501</v>
      </c>
      <c r="AD23" s="64">
        <f>SUM(AC23:AC27)</f>
        <v>8245079</v>
      </c>
      <c r="AE23" s="16"/>
      <c r="AF23" s="60"/>
      <c r="AG23" s="56" t="s">
        <v>7</v>
      </c>
      <c r="AH23" s="4" t="s">
        <v>21</v>
      </c>
      <c r="AI23" s="10">
        <f t="shared" si="0"/>
        <v>39252505</v>
      </c>
      <c r="AJ23" s="64">
        <f>SUM(AI23:AI27)</f>
        <v>41225395</v>
      </c>
    </row>
    <row r="24" spans="2:36" ht="28.9" customHeight="1" x14ac:dyDescent="0.15">
      <c r="B24" s="60"/>
      <c r="C24" s="57"/>
      <c r="D24" s="4" t="s">
        <v>22</v>
      </c>
      <c r="E24" s="10">
        <f>184528</f>
        <v>184528</v>
      </c>
      <c r="F24" s="65"/>
      <c r="G24" s="16"/>
      <c r="H24" s="60"/>
      <c r="I24" s="57"/>
      <c r="J24" s="4" t="s">
        <v>22</v>
      </c>
      <c r="K24" s="10">
        <v>184528</v>
      </c>
      <c r="L24" s="65"/>
      <c r="M24" s="16"/>
      <c r="N24" s="60"/>
      <c r="O24" s="57"/>
      <c r="P24" s="4" t="s">
        <v>22</v>
      </c>
      <c r="Q24" s="10">
        <v>184528</v>
      </c>
      <c r="R24" s="65"/>
      <c r="S24" s="16"/>
      <c r="T24" s="60"/>
      <c r="U24" s="57"/>
      <c r="V24" s="4" t="s">
        <v>22</v>
      </c>
      <c r="W24" s="10">
        <v>184528</v>
      </c>
      <c r="X24" s="65"/>
      <c r="Y24" s="16"/>
      <c r="Z24" s="60"/>
      <c r="AA24" s="57"/>
      <c r="AB24" s="4" t="s">
        <v>22</v>
      </c>
      <c r="AC24" s="10">
        <v>184528</v>
      </c>
      <c r="AD24" s="65"/>
      <c r="AE24" s="16"/>
      <c r="AF24" s="60"/>
      <c r="AG24" s="57"/>
      <c r="AH24" s="4" t="s">
        <v>22</v>
      </c>
      <c r="AI24" s="10">
        <f t="shared" si="0"/>
        <v>922640</v>
      </c>
      <c r="AJ24" s="65"/>
    </row>
    <row r="25" spans="2:36" ht="28.9" customHeight="1" x14ac:dyDescent="0.15">
      <c r="B25" s="60"/>
      <c r="C25" s="57"/>
      <c r="D25" s="4" t="s">
        <v>87</v>
      </c>
      <c r="E25" s="10">
        <v>35949</v>
      </c>
      <c r="F25" s="65"/>
      <c r="G25" s="16"/>
      <c r="H25" s="60"/>
      <c r="I25" s="57"/>
      <c r="J25" s="4" t="s">
        <v>87</v>
      </c>
      <c r="K25" s="10">
        <v>35949</v>
      </c>
      <c r="L25" s="65"/>
      <c r="M25" s="16"/>
      <c r="N25" s="60"/>
      <c r="O25" s="57"/>
      <c r="P25" s="4" t="s">
        <v>87</v>
      </c>
      <c r="Q25" s="10">
        <v>35949</v>
      </c>
      <c r="R25" s="65"/>
      <c r="S25" s="16"/>
      <c r="T25" s="60"/>
      <c r="U25" s="57"/>
      <c r="V25" s="4" t="s">
        <v>87</v>
      </c>
      <c r="W25" s="10">
        <v>35949</v>
      </c>
      <c r="X25" s="65"/>
      <c r="Y25" s="16"/>
      <c r="Z25" s="60"/>
      <c r="AA25" s="57"/>
      <c r="AB25" s="4" t="s">
        <v>87</v>
      </c>
      <c r="AC25" s="10">
        <v>35949</v>
      </c>
      <c r="AD25" s="65"/>
      <c r="AE25" s="16"/>
      <c r="AF25" s="60"/>
      <c r="AG25" s="57"/>
      <c r="AH25" s="4" t="s">
        <v>87</v>
      </c>
      <c r="AI25" s="10">
        <f t="shared" si="0"/>
        <v>179745</v>
      </c>
      <c r="AJ25" s="65"/>
    </row>
    <row r="26" spans="2:36" ht="28.9" customHeight="1" x14ac:dyDescent="0.15">
      <c r="B26" s="60"/>
      <c r="C26" s="57"/>
      <c r="D26" s="4" t="s">
        <v>23</v>
      </c>
      <c r="E26" s="10">
        <v>174101</v>
      </c>
      <c r="F26" s="65"/>
      <c r="G26" s="16"/>
      <c r="H26" s="60"/>
      <c r="I26" s="57"/>
      <c r="J26" s="4" t="s">
        <v>23</v>
      </c>
      <c r="K26" s="10">
        <v>174101</v>
      </c>
      <c r="L26" s="65"/>
      <c r="M26" s="16"/>
      <c r="N26" s="60"/>
      <c r="O26" s="57"/>
      <c r="P26" s="4" t="s">
        <v>23</v>
      </c>
      <c r="Q26" s="10">
        <v>174101</v>
      </c>
      <c r="R26" s="65"/>
      <c r="S26" s="16"/>
      <c r="T26" s="60"/>
      <c r="U26" s="57"/>
      <c r="V26" s="4" t="s">
        <v>23</v>
      </c>
      <c r="W26" s="10">
        <v>174101</v>
      </c>
      <c r="X26" s="65"/>
      <c r="Y26" s="16"/>
      <c r="Z26" s="60"/>
      <c r="AA26" s="57"/>
      <c r="AB26" s="4" t="s">
        <v>23</v>
      </c>
      <c r="AC26" s="10">
        <v>174101</v>
      </c>
      <c r="AD26" s="65"/>
      <c r="AE26" s="16"/>
      <c r="AF26" s="60"/>
      <c r="AG26" s="57"/>
      <c r="AH26" s="4" t="s">
        <v>23</v>
      </c>
      <c r="AI26" s="10">
        <f t="shared" si="0"/>
        <v>870505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>
        <v>41126</v>
      </c>
      <c r="F28" s="58">
        <f>SUM(E28:E29)</f>
        <v>43450</v>
      </c>
      <c r="G28" s="16"/>
      <c r="H28" s="60"/>
      <c r="I28" s="56" t="s">
        <v>8</v>
      </c>
      <c r="J28" s="4" t="s">
        <v>24</v>
      </c>
      <c r="K28" s="10">
        <v>41126</v>
      </c>
      <c r="L28" s="58">
        <f>SUM(K28:K29)</f>
        <v>43450</v>
      </c>
      <c r="M28" s="16"/>
      <c r="N28" s="60"/>
      <c r="O28" s="56" t="s">
        <v>8</v>
      </c>
      <c r="P28" s="4" t="s">
        <v>24</v>
      </c>
      <c r="Q28" s="10">
        <v>41126</v>
      </c>
      <c r="R28" s="58">
        <f>SUM(Q28:Q29)</f>
        <v>43450</v>
      </c>
      <c r="S28" s="16"/>
      <c r="T28" s="60"/>
      <c r="U28" s="56" t="s">
        <v>8</v>
      </c>
      <c r="V28" s="4" t="s">
        <v>24</v>
      </c>
      <c r="W28" s="10">
        <v>41126</v>
      </c>
      <c r="X28" s="58">
        <f>SUM(W28:W29)</f>
        <v>43450</v>
      </c>
      <c r="Y28" s="16"/>
      <c r="Z28" s="60"/>
      <c r="AA28" s="56" t="s">
        <v>8</v>
      </c>
      <c r="AB28" s="4" t="s">
        <v>24</v>
      </c>
      <c r="AC28" s="10">
        <v>41126</v>
      </c>
      <c r="AD28" s="58">
        <f>SUM(AC28:AC29)</f>
        <v>43450</v>
      </c>
      <c r="AE28" s="16"/>
      <c r="AF28" s="60"/>
      <c r="AG28" s="56" t="s">
        <v>8</v>
      </c>
      <c r="AH28" s="4" t="s">
        <v>24</v>
      </c>
      <c r="AI28" s="10">
        <f t="shared" si="0"/>
        <v>205630</v>
      </c>
      <c r="AJ28" s="58">
        <f>SUM(AI28:AI29)</f>
        <v>217250</v>
      </c>
    </row>
    <row r="29" spans="2:36" ht="28.9" customHeight="1" x14ac:dyDescent="0.15">
      <c r="B29" s="60"/>
      <c r="C29" s="57"/>
      <c r="D29" s="4" t="s">
        <v>43</v>
      </c>
      <c r="E29" s="10">
        <v>2324</v>
      </c>
      <c r="F29" s="58"/>
      <c r="G29" s="16"/>
      <c r="H29" s="60"/>
      <c r="I29" s="57"/>
      <c r="J29" s="4" t="s">
        <v>43</v>
      </c>
      <c r="K29" s="10">
        <v>2324</v>
      </c>
      <c r="L29" s="58"/>
      <c r="M29" s="16"/>
      <c r="N29" s="60"/>
      <c r="O29" s="57"/>
      <c r="P29" s="4" t="s">
        <v>43</v>
      </c>
      <c r="Q29" s="10">
        <v>2324</v>
      </c>
      <c r="R29" s="58"/>
      <c r="S29" s="16"/>
      <c r="T29" s="60"/>
      <c r="U29" s="57"/>
      <c r="V29" s="4" t="s">
        <v>43</v>
      </c>
      <c r="W29" s="10">
        <v>2324</v>
      </c>
      <c r="X29" s="58"/>
      <c r="Y29" s="16"/>
      <c r="Z29" s="60"/>
      <c r="AA29" s="57"/>
      <c r="AB29" s="4" t="s">
        <v>43</v>
      </c>
      <c r="AC29" s="10">
        <v>2324</v>
      </c>
      <c r="AD29" s="58"/>
      <c r="AE29" s="16"/>
      <c r="AF29" s="60"/>
      <c r="AG29" s="57"/>
      <c r="AH29" s="4" t="s">
        <v>43</v>
      </c>
      <c r="AI29" s="10">
        <f t="shared" si="0"/>
        <v>11620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>
        <v>927072</v>
      </c>
      <c r="F30" s="64">
        <f>SUM(E30:E39)</f>
        <v>6936365</v>
      </c>
      <c r="G30" s="16"/>
      <c r="H30" s="60"/>
      <c r="I30" s="49" t="s">
        <v>9</v>
      </c>
      <c r="J30" s="4" t="s">
        <v>44</v>
      </c>
      <c r="K30" s="10">
        <v>927072</v>
      </c>
      <c r="L30" s="64">
        <f>SUM(K30:K39)</f>
        <v>6936365</v>
      </c>
      <c r="M30" s="16"/>
      <c r="N30" s="60"/>
      <c r="O30" s="49" t="s">
        <v>9</v>
      </c>
      <c r="P30" s="4" t="s">
        <v>44</v>
      </c>
      <c r="Q30" s="10">
        <v>927072</v>
      </c>
      <c r="R30" s="72">
        <f>SUM(Q30:Q39)</f>
        <v>6936365</v>
      </c>
      <c r="S30" s="16"/>
      <c r="T30" s="60"/>
      <c r="U30" s="49" t="s">
        <v>9</v>
      </c>
      <c r="V30" s="4" t="s">
        <v>44</v>
      </c>
      <c r="W30" s="10">
        <v>927072</v>
      </c>
      <c r="X30" s="72">
        <f>SUM(W30:W39)</f>
        <v>6936365</v>
      </c>
      <c r="Y30" s="16"/>
      <c r="Z30" s="60"/>
      <c r="AA30" s="49" t="s">
        <v>9</v>
      </c>
      <c r="AB30" s="4" t="s">
        <v>44</v>
      </c>
      <c r="AC30" s="10">
        <v>927072</v>
      </c>
      <c r="AD30" s="72">
        <f>SUM(AC30:AC39)</f>
        <v>6936365</v>
      </c>
      <c r="AE30" s="16"/>
      <c r="AF30" s="60"/>
      <c r="AG30" s="49" t="s">
        <v>9</v>
      </c>
      <c r="AH30" s="4" t="s">
        <v>44</v>
      </c>
      <c r="AI30" s="10">
        <f t="shared" si="0"/>
        <v>4635360</v>
      </c>
      <c r="AJ30" s="72">
        <f>SUM(AI30:AI39)</f>
        <v>34681825</v>
      </c>
    </row>
    <row r="31" spans="2:36" ht="28.9" customHeight="1" x14ac:dyDescent="0.15">
      <c r="B31" s="60"/>
      <c r="C31" s="63"/>
      <c r="D31" s="4" t="s">
        <v>26</v>
      </c>
      <c r="E31" s="10">
        <v>234360</v>
      </c>
      <c r="F31" s="65"/>
      <c r="G31" s="16"/>
      <c r="H31" s="60"/>
      <c r="I31" s="63"/>
      <c r="J31" s="4" t="s">
        <v>26</v>
      </c>
      <c r="K31" s="10">
        <v>234360</v>
      </c>
      <c r="L31" s="65"/>
      <c r="M31" s="16"/>
      <c r="N31" s="60"/>
      <c r="O31" s="63"/>
      <c r="P31" s="4" t="s">
        <v>26</v>
      </c>
      <c r="Q31" s="10">
        <v>234360</v>
      </c>
      <c r="R31" s="73"/>
      <c r="S31" s="16"/>
      <c r="T31" s="60"/>
      <c r="U31" s="63"/>
      <c r="V31" s="4" t="s">
        <v>26</v>
      </c>
      <c r="W31" s="10">
        <v>234360</v>
      </c>
      <c r="X31" s="73"/>
      <c r="Y31" s="16"/>
      <c r="Z31" s="60"/>
      <c r="AA31" s="63"/>
      <c r="AB31" s="4" t="s">
        <v>26</v>
      </c>
      <c r="AC31" s="10">
        <v>234360</v>
      </c>
      <c r="AD31" s="73"/>
      <c r="AE31" s="16"/>
      <c r="AF31" s="60"/>
      <c r="AG31" s="63"/>
      <c r="AH31" s="4" t="s">
        <v>26</v>
      </c>
      <c r="AI31" s="10">
        <f t="shared" si="0"/>
        <v>1171800</v>
      </c>
      <c r="AJ31" s="73"/>
    </row>
    <row r="32" spans="2:36" ht="28.9" customHeight="1" x14ac:dyDescent="0.15">
      <c r="B32" s="60"/>
      <c r="C32" s="63"/>
      <c r="D32" s="4" t="s">
        <v>25</v>
      </c>
      <c r="E32" s="10">
        <v>1728000</v>
      </c>
      <c r="F32" s="65"/>
      <c r="G32" s="16"/>
      <c r="H32" s="60"/>
      <c r="I32" s="63"/>
      <c r="J32" s="4" t="s">
        <v>25</v>
      </c>
      <c r="K32" s="10">
        <v>1728000</v>
      </c>
      <c r="L32" s="65"/>
      <c r="M32" s="16"/>
      <c r="N32" s="60"/>
      <c r="O32" s="63"/>
      <c r="P32" s="4" t="s">
        <v>25</v>
      </c>
      <c r="Q32" s="10">
        <v>1728000</v>
      </c>
      <c r="R32" s="73"/>
      <c r="S32" s="16"/>
      <c r="T32" s="60"/>
      <c r="U32" s="63"/>
      <c r="V32" s="4" t="s">
        <v>25</v>
      </c>
      <c r="W32" s="10">
        <v>1728000</v>
      </c>
      <c r="X32" s="73"/>
      <c r="Y32" s="16"/>
      <c r="Z32" s="60"/>
      <c r="AA32" s="63"/>
      <c r="AB32" s="4" t="s">
        <v>25</v>
      </c>
      <c r="AC32" s="10">
        <v>1728000</v>
      </c>
      <c r="AD32" s="73"/>
      <c r="AE32" s="16"/>
      <c r="AF32" s="60"/>
      <c r="AG32" s="63"/>
      <c r="AH32" s="4" t="s">
        <v>25</v>
      </c>
      <c r="AI32" s="10">
        <f t="shared" si="0"/>
        <v>8640000</v>
      </c>
      <c r="AJ32" s="73"/>
    </row>
    <row r="33" spans="2:36" ht="28.9" customHeight="1" x14ac:dyDescent="0.15">
      <c r="B33" s="60"/>
      <c r="C33" s="63"/>
      <c r="D33" s="4" t="s">
        <v>27</v>
      </c>
      <c r="E33" s="10">
        <f>93053+12960</f>
        <v>106013</v>
      </c>
      <c r="F33" s="65"/>
      <c r="G33" s="16"/>
      <c r="H33" s="60"/>
      <c r="I33" s="63"/>
      <c r="J33" s="4" t="s">
        <v>27</v>
      </c>
      <c r="K33" s="10">
        <f>93053+12960</f>
        <v>106013</v>
      </c>
      <c r="L33" s="65"/>
      <c r="M33" s="16"/>
      <c r="N33" s="60"/>
      <c r="O33" s="63"/>
      <c r="P33" s="4" t="s">
        <v>27</v>
      </c>
      <c r="Q33" s="10">
        <f>93053+12960</f>
        <v>106013</v>
      </c>
      <c r="R33" s="73"/>
      <c r="S33" s="16"/>
      <c r="T33" s="60"/>
      <c r="U33" s="63"/>
      <c r="V33" s="4" t="s">
        <v>27</v>
      </c>
      <c r="W33" s="10">
        <f>93053+12960</f>
        <v>106013</v>
      </c>
      <c r="X33" s="73"/>
      <c r="Y33" s="16"/>
      <c r="Z33" s="60"/>
      <c r="AA33" s="63"/>
      <c r="AB33" s="4" t="s">
        <v>27</v>
      </c>
      <c r="AC33" s="10">
        <f>93053+12960</f>
        <v>106013</v>
      </c>
      <c r="AD33" s="73"/>
      <c r="AE33" s="16"/>
      <c r="AF33" s="60"/>
      <c r="AG33" s="63"/>
      <c r="AH33" s="4" t="s">
        <v>27</v>
      </c>
      <c r="AI33" s="10">
        <f t="shared" si="0"/>
        <v>530065</v>
      </c>
      <c r="AJ33" s="73"/>
    </row>
    <row r="34" spans="2:36" ht="28.9" customHeight="1" x14ac:dyDescent="0.15">
      <c r="B34" s="60"/>
      <c r="C34" s="63"/>
      <c r="D34" s="4" t="s">
        <v>28</v>
      </c>
      <c r="E34" s="10">
        <f>259200+54000</f>
        <v>313200</v>
      </c>
      <c r="F34" s="65"/>
      <c r="G34" s="16"/>
      <c r="H34" s="60"/>
      <c r="I34" s="63"/>
      <c r="J34" s="4" t="s">
        <v>28</v>
      </c>
      <c r="K34" s="10">
        <f>259200+54000</f>
        <v>313200</v>
      </c>
      <c r="L34" s="65"/>
      <c r="M34" s="16"/>
      <c r="N34" s="60"/>
      <c r="O34" s="63"/>
      <c r="P34" s="4" t="s">
        <v>28</v>
      </c>
      <c r="Q34" s="10">
        <f>259200+54000</f>
        <v>313200</v>
      </c>
      <c r="R34" s="73"/>
      <c r="S34" s="16"/>
      <c r="T34" s="60"/>
      <c r="U34" s="63"/>
      <c r="V34" s="4" t="s">
        <v>28</v>
      </c>
      <c r="W34" s="10">
        <f>259200+54000</f>
        <v>313200</v>
      </c>
      <c r="X34" s="73"/>
      <c r="Y34" s="16"/>
      <c r="Z34" s="60"/>
      <c r="AA34" s="63"/>
      <c r="AB34" s="4" t="s">
        <v>28</v>
      </c>
      <c r="AC34" s="10">
        <f>259200+54000</f>
        <v>313200</v>
      </c>
      <c r="AD34" s="73"/>
      <c r="AE34" s="16"/>
      <c r="AF34" s="60"/>
      <c r="AG34" s="63"/>
      <c r="AH34" s="4" t="s">
        <v>28</v>
      </c>
      <c r="AI34" s="10">
        <f t="shared" si="0"/>
        <v>1566000</v>
      </c>
      <c r="AJ34" s="73"/>
    </row>
    <row r="35" spans="2:36" ht="28.9" customHeight="1" x14ac:dyDescent="0.15">
      <c r="B35" s="60"/>
      <c r="C35" s="63"/>
      <c r="D35" s="4" t="s">
        <v>29</v>
      </c>
      <c r="E35" s="10">
        <f>1296000+280800</f>
        <v>1576800</v>
      </c>
      <c r="F35" s="65"/>
      <c r="G35" s="16"/>
      <c r="H35" s="60"/>
      <c r="I35" s="63"/>
      <c r="J35" s="4" t="s">
        <v>29</v>
      </c>
      <c r="K35" s="10">
        <f>1296000+280800</f>
        <v>1576800</v>
      </c>
      <c r="L35" s="65"/>
      <c r="M35" s="16"/>
      <c r="N35" s="60"/>
      <c r="O35" s="63"/>
      <c r="P35" s="4" t="s">
        <v>29</v>
      </c>
      <c r="Q35" s="10">
        <f>1296000+280800</f>
        <v>1576800</v>
      </c>
      <c r="R35" s="73"/>
      <c r="S35" s="16"/>
      <c r="T35" s="60"/>
      <c r="U35" s="63"/>
      <c r="V35" s="4" t="s">
        <v>29</v>
      </c>
      <c r="W35" s="10">
        <f>1296000+280800</f>
        <v>1576800</v>
      </c>
      <c r="X35" s="73"/>
      <c r="Y35" s="16"/>
      <c r="Z35" s="60"/>
      <c r="AA35" s="63"/>
      <c r="AB35" s="4" t="s">
        <v>29</v>
      </c>
      <c r="AC35" s="10">
        <f>1296000+280800</f>
        <v>1576800</v>
      </c>
      <c r="AD35" s="73"/>
      <c r="AE35" s="16"/>
      <c r="AF35" s="60"/>
      <c r="AG35" s="63"/>
      <c r="AH35" s="4" t="s">
        <v>29</v>
      </c>
      <c r="AI35" s="10">
        <f t="shared" si="0"/>
        <v>7884000</v>
      </c>
      <c r="AJ35" s="73"/>
    </row>
    <row r="36" spans="2:36" ht="28.9" customHeight="1" x14ac:dyDescent="0.15">
      <c r="B36" s="60"/>
      <c r="C36" s="63"/>
      <c r="D36" s="4" t="s">
        <v>30</v>
      </c>
      <c r="E36" s="10">
        <f>113400+10800</f>
        <v>124200</v>
      </c>
      <c r="F36" s="65"/>
      <c r="G36" s="16"/>
      <c r="H36" s="60"/>
      <c r="I36" s="63"/>
      <c r="J36" s="4" t="s">
        <v>30</v>
      </c>
      <c r="K36" s="10">
        <f>113400+10800</f>
        <v>124200</v>
      </c>
      <c r="L36" s="65"/>
      <c r="M36" s="16"/>
      <c r="N36" s="60"/>
      <c r="O36" s="63"/>
      <c r="P36" s="4" t="s">
        <v>30</v>
      </c>
      <c r="Q36" s="10">
        <f>113400+10800</f>
        <v>124200</v>
      </c>
      <c r="R36" s="73"/>
      <c r="S36" s="16"/>
      <c r="T36" s="60"/>
      <c r="U36" s="63"/>
      <c r="V36" s="4" t="s">
        <v>30</v>
      </c>
      <c r="W36" s="10">
        <f>113400+10800</f>
        <v>124200</v>
      </c>
      <c r="X36" s="73"/>
      <c r="Y36" s="16"/>
      <c r="Z36" s="60"/>
      <c r="AA36" s="63"/>
      <c r="AB36" s="4" t="s">
        <v>30</v>
      </c>
      <c r="AC36" s="10">
        <f>113400+10800</f>
        <v>124200</v>
      </c>
      <c r="AD36" s="73"/>
      <c r="AE36" s="16"/>
      <c r="AF36" s="60"/>
      <c r="AG36" s="63"/>
      <c r="AH36" s="4" t="s">
        <v>30</v>
      </c>
      <c r="AI36" s="10">
        <f t="shared" si="0"/>
        <v>621000</v>
      </c>
      <c r="AJ36" s="73"/>
    </row>
    <row r="37" spans="2:36" ht="28.9" customHeight="1" x14ac:dyDescent="0.15">
      <c r="B37" s="60"/>
      <c r="C37" s="63"/>
      <c r="D37" s="4" t="s">
        <v>31</v>
      </c>
      <c r="E37" s="10">
        <v>149040</v>
      </c>
      <c r="F37" s="65"/>
      <c r="G37" s="16"/>
      <c r="H37" s="60"/>
      <c r="I37" s="63"/>
      <c r="J37" s="4" t="s">
        <v>31</v>
      </c>
      <c r="K37" s="10">
        <v>149040</v>
      </c>
      <c r="L37" s="65"/>
      <c r="M37" s="16"/>
      <c r="N37" s="60"/>
      <c r="O37" s="63"/>
      <c r="P37" s="4" t="s">
        <v>31</v>
      </c>
      <c r="Q37" s="10">
        <v>149040</v>
      </c>
      <c r="R37" s="73"/>
      <c r="S37" s="16"/>
      <c r="T37" s="60"/>
      <c r="U37" s="63"/>
      <c r="V37" s="4" t="s">
        <v>31</v>
      </c>
      <c r="W37" s="10">
        <v>149040</v>
      </c>
      <c r="X37" s="73"/>
      <c r="Y37" s="16"/>
      <c r="Z37" s="60"/>
      <c r="AA37" s="63"/>
      <c r="AB37" s="4" t="s">
        <v>31</v>
      </c>
      <c r="AC37" s="10">
        <v>149040</v>
      </c>
      <c r="AD37" s="73"/>
      <c r="AE37" s="16"/>
      <c r="AF37" s="60"/>
      <c r="AG37" s="63"/>
      <c r="AH37" s="4" t="s">
        <v>31</v>
      </c>
      <c r="AI37" s="10">
        <f t="shared" si="0"/>
        <v>745200</v>
      </c>
      <c r="AJ37" s="73"/>
    </row>
    <row r="38" spans="2:36" ht="28.9" customHeight="1" x14ac:dyDescent="0.15">
      <c r="B38" s="60"/>
      <c r="C38" s="63"/>
      <c r="D38" s="4" t="s">
        <v>32</v>
      </c>
      <c r="E38" s="10">
        <f>1000080+777600</f>
        <v>1777680</v>
      </c>
      <c r="F38" s="65"/>
      <c r="G38" s="16"/>
      <c r="H38" s="60"/>
      <c r="I38" s="63"/>
      <c r="J38" s="4" t="s">
        <v>32</v>
      </c>
      <c r="K38" s="10">
        <f>1000080+777600</f>
        <v>1777680</v>
      </c>
      <c r="L38" s="65"/>
      <c r="M38" s="16"/>
      <c r="N38" s="60"/>
      <c r="O38" s="63"/>
      <c r="P38" s="4" t="s">
        <v>32</v>
      </c>
      <c r="Q38" s="10">
        <f>1000080+777600</f>
        <v>1777680</v>
      </c>
      <c r="R38" s="73"/>
      <c r="S38" s="16"/>
      <c r="T38" s="60"/>
      <c r="U38" s="63"/>
      <c r="V38" s="4" t="s">
        <v>32</v>
      </c>
      <c r="W38" s="10">
        <f>1000080+777600</f>
        <v>1777680</v>
      </c>
      <c r="X38" s="73"/>
      <c r="Y38" s="16"/>
      <c r="Z38" s="60"/>
      <c r="AA38" s="63"/>
      <c r="AB38" s="4" t="s">
        <v>32</v>
      </c>
      <c r="AC38" s="10">
        <f>1000080+777600</f>
        <v>1777680</v>
      </c>
      <c r="AD38" s="73"/>
      <c r="AE38" s="16"/>
      <c r="AF38" s="60"/>
      <c r="AG38" s="63"/>
      <c r="AH38" s="4" t="s">
        <v>32</v>
      </c>
      <c r="AI38" s="10">
        <f t="shared" si="0"/>
        <v>8888400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>
        <v>14196</v>
      </c>
      <c r="G40" s="16"/>
      <c r="H40" s="60"/>
      <c r="I40" s="49" t="s">
        <v>37</v>
      </c>
      <c r="J40" s="4" t="s">
        <v>45</v>
      </c>
      <c r="K40" s="19"/>
      <c r="L40" s="17">
        <v>14196</v>
      </c>
      <c r="M40" s="16"/>
      <c r="N40" s="60"/>
      <c r="O40" s="49" t="s">
        <v>37</v>
      </c>
      <c r="P40" s="4" t="s">
        <v>45</v>
      </c>
      <c r="Q40" s="19"/>
      <c r="R40" s="17">
        <v>14196</v>
      </c>
      <c r="S40" s="16"/>
      <c r="T40" s="60"/>
      <c r="U40" s="49" t="s">
        <v>37</v>
      </c>
      <c r="V40" s="4" t="s">
        <v>45</v>
      </c>
      <c r="W40" s="19"/>
      <c r="X40" s="17">
        <v>14196</v>
      </c>
      <c r="Y40" s="16"/>
      <c r="Z40" s="60"/>
      <c r="AA40" s="49" t="s">
        <v>37</v>
      </c>
      <c r="AB40" s="4" t="s">
        <v>45</v>
      </c>
      <c r="AC40" s="19"/>
      <c r="AD40" s="17">
        <v>14196</v>
      </c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70980</v>
      </c>
    </row>
    <row r="41" spans="2:36" ht="28.9" customHeight="1" x14ac:dyDescent="0.15">
      <c r="B41" s="60"/>
      <c r="C41" s="50"/>
      <c r="D41" s="4" t="s">
        <v>92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94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>
        <v>63900</v>
      </c>
      <c r="G43" s="15"/>
      <c r="H43" s="60"/>
      <c r="I43" s="4" t="s">
        <v>10</v>
      </c>
      <c r="J43" s="4" t="s">
        <v>33</v>
      </c>
      <c r="K43" s="19"/>
      <c r="L43" s="11">
        <v>63900</v>
      </c>
      <c r="M43" s="15"/>
      <c r="N43" s="60"/>
      <c r="O43" s="4" t="s">
        <v>10</v>
      </c>
      <c r="P43" s="4" t="s">
        <v>33</v>
      </c>
      <c r="Q43" s="19"/>
      <c r="R43" s="11">
        <v>63900</v>
      </c>
      <c r="S43" s="15"/>
      <c r="T43" s="60"/>
      <c r="U43" s="4" t="s">
        <v>10</v>
      </c>
      <c r="V43" s="4" t="s">
        <v>33</v>
      </c>
      <c r="W43" s="19"/>
      <c r="X43" s="11">
        <v>63900</v>
      </c>
      <c r="Y43" s="15"/>
      <c r="Z43" s="60"/>
      <c r="AA43" s="4" t="s">
        <v>10</v>
      </c>
      <c r="AB43" s="4" t="s">
        <v>33</v>
      </c>
      <c r="AC43" s="19"/>
      <c r="AD43" s="11">
        <v>63900</v>
      </c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319500</v>
      </c>
    </row>
    <row r="44" spans="2:36" ht="28.9" customHeight="1" x14ac:dyDescent="0.15">
      <c r="B44" s="60"/>
      <c r="C44" s="4" t="s">
        <v>11</v>
      </c>
      <c r="D44" s="21"/>
      <c r="E44" s="19"/>
      <c r="F44" s="11">
        <f>19490433+1526062</f>
        <v>21016495</v>
      </c>
      <c r="G44" s="15"/>
      <c r="H44" s="60"/>
      <c r="I44" s="4" t="s">
        <v>11</v>
      </c>
      <c r="J44" s="21"/>
      <c r="K44" s="19"/>
      <c r="L44" s="11">
        <f>19490433+1526062</f>
        <v>21016495</v>
      </c>
      <c r="M44" s="15"/>
      <c r="N44" s="60"/>
      <c r="O44" s="4" t="s">
        <v>11</v>
      </c>
      <c r="P44" s="21"/>
      <c r="Q44" s="19"/>
      <c r="R44" s="11">
        <f>19490433+1526062</f>
        <v>21016495</v>
      </c>
      <c r="S44" s="15"/>
      <c r="T44" s="60"/>
      <c r="U44" s="4" t="s">
        <v>11</v>
      </c>
      <c r="V44" s="21"/>
      <c r="W44" s="19"/>
      <c r="X44" s="11">
        <f>19490433+1526062</f>
        <v>21016495</v>
      </c>
      <c r="Y44" s="15"/>
      <c r="Z44" s="60"/>
      <c r="AA44" s="4" t="s">
        <v>11</v>
      </c>
      <c r="AB44" s="21"/>
      <c r="AC44" s="19"/>
      <c r="AD44" s="11">
        <f>19490433+1526062</f>
        <v>21016495</v>
      </c>
      <c r="AE44" s="15"/>
      <c r="AF44" s="60"/>
      <c r="AG44" s="4" t="s">
        <v>11</v>
      </c>
      <c r="AH44" s="21"/>
      <c r="AI44" s="19"/>
      <c r="AJ44" s="17">
        <f>SUM(F44,L44,R44,X44,AD44)</f>
        <v>105082475</v>
      </c>
    </row>
    <row r="45" spans="2:36" ht="28.9" customHeight="1" thickBot="1" x14ac:dyDescent="0.2">
      <c r="B45" s="61"/>
      <c r="C45" s="7" t="s">
        <v>12</v>
      </c>
      <c r="D45" s="22"/>
      <c r="E45" s="20"/>
      <c r="F45" s="12">
        <f>8357097+1113581</f>
        <v>9470678</v>
      </c>
      <c r="G45" s="15"/>
      <c r="H45" s="61"/>
      <c r="I45" s="7" t="s">
        <v>12</v>
      </c>
      <c r="J45" s="22"/>
      <c r="K45" s="20"/>
      <c r="L45" s="12">
        <f>8357097+1113581</f>
        <v>9470678</v>
      </c>
      <c r="M45" s="15"/>
      <c r="N45" s="61"/>
      <c r="O45" s="7" t="s">
        <v>12</v>
      </c>
      <c r="P45" s="22"/>
      <c r="Q45" s="20"/>
      <c r="R45" s="12">
        <f>8357097+1113581</f>
        <v>9470678</v>
      </c>
      <c r="S45" s="15"/>
      <c r="T45" s="61"/>
      <c r="U45" s="7" t="s">
        <v>12</v>
      </c>
      <c r="V45" s="22"/>
      <c r="W45" s="20"/>
      <c r="X45" s="12">
        <f>8357097+1113581</f>
        <v>9470678</v>
      </c>
      <c r="Y45" s="15"/>
      <c r="Z45" s="61"/>
      <c r="AA45" s="7" t="s">
        <v>12</v>
      </c>
      <c r="AB45" s="22"/>
      <c r="AC45" s="20"/>
      <c r="AD45" s="12">
        <f>8357097+1113581</f>
        <v>9470678</v>
      </c>
      <c r="AE45" s="15"/>
      <c r="AF45" s="61"/>
      <c r="AG45" s="7" t="s">
        <v>12</v>
      </c>
      <c r="AH45" s="22"/>
      <c r="AI45" s="20"/>
      <c r="AJ45" s="17">
        <f>SUM(F45,L45,R45,X45,AD45)</f>
        <v>47353390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177209863</v>
      </c>
      <c r="G46" s="15"/>
      <c r="H46" s="51" t="s">
        <v>13</v>
      </c>
      <c r="I46" s="52"/>
      <c r="J46" s="52"/>
      <c r="K46" s="52"/>
      <c r="L46" s="13">
        <f>SUM(L5:L45)</f>
        <v>177209863</v>
      </c>
      <c r="M46" s="15"/>
      <c r="N46" s="51" t="s">
        <v>13</v>
      </c>
      <c r="O46" s="52"/>
      <c r="P46" s="52"/>
      <c r="Q46" s="52"/>
      <c r="R46" s="13">
        <f>SUM(R5:R45)</f>
        <v>177209863</v>
      </c>
      <c r="S46" s="15"/>
      <c r="T46" s="51" t="s">
        <v>13</v>
      </c>
      <c r="U46" s="52"/>
      <c r="V46" s="52"/>
      <c r="W46" s="52"/>
      <c r="X46" s="13">
        <f>SUM(X5:X45)</f>
        <v>177209863</v>
      </c>
      <c r="Y46" s="15"/>
      <c r="Z46" s="51" t="s">
        <v>13</v>
      </c>
      <c r="AA46" s="52"/>
      <c r="AB46" s="52"/>
      <c r="AC46" s="52"/>
      <c r="AD46" s="13">
        <f>SUM(AD5:AD45)</f>
        <v>177209863</v>
      </c>
      <c r="AE46" s="15"/>
      <c r="AF46" s="51" t="s">
        <v>13</v>
      </c>
      <c r="AG46" s="52"/>
      <c r="AH46" s="52"/>
      <c r="AI46" s="52"/>
      <c r="AJ46" s="13">
        <f>SUM(AJ5:AJ45)</f>
        <v>886049315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B1:F1"/>
    <mergeCell ref="B2:C2"/>
    <mergeCell ref="B4:C4"/>
    <mergeCell ref="F6:F22"/>
    <mergeCell ref="C23:C27"/>
    <mergeCell ref="F23:F27"/>
    <mergeCell ref="D2:F2"/>
    <mergeCell ref="H1:L1"/>
    <mergeCell ref="H2:I2"/>
    <mergeCell ref="H4:I4"/>
    <mergeCell ref="H5:H45"/>
    <mergeCell ref="I6:I22"/>
    <mergeCell ref="L6:L22"/>
    <mergeCell ref="L28:L29"/>
    <mergeCell ref="L23:L27"/>
    <mergeCell ref="I30:I39"/>
    <mergeCell ref="L30:L39"/>
    <mergeCell ref="N1:R1"/>
    <mergeCell ref="N2:O2"/>
    <mergeCell ref="N4:O4"/>
    <mergeCell ref="N5:N45"/>
    <mergeCell ref="O6:O22"/>
    <mergeCell ref="R6:R22"/>
    <mergeCell ref="R28:R29"/>
    <mergeCell ref="O28:O29"/>
    <mergeCell ref="O23:O27"/>
    <mergeCell ref="R23:R27"/>
    <mergeCell ref="O30:O39"/>
    <mergeCell ref="R30:R39"/>
    <mergeCell ref="T1:X1"/>
    <mergeCell ref="T2:U2"/>
    <mergeCell ref="T4:U4"/>
    <mergeCell ref="T5:T45"/>
    <mergeCell ref="U6:U22"/>
    <mergeCell ref="T3:X3"/>
    <mergeCell ref="X28:X29"/>
    <mergeCell ref="X23:X27"/>
    <mergeCell ref="X6:X22"/>
    <mergeCell ref="X30:X39"/>
    <mergeCell ref="U23:U27"/>
    <mergeCell ref="U30:U39"/>
    <mergeCell ref="U28:U29"/>
    <mergeCell ref="Z1:AD1"/>
    <mergeCell ref="Z2:AA2"/>
    <mergeCell ref="Z4:AA4"/>
    <mergeCell ref="Z5:Z45"/>
    <mergeCell ref="AA6:AA22"/>
    <mergeCell ref="AD28:AD29"/>
    <mergeCell ref="Z3:AD3"/>
    <mergeCell ref="AD6:AD22"/>
    <mergeCell ref="AA23:AA27"/>
    <mergeCell ref="AD23:AD27"/>
    <mergeCell ref="AD30:AD39"/>
    <mergeCell ref="AA28:AA29"/>
    <mergeCell ref="AA30:AA39"/>
    <mergeCell ref="AF1:AJ1"/>
    <mergeCell ref="AF2:AG2"/>
    <mergeCell ref="AF4:AG4"/>
    <mergeCell ref="AF5:AF45"/>
    <mergeCell ref="AG6:AG22"/>
    <mergeCell ref="AF3:AJ3"/>
    <mergeCell ref="AG23:AG27"/>
    <mergeCell ref="AJ23:AJ27"/>
    <mergeCell ref="AG30:AG39"/>
    <mergeCell ref="AJ30:AJ39"/>
    <mergeCell ref="AG40:AG41"/>
    <mergeCell ref="AJ6:AJ22"/>
    <mergeCell ref="AJ28:AJ29"/>
    <mergeCell ref="AG28:AG29"/>
    <mergeCell ref="AF46:AI46"/>
    <mergeCell ref="B3:F3"/>
    <mergeCell ref="H3:L3"/>
    <mergeCell ref="N3:R3"/>
    <mergeCell ref="H46:K46"/>
    <mergeCell ref="N46:Q46"/>
    <mergeCell ref="I28:I29"/>
    <mergeCell ref="F28:F29"/>
    <mergeCell ref="B46:E46"/>
    <mergeCell ref="C28:C29"/>
    <mergeCell ref="B5:B45"/>
    <mergeCell ref="C6:C22"/>
    <mergeCell ref="C30:C39"/>
    <mergeCell ref="F30:F39"/>
    <mergeCell ref="C40:C41"/>
    <mergeCell ref="I23:I27"/>
    <mergeCell ref="B47:L47"/>
    <mergeCell ref="I40:I41"/>
    <mergeCell ref="O40:O41"/>
    <mergeCell ref="U40:U41"/>
    <mergeCell ref="AA40:AA41"/>
    <mergeCell ref="Z46:AC46"/>
    <mergeCell ref="T46:W4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8" orientation="landscape" r:id="rId1"/>
  <colBreaks count="1" manualBreakCount="1">
    <brk id="36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55" zoomScaleNormal="100" zoomScaleSheetLayoutView="55" workbookViewId="0">
      <selection activeCell="AF3" sqref="AF3:AJ3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116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1" t="s">
        <v>127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SUM('(入力用)武庫之荘駅第1:(入力用)出屋敷駅北'!F5)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SUM('(入力用)武庫之荘駅第1:(入力用)出屋敷駅北'!L5)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SUM('(入力用)武庫之荘駅第1:(入力用)出屋敷駅北'!R5)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SUM('(入力用)武庫之荘駅第1:(入力用)出屋敷駅北'!X5)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SUM('(入力用)武庫之荘駅第1:(入力用)出屋敷駅北'!AD5)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42">
        <f>SUM('(入力用)武庫之荘駅第1:(入力用)出屋敷駅北'!E6)</f>
        <v>0</v>
      </c>
      <c r="F6" s="78">
        <f>SUM(E6:E22)</f>
        <v>0</v>
      </c>
      <c r="G6" s="16"/>
      <c r="H6" s="60"/>
      <c r="I6" s="62" t="s">
        <v>6</v>
      </c>
      <c r="J6" s="4" t="s">
        <v>40</v>
      </c>
      <c r="K6" s="42">
        <f>SUM('(入力用)武庫之荘駅第1:(入力用)出屋敷駅北'!K6)</f>
        <v>0</v>
      </c>
      <c r="L6" s="80">
        <f>SUM(K6:K22)</f>
        <v>0</v>
      </c>
      <c r="M6" s="16"/>
      <c r="N6" s="60"/>
      <c r="O6" s="62" t="s">
        <v>6</v>
      </c>
      <c r="P6" s="4" t="s">
        <v>40</v>
      </c>
      <c r="Q6" s="42">
        <f>SUM('(入力用)武庫之荘駅第1:(入力用)出屋敷駅北'!Q6)</f>
        <v>0</v>
      </c>
      <c r="R6" s="80">
        <f>SUM(Q6:Q22)</f>
        <v>0</v>
      </c>
      <c r="S6" s="16"/>
      <c r="T6" s="60"/>
      <c r="U6" s="62" t="s">
        <v>6</v>
      </c>
      <c r="V6" s="4" t="s">
        <v>40</v>
      </c>
      <c r="W6" s="42">
        <f>SUM('(入力用)武庫之荘駅第1:(入力用)出屋敷駅北'!W6)</f>
        <v>0</v>
      </c>
      <c r="X6" s="80">
        <f>SUM(W6:W22)</f>
        <v>0</v>
      </c>
      <c r="Y6" s="16"/>
      <c r="Z6" s="60"/>
      <c r="AA6" s="62" t="s">
        <v>6</v>
      </c>
      <c r="AB6" s="4" t="s">
        <v>40</v>
      </c>
      <c r="AC6" s="42">
        <f>SUM('(入力用)武庫之荘駅第1:(入力用)出屋敷駅北'!AC6)</f>
        <v>0</v>
      </c>
      <c r="AD6" s="78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43">
        <f>SUM('(入力用)武庫之荘駅第1:(入力用)出屋敷駅北'!E7)</f>
        <v>0</v>
      </c>
      <c r="F7" s="79"/>
      <c r="G7" s="16"/>
      <c r="H7" s="60"/>
      <c r="I7" s="62"/>
      <c r="J7" s="4" t="s">
        <v>41</v>
      </c>
      <c r="K7" s="43">
        <f>SUM('(入力用)武庫之荘駅第1:(入力用)出屋敷駅北'!K7)</f>
        <v>0</v>
      </c>
      <c r="L7" s="80"/>
      <c r="M7" s="16"/>
      <c r="N7" s="60"/>
      <c r="O7" s="62"/>
      <c r="P7" s="4" t="s">
        <v>41</v>
      </c>
      <c r="Q7" s="43">
        <f>SUM('(入力用)武庫之荘駅第1:(入力用)出屋敷駅北'!Q7)</f>
        <v>0</v>
      </c>
      <c r="R7" s="80"/>
      <c r="S7" s="16"/>
      <c r="T7" s="60"/>
      <c r="U7" s="62"/>
      <c r="V7" s="4" t="s">
        <v>41</v>
      </c>
      <c r="W7" s="43">
        <f>SUM('(入力用)武庫之荘駅第1:(入力用)出屋敷駅北'!W7)</f>
        <v>0</v>
      </c>
      <c r="X7" s="80"/>
      <c r="Y7" s="16"/>
      <c r="Z7" s="60"/>
      <c r="AA7" s="62"/>
      <c r="AB7" s="4" t="s">
        <v>41</v>
      </c>
      <c r="AC7" s="10">
        <f>SUM('(入力用)武庫之荘駅第1:(入力用)出屋敷駅北'!AC7)</f>
        <v>0</v>
      </c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43">
        <f>SUM('(入力用)武庫之荘駅第1:(入力用)出屋敷駅北'!E8)</f>
        <v>0</v>
      </c>
      <c r="F8" s="79"/>
      <c r="G8" s="16"/>
      <c r="H8" s="60"/>
      <c r="I8" s="62"/>
      <c r="J8" s="4" t="s">
        <v>36</v>
      </c>
      <c r="K8" s="43">
        <f>SUM('(入力用)武庫之荘駅第1:(入力用)出屋敷駅北'!K8)</f>
        <v>0</v>
      </c>
      <c r="L8" s="80"/>
      <c r="M8" s="16"/>
      <c r="N8" s="60"/>
      <c r="O8" s="62"/>
      <c r="P8" s="4" t="s">
        <v>36</v>
      </c>
      <c r="Q8" s="43">
        <f>SUM('(入力用)武庫之荘駅第1:(入力用)出屋敷駅北'!Q8)</f>
        <v>0</v>
      </c>
      <c r="R8" s="80"/>
      <c r="S8" s="16"/>
      <c r="T8" s="60"/>
      <c r="U8" s="62"/>
      <c r="V8" s="4" t="s">
        <v>36</v>
      </c>
      <c r="W8" s="43">
        <f>SUM('(入力用)武庫之荘駅第1:(入力用)出屋敷駅北'!W8)</f>
        <v>0</v>
      </c>
      <c r="X8" s="80"/>
      <c r="Y8" s="16"/>
      <c r="Z8" s="60"/>
      <c r="AA8" s="62"/>
      <c r="AB8" s="4" t="s">
        <v>36</v>
      </c>
      <c r="AC8" s="10">
        <f>SUM('(入力用)武庫之荘駅第1:(入力用)出屋敷駅北'!AC8)</f>
        <v>0</v>
      </c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43">
        <f>SUM('(入力用)武庫之荘駅第1:(入力用)出屋敷駅北'!E9)</f>
        <v>0</v>
      </c>
      <c r="F9" s="79"/>
      <c r="G9" s="16"/>
      <c r="H9" s="60"/>
      <c r="I9" s="62"/>
      <c r="J9" s="4" t="s">
        <v>42</v>
      </c>
      <c r="K9" s="43">
        <f>SUM('(入力用)武庫之荘駅第1:(入力用)出屋敷駅北'!K9)</f>
        <v>0</v>
      </c>
      <c r="L9" s="80"/>
      <c r="M9" s="16"/>
      <c r="N9" s="60"/>
      <c r="O9" s="62"/>
      <c r="P9" s="4" t="s">
        <v>42</v>
      </c>
      <c r="Q9" s="43">
        <f>SUM('(入力用)武庫之荘駅第1:(入力用)出屋敷駅北'!Q9)</f>
        <v>0</v>
      </c>
      <c r="R9" s="80"/>
      <c r="S9" s="16"/>
      <c r="T9" s="60"/>
      <c r="U9" s="62"/>
      <c r="V9" s="4" t="s">
        <v>42</v>
      </c>
      <c r="W9" s="43">
        <f>SUM('(入力用)武庫之荘駅第1:(入力用)出屋敷駅北'!W9)</f>
        <v>0</v>
      </c>
      <c r="X9" s="80"/>
      <c r="Y9" s="16"/>
      <c r="Z9" s="60"/>
      <c r="AA9" s="62"/>
      <c r="AB9" s="4" t="s">
        <v>42</v>
      </c>
      <c r="AC9" s="10">
        <f>SUM('(入力用)武庫之荘駅第1:(入力用)出屋敷駅北'!AC9)</f>
        <v>0</v>
      </c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43">
        <f>SUM('(入力用)武庫之荘駅第1:(入力用)出屋敷駅北'!E10)</f>
        <v>0</v>
      </c>
      <c r="F10" s="79"/>
      <c r="G10" s="16"/>
      <c r="H10" s="60"/>
      <c r="I10" s="62"/>
      <c r="J10" s="4" t="s">
        <v>35</v>
      </c>
      <c r="K10" s="43">
        <f>SUM('(入力用)武庫之荘駅第1:(入力用)出屋敷駅北'!K10)</f>
        <v>0</v>
      </c>
      <c r="L10" s="80"/>
      <c r="M10" s="16"/>
      <c r="N10" s="60"/>
      <c r="O10" s="62"/>
      <c r="P10" s="4" t="s">
        <v>35</v>
      </c>
      <c r="Q10" s="43">
        <f>SUM('(入力用)武庫之荘駅第1:(入力用)出屋敷駅北'!Q10)</f>
        <v>0</v>
      </c>
      <c r="R10" s="80"/>
      <c r="S10" s="16"/>
      <c r="T10" s="60"/>
      <c r="U10" s="62"/>
      <c r="V10" s="4" t="s">
        <v>35</v>
      </c>
      <c r="W10" s="43">
        <f>SUM('(入力用)武庫之荘駅第1:(入力用)出屋敷駅北'!W10)</f>
        <v>0</v>
      </c>
      <c r="X10" s="80"/>
      <c r="Y10" s="16"/>
      <c r="Z10" s="60"/>
      <c r="AA10" s="62"/>
      <c r="AB10" s="4" t="s">
        <v>35</v>
      </c>
      <c r="AC10" s="10">
        <f>SUM('(入力用)武庫之荘駅第1:(入力用)出屋敷駅北'!AC10)</f>
        <v>0</v>
      </c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43">
        <f>SUM('(入力用)武庫之荘駅第1:(入力用)出屋敷駅北'!E11)</f>
        <v>0</v>
      </c>
      <c r="F11" s="79"/>
      <c r="G11" s="16"/>
      <c r="H11" s="60"/>
      <c r="I11" s="62"/>
      <c r="J11" s="4" t="s">
        <v>15</v>
      </c>
      <c r="K11" s="43">
        <f>SUM('(入力用)武庫之荘駅第1:(入力用)出屋敷駅北'!K11)</f>
        <v>0</v>
      </c>
      <c r="L11" s="80"/>
      <c r="M11" s="16"/>
      <c r="N11" s="60"/>
      <c r="O11" s="62"/>
      <c r="P11" s="4" t="s">
        <v>15</v>
      </c>
      <c r="Q11" s="43">
        <f>SUM('(入力用)武庫之荘駅第1:(入力用)出屋敷駅北'!Q11)</f>
        <v>0</v>
      </c>
      <c r="R11" s="80"/>
      <c r="S11" s="16"/>
      <c r="T11" s="60"/>
      <c r="U11" s="62"/>
      <c r="V11" s="4" t="s">
        <v>15</v>
      </c>
      <c r="W11" s="43">
        <f>SUM('(入力用)武庫之荘駅第1:(入力用)出屋敷駅北'!W11)</f>
        <v>0</v>
      </c>
      <c r="X11" s="80"/>
      <c r="Y11" s="16"/>
      <c r="Z11" s="60"/>
      <c r="AA11" s="62"/>
      <c r="AB11" s="4" t="s">
        <v>15</v>
      </c>
      <c r="AC11" s="10">
        <f>SUM('(入力用)武庫之荘駅第1:(入力用)出屋敷駅北'!AC11)</f>
        <v>0</v>
      </c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43">
        <f>SUM('(入力用)武庫之荘駅第1:(入力用)出屋敷駅北'!E12)</f>
        <v>0</v>
      </c>
      <c r="F12" s="79"/>
      <c r="G12" s="16"/>
      <c r="H12" s="60"/>
      <c r="I12" s="62"/>
      <c r="J12" s="4" t="s">
        <v>16</v>
      </c>
      <c r="K12" s="43">
        <f>SUM('(入力用)武庫之荘駅第1:(入力用)出屋敷駅北'!K12)</f>
        <v>0</v>
      </c>
      <c r="L12" s="80"/>
      <c r="M12" s="16"/>
      <c r="N12" s="60"/>
      <c r="O12" s="62"/>
      <c r="P12" s="4" t="s">
        <v>16</v>
      </c>
      <c r="Q12" s="43">
        <f>SUM('(入力用)武庫之荘駅第1:(入力用)出屋敷駅北'!Q12)</f>
        <v>0</v>
      </c>
      <c r="R12" s="80"/>
      <c r="S12" s="16"/>
      <c r="T12" s="60"/>
      <c r="U12" s="62"/>
      <c r="V12" s="4" t="s">
        <v>16</v>
      </c>
      <c r="W12" s="43">
        <f>SUM('(入力用)武庫之荘駅第1:(入力用)出屋敷駅北'!W12)</f>
        <v>0</v>
      </c>
      <c r="X12" s="80"/>
      <c r="Y12" s="16"/>
      <c r="Z12" s="60"/>
      <c r="AA12" s="62"/>
      <c r="AB12" s="4" t="s">
        <v>16</v>
      </c>
      <c r="AC12" s="10">
        <f>SUM('(入力用)武庫之荘駅第1:(入力用)出屋敷駅北'!AC12)</f>
        <v>0</v>
      </c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43">
        <f>SUM('(入力用)武庫之荘駅第1:(入力用)出屋敷駅北'!E13)</f>
        <v>0</v>
      </c>
      <c r="F13" s="79"/>
      <c r="G13" s="16"/>
      <c r="H13" s="60"/>
      <c r="I13" s="62"/>
      <c r="J13" s="4" t="s">
        <v>17</v>
      </c>
      <c r="K13" s="43">
        <f>SUM('(入力用)武庫之荘駅第1:(入力用)出屋敷駅北'!K13)</f>
        <v>0</v>
      </c>
      <c r="L13" s="80"/>
      <c r="M13" s="16"/>
      <c r="N13" s="60"/>
      <c r="O13" s="62"/>
      <c r="P13" s="4" t="s">
        <v>17</v>
      </c>
      <c r="Q13" s="43">
        <f>SUM('(入力用)武庫之荘駅第1:(入力用)出屋敷駅北'!Q13)</f>
        <v>0</v>
      </c>
      <c r="R13" s="80"/>
      <c r="S13" s="16"/>
      <c r="T13" s="60"/>
      <c r="U13" s="62"/>
      <c r="V13" s="4" t="s">
        <v>17</v>
      </c>
      <c r="W13" s="43">
        <f>SUM('(入力用)武庫之荘駅第1:(入力用)出屋敷駅北'!W13)</f>
        <v>0</v>
      </c>
      <c r="X13" s="80"/>
      <c r="Y13" s="16"/>
      <c r="Z13" s="60"/>
      <c r="AA13" s="62"/>
      <c r="AB13" s="4" t="s">
        <v>17</v>
      </c>
      <c r="AC13" s="10">
        <f>SUM('(入力用)武庫之荘駅第1:(入力用)出屋敷駅北'!AC13)</f>
        <v>0</v>
      </c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43">
        <f>SUM('(入力用)武庫之荘駅第1:(入力用)出屋敷駅北'!E14)</f>
        <v>0</v>
      </c>
      <c r="F14" s="79"/>
      <c r="G14" s="16"/>
      <c r="H14" s="60"/>
      <c r="I14" s="62"/>
      <c r="J14" s="38" t="s">
        <v>85</v>
      </c>
      <c r="K14" s="43">
        <f>SUM('(入力用)武庫之荘駅第1:(入力用)出屋敷駅北'!K14)</f>
        <v>0</v>
      </c>
      <c r="L14" s="80"/>
      <c r="M14" s="16"/>
      <c r="N14" s="60"/>
      <c r="O14" s="62"/>
      <c r="P14" s="38" t="s">
        <v>85</v>
      </c>
      <c r="Q14" s="43">
        <f>SUM('(入力用)武庫之荘駅第1:(入力用)出屋敷駅北'!Q14)</f>
        <v>0</v>
      </c>
      <c r="R14" s="80"/>
      <c r="S14" s="16"/>
      <c r="T14" s="60"/>
      <c r="U14" s="62"/>
      <c r="V14" s="38" t="s">
        <v>85</v>
      </c>
      <c r="W14" s="43">
        <f>SUM('(入力用)武庫之荘駅第1:(入力用)出屋敷駅北'!W14)</f>
        <v>0</v>
      </c>
      <c r="X14" s="80"/>
      <c r="Y14" s="16"/>
      <c r="Z14" s="60"/>
      <c r="AA14" s="62"/>
      <c r="AB14" s="38" t="s">
        <v>121</v>
      </c>
      <c r="AC14" s="10">
        <f>SUM('(入力用)武庫之荘駅第1:(入力用)出屋敷駅北'!AC14)</f>
        <v>0</v>
      </c>
      <c r="AD14" s="65"/>
      <c r="AE14" s="16"/>
      <c r="AF14" s="60"/>
      <c r="AG14" s="62"/>
      <c r="AH14" s="38" t="s">
        <v>85</v>
      </c>
      <c r="AI14" s="10"/>
      <c r="AJ14" s="58"/>
    </row>
    <row r="15" spans="2:36" ht="28.9" customHeight="1" x14ac:dyDescent="0.15">
      <c r="B15" s="60"/>
      <c r="C15" s="62"/>
      <c r="D15" s="4" t="s">
        <v>18</v>
      </c>
      <c r="E15" s="43">
        <f>SUM('(入力用)武庫之荘駅第1:(入力用)出屋敷駅北'!E15)</f>
        <v>0</v>
      </c>
      <c r="F15" s="79"/>
      <c r="G15" s="16"/>
      <c r="H15" s="60"/>
      <c r="I15" s="62"/>
      <c r="J15" s="4" t="s">
        <v>18</v>
      </c>
      <c r="K15" s="43">
        <f>SUM('(入力用)武庫之荘駅第1:(入力用)出屋敷駅北'!K15)</f>
        <v>0</v>
      </c>
      <c r="L15" s="80"/>
      <c r="M15" s="16"/>
      <c r="N15" s="60"/>
      <c r="O15" s="62"/>
      <c r="P15" s="4" t="s">
        <v>18</v>
      </c>
      <c r="Q15" s="43">
        <f>SUM('(入力用)武庫之荘駅第1:(入力用)出屋敷駅北'!Q15)</f>
        <v>0</v>
      </c>
      <c r="R15" s="80"/>
      <c r="S15" s="16"/>
      <c r="T15" s="60"/>
      <c r="U15" s="62"/>
      <c r="V15" s="4" t="s">
        <v>18</v>
      </c>
      <c r="W15" s="43">
        <f>SUM('(入力用)武庫之荘駅第1:(入力用)出屋敷駅北'!W15)</f>
        <v>0</v>
      </c>
      <c r="X15" s="80"/>
      <c r="Y15" s="16"/>
      <c r="Z15" s="60"/>
      <c r="AA15" s="62"/>
      <c r="AB15" s="4" t="s">
        <v>18</v>
      </c>
      <c r="AC15" s="10">
        <f>SUM('(入力用)武庫之荘駅第1:(入力用)出屋敷駅北'!AC15)</f>
        <v>0</v>
      </c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43">
        <f>SUM('(入力用)武庫之荘駅第1:(入力用)出屋敷駅北'!E16)</f>
        <v>0</v>
      </c>
      <c r="F16" s="79"/>
      <c r="G16" s="16"/>
      <c r="H16" s="60"/>
      <c r="I16" s="62"/>
      <c r="J16" s="4" t="s">
        <v>19</v>
      </c>
      <c r="K16" s="43">
        <f>SUM('(入力用)武庫之荘駅第1:(入力用)出屋敷駅北'!K16)</f>
        <v>0</v>
      </c>
      <c r="L16" s="80"/>
      <c r="M16" s="16"/>
      <c r="N16" s="60"/>
      <c r="O16" s="62"/>
      <c r="P16" s="4" t="s">
        <v>19</v>
      </c>
      <c r="Q16" s="43">
        <f>SUM('(入力用)武庫之荘駅第1:(入力用)出屋敷駅北'!Q16)</f>
        <v>0</v>
      </c>
      <c r="R16" s="80"/>
      <c r="S16" s="16"/>
      <c r="T16" s="60"/>
      <c r="U16" s="62"/>
      <c r="V16" s="4" t="s">
        <v>19</v>
      </c>
      <c r="W16" s="43">
        <f>SUM('(入力用)武庫之荘駅第1:(入力用)出屋敷駅北'!W16)</f>
        <v>0</v>
      </c>
      <c r="X16" s="80"/>
      <c r="Y16" s="16"/>
      <c r="Z16" s="60"/>
      <c r="AA16" s="62"/>
      <c r="AB16" s="4" t="s">
        <v>19</v>
      </c>
      <c r="AC16" s="10">
        <f>SUM('(入力用)武庫之荘駅第1:(入力用)出屋敷駅北'!AC16)</f>
        <v>0</v>
      </c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43">
        <f>SUM('(入力用)武庫之荘駅第1:(入力用)出屋敷駅北'!E17)</f>
        <v>0</v>
      </c>
      <c r="F17" s="79"/>
      <c r="G17" s="16"/>
      <c r="H17" s="60"/>
      <c r="I17" s="62"/>
      <c r="J17" s="4" t="s">
        <v>20</v>
      </c>
      <c r="K17" s="43">
        <f>SUM('(入力用)武庫之荘駅第1:(入力用)出屋敷駅北'!K17)</f>
        <v>0</v>
      </c>
      <c r="L17" s="80"/>
      <c r="M17" s="16"/>
      <c r="N17" s="60"/>
      <c r="O17" s="62"/>
      <c r="P17" s="4" t="s">
        <v>20</v>
      </c>
      <c r="Q17" s="43">
        <f>SUM('(入力用)武庫之荘駅第1:(入力用)出屋敷駅北'!Q17)</f>
        <v>0</v>
      </c>
      <c r="R17" s="80"/>
      <c r="S17" s="16"/>
      <c r="T17" s="60"/>
      <c r="U17" s="62"/>
      <c r="V17" s="4" t="s">
        <v>20</v>
      </c>
      <c r="W17" s="43">
        <f>SUM('(入力用)武庫之荘駅第1:(入力用)出屋敷駅北'!W17)</f>
        <v>0</v>
      </c>
      <c r="X17" s="80"/>
      <c r="Y17" s="16"/>
      <c r="Z17" s="60"/>
      <c r="AA17" s="62"/>
      <c r="AB17" s="4" t="s">
        <v>20</v>
      </c>
      <c r="AC17" s="10">
        <f>SUM('(入力用)武庫之荘駅第1:(入力用)出屋敷駅北'!AC17)</f>
        <v>0</v>
      </c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43">
        <f>SUM('(入力用)武庫之荘駅第1:(入力用)出屋敷駅北'!E18)</f>
        <v>0</v>
      </c>
      <c r="F18" s="79"/>
      <c r="G18" s="16"/>
      <c r="H18" s="60"/>
      <c r="I18" s="62"/>
      <c r="J18" s="4" t="s">
        <v>86</v>
      </c>
      <c r="K18" s="43">
        <f>SUM('(入力用)武庫之荘駅第1:(入力用)出屋敷駅北'!K18)</f>
        <v>0</v>
      </c>
      <c r="L18" s="80"/>
      <c r="M18" s="16"/>
      <c r="N18" s="60"/>
      <c r="O18" s="62"/>
      <c r="P18" s="4" t="s">
        <v>86</v>
      </c>
      <c r="Q18" s="43">
        <f>SUM('(入力用)武庫之荘駅第1:(入力用)出屋敷駅北'!Q18)</f>
        <v>0</v>
      </c>
      <c r="R18" s="80"/>
      <c r="S18" s="16"/>
      <c r="T18" s="60"/>
      <c r="U18" s="62"/>
      <c r="V18" s="4" t="s">
        <v>86</v>
      </c>
      <c r="W18" s="43">
        <f>SUM('(入力用)武庫之荘駅第1:(入力用)出屋敷駅北'!W18)</f>
        <v>0</v>
      </c>
      <c r="X18" s="80"/>
      <c r="Y18" s="16"/>
      <c r="Z18" s="60"/>
      <c r="AA18" s="62"/>
      <c r="AB18" s="4" t="s">
        <v>86</v>
      </c>
      <c r="AC18" s="10">
        <f>SUM('(入力用)武庫之荘駅第1:(入力用)出屋敷駅北'!AC18)</f>
        <v>0</v>
      </c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43">
        <f>SUM('(入力用)武庫之荘駅第1:(入力用)出屋敷駅北'!E19)</f>
        <v>0</v>
      </c>
      <c r="F19" s="79"/>
      <c r="G19" s="16"/>
      <c r="H19" s="60"/>
      <c r="I19" s="62"/>
      <c r="J19" s="4" t="s">
        <v>81</v>
      </c>
      <c r="K19" s="43">
        <f>SUM('(入力用)武庫之荘駅第1:(入力用)出屋敷駅北'!K19)</f>
        <v>0</v>
      </c>
      <c r="L19" s="80"/>
      <c r="M19" s="16"/>
      <c r="N19" s="60"/>
      <c r="O19" s="62"/>
      <c r="P19" s="4" t="s">
        <v>81</v>
      </c>
      <c r="Q19" s="43">
        <f>SUM('(入力用)武庫之荘駅第1:(入力用)出屋敷駅北'!Q19)</f>
        <v>0</v>
      </c>
      <c r="R19" s="80"/>
      <c r="S19" s="16"/>
      <c r="T19" s="60"/>
      <c r="U19" s="62"/>
      <c r="V19" s="4" t="s">
        <v>81</v>
      </c>
      <c r="W19" s="43">
        <f>SUM('(入力用)武庫之荘駅第1:(入力用)出屋敷駅北'!W19)</f>
        <v>0</v>
      </c>
      <c r="X19" s="80"/>
      <c r="Y19" s="16"/>
      <c r="Z19" s="60"/>
      <c r="AA19" s="62"/>
      <c r="AB19" s="4" t="s">
        <v>81</v>
      </c>
      <c r="AC19" s="10">
        <f>SUM('(入力用)武庫之荘駅第1:(入力用)出屋敷駅北'!AC19)</f>
        <v>0</v>
      </c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43">
        <f>SUM('(入力用)武庫之荘駅第1:(入力用)出屋敷駅北'!E20)</f>
        <v>0</v>
      </c>
      <c r="F20" s="79"/>
      <c r="G20" s="16"/>
      <c r="H20" s="60"/>
      <c r="I20" s="62"/>
      <c r="J20" s="4" t="s">
        <v>82</v>
      </c>
      <c r="K20" s="43">
        <f>SUM('(入力用)武庫之荘駅第1:(入力用)出屋敷駅北'!K20)</f>
        <v>0</v>
      </c>
      <c r="L20" s="80"/>
      <c r="M20" s="16"/>
      <c r="N20" s="60"/>
      <c r="O20" s="62"/>
      <c r="P20" s="4" t="s">
        <v>82</v>
      </c>
      <c r="Q20" s="43">
        <f>SUM('(入力用)武庫之荘駅第1:(入力用)出屋敷駅北'!Q20)</f>
        <v>0</v>
      </c>
      <c r="R20" s="80"/>
      <c r="S20" s="16"/>
      <c r="T20" s="60"/>
      <c r="U20" s="62"/>
      <c r="V20" s="4" t="s">
        <v>82</v>
      </c>
      <c r="W20" s="43">
        <f>SUM('(入力用)武庫之荘駅第1:(入力用)出屋敷駅北'!W20)</f>
        <v>0</v>
      </c>
      <c r="X20" s="80"/>
      <c r="Y20" s="16"/>
      <c r="Z20" s="60"/>
      <c r="AA20" s="62"/>
      <c r="AB20" s="4" t="s">
        <v>82</v>
      </c>
      <c r="AC20" s="10">
        <f>SUM('(入力用)武庫之荘駅第1:(入力用)出屋敷駅北'!AC20)</f>
        <v>0</v>
      </c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43">
        <f>SUM('(入力用)武庫之荘駅第1:(入力用)出屋敷駅北'!E21)</f>
        <v>0</v>
      </c>
      <c r="F21" s="79"/>
      <c r="G21" s="16"/>
      <c r="H21" s="60"/>
      <c r="I21" s="62"/>
      <c r="J21" s="4" t="s">
        <v>83</v>
      </c>
      <c r="K21" s="43">
        <f>SUM('(入力用)武庫之荘駅第1:(入力用)出屋敷駅北'!K21)</f>
        <v>0</v>
      </c>
      <c r="L21" s="80"/>
      <c r="M21" s="16"/>
      <c r="N21" s="60"/>
      <c r="O21" s="62"/>
      <c r="P21" s="4" t="s">
        <v>83</v>
      </c>
      <c r="Q21" s="43">
        <f>SUM('(入力用)武庫之荘駅第1:(入力用)出屋敷駅北'!Q21)</f>
        <v>0</v>
      </c>
      <c r="R21" s="80"/>
      <c r="S21" s="16"/>
      <c r="T21" s="60"/>
      <c r="U21" s="62"/>
      <c r="V21" s="4" t="s">
        <v>83</v>
      </c>
      <c r="W21" s="43">
        <f>SUM('(入力用)武庫之荘駅第1:(入力用)出屋敷駅北'!W21)</f>
        <v>0</v>
      </c>
      <c r="X21" s="80"/>
      <c r="Y21" s="16"/>
      <c r="Z21" s="60"/>
      <c r="AA21" s="62"/>
      <c r="AB21" s="4" t="s">
        <v>83</v>
      </c>
      <c r="AC21" s="10">
        <f>SUM('(入力用)武庫之荘駅第1:(入力用)出屋敷駅北'!AC21)</f>
        <v>0</v>
      </c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43">
        <f>SUM('(入力用)武庫之荘駅第1:(入力用)出屋敷駅北'!E22)</f>
        <v>0</v>
      </c>
      <c r="F22" s="79"/>
      <c r="G22" s="16"/>
      <c r="H22" s="60"/>
      <c r="I22" s="62"/>
      <c r="J22" s="4" t="s">
        <v>10</v>
      </c>
      <c r="K22" s="43">
        <f>SUM('(入力用)武庫之荘駅第1:(入力用)出屋敷駅北'!K22)</f>
        <v>0</v>
      </c>
      <c r="L22" s="80"/>
      <c r="M22" s="16"/>
      <c r="N22" s="60"/>
      <c r="O22" s="62"/>
      <c r="P22" s="4" t="s">
        <v>10</v>
      </c>
      <c r="Q22" s="43">
        <f>SUM('(入力用)武庫之荘駅第1:(入力用)出屋敷駅北'!Q22)</f>
        <v>0</v>
      </c>
      <c r="R22" s="80"/>
      <c r="S22" s="16"/>
      <c r="T22" s="60"/>
      <c r="U22" s="62"/>
      <c r="V22" s="4" t="s">
        <v>10</v>
      </c>
      <c r="W22" s="43">
        <f>SUM('(入力用)武庫之荘駅第1:(入力用)出屋敷駅北'!W22)</f>
        <v>0</v>
      </c>
      <c r="X22" s="80"/>
      <c r="Y22" s="16"/>
      <c r="Z22" s="60"/>
      <c r="AA22" s="62"/>
      <c r="AB22" s="4" t="s">
        <v>10</v>
      </c>
      <c r="AC22" s="10">
        <f>SUM('(入力用)武庫之荘駅第1:(入力用)出屋敷駅北'!AC22)</f>
        <v>0</v>
      </c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43">
        <f>SUM('(入力用)武庫之荘駅第1:(入力用)出屋敷駅北'!E23)</f>
        <v>0</v>
      </c>
      <c r="F23" s="78">
        <f>SUM(E23:E27)</f>
        <v>0</v>
      </c>
      <c r="G23" s="16"/>
      <c r="H23" s="60"/>
      <c r="I23" s="56" t="s">
        <v>7</v>
      </c>
      <c r="J23" s="4" t="s">
        <v>21</v>
      </c>
      <c r="K23" s="43">
        <f>SUM('(入力用)武庫之荘駅第1:(入力用)出屋敷駅北'!K23)</f>
        <v>0</v>
      </c>
      <c r="L23" s="78">
        <f>SUM(K23:K27)</f>
        <v>0</v>
      </c>
      <c r="M23" s="16"/>
      <c r="N23" s="60"/>
      <c r="O23" s="56" t="s">
        <v>7</v>
      </c>
      <c r="P23" s="4" t="s">
        <v>21</v>
      </c>
      <c r="Q23" s="43">
        <f>SUM('(入力用)武庫之荘駅第1:(入力用)出屋敷駅北'!Q23)</f>
        <v>0</v>
      </c>
      <c r="R23" s="78">
        <f>SUM(Q23:Q27)</f>
        <v>0</v>
      </c>
      <c r="S23" s="16"/>
      <c r="T23" s="60"/>
      <c r="U23" s="56" t="s">
        <v>7</v>
      </c>
      <c r="V23" s="4" t="s">
        <v>21</v>
      </c>
      <c r="W23" s="43">
        <f>SUM('(入力用)武庫之荘駅第1:(入力用)出屋敷駅北'!W23)</f>
        <v>0</v>
      </c>
      <c r="X23" s="78">
        <f>SUM(W23:W27)</f>
        <v>0</v>
      </c>
      <c r="Y23" s="16"/>
      <c r="Z23" s="60"/>
      <c r="AA23" s="56" t="s">
        <v>7</v>
      </c>
      <c r="AB23" s="4" t="s">
        <v>21</v>
      </c>
      <c r="AC23" s="10">
        <f>SUM('(入力用)武庫之荘駅第1:(入力用)出屋敷駅北'!AC23)</f>
        <v>0</v>
      </c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43">
        <f>SUM('(入力用)武庫之荘駅第1:(入力用)出屋敷駅北'!E24)</f>
        <v>0</v>
      </c>
      <c r="F24" s="79"/>
      <c r="G24" s="16"/>
      <c r="H24" s="60"/>
      <c r="I24" s="57"/>
      <c r="J24" s="4" t="s">
        <v>22</v>
      </c>
      <c r="K24" s="43">
        <f>SUM('(入力用)武庫之荘駅第1:(入力用)出屋敷駅北'!K24)</f>
        <v>0</v>
      </c>
      <c r="L24" s="79"/>
      <c r="M24" s="16"/>
      <c r="N24" s="60"/>
      <c r="O24" s="57"/>
      <c r="P24" s="4" t="s">
        <v>22</v>
      </c>
      <c r="Q24" s="43">
        <f>SUM('(入力用)武庫之荘駅第1:(入力用)出屋敷駅北'!Q24)</f>
        <v>0</v>
      </c>
      <c r="R24" s="79"/>
      <c r="S24" s="16"/>
      <c r="T24" s="60"/>
      <c r="U24" s="57"/>
      <c r="V24" s="4" t="s">
        <v>22</v>
      </c>
      <c r="W24" s="43">
        <f>SUM('(入力用)武庫之荘駅第1:(入力用)出屋敷駅北'!W24)</f>
        <v>0</v>
      </c>
      <c r="X24" s="79"/>
      <c r="Y24" s="16"/>
      <c r="Z24" s="60"/>
      <c r="AA24" s="57"/>
      <c r="AB24" s="4" t="s">
        <v>22</v>
      </c>
      <c r="AC24" s="10">
        <f>SUM('(入力用)武庫之荘駅第1:(入力用)出屋敷駅北'!AC24)</f>
        <v>0</v>
      </c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43">
        <f>SUM('(入力用)武庫之荘駅第1:(入力用)出屋敷駅北'!E25)</f>
        <v>0</v>
      </c>
      <c r="F25" s="79"/>
      <c r="G25" s="16"/>
      <c r="H25" s="60"/>
      <c r="I25" s="57"/>
      <c r="J25" s="4" t="s">
        <v>87</v>
      </c>
      <c r="K25" s="43">
        <f>SUM('(入力用)武庫之荘駅第1:(入力用)出屋敷駅北'!K25)</f>
        <v>0</v>
      </c>
      <c r="L25" s="79"/>
      <c r="M25" s="16"/>
      <c r="N25" s="60"/>
      <c r="O25" s="57"/>
      <c r="P25" s="4" t="s">
        <v>87</v>
      </c>
      <c r="Q25" s="43">
        <f>SUM('(入力用)武庫之荘駅第1:(入力用)出屋敷駅北'!Q25)</f>
        <v>0</v>
      </c>
      <c r="R25" s="79"/>
      <c r="S25" s="16"/>
      <c r="T25" s="60"/>
      <c r="U25" s="57"/>
      <c r="V25" s="4" t="s">
        <v>87</v>
      </c>
      <c r="W25" s="43">
        <f>SUM('(入力用)武庫之荘駅第1:(入力用)出屋敷駅北'!W25)</f>
        <v>0</v>
      </c>
      <c r="X25" s="79"/>
      <c r="Y25" s="16"/>
      <c r="Z25" s="60"/>
      <c r="AA25" s="57"/>
      <c r="AB25" s="4" t="s">
        <v>87</v>
      </c>
      <c r="AC25" s="10">
        <f>SUM('(入力用)武庫之荘駅第1:(入力用)出屋敷駅北'!AC25)</f>
        <v>0</v>
      </c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43">
        <f>SUM('(入力用)武庫之荘駅第1:(入力用)出屋敷駅北'!E26)</f>
        <v>0</v>
      </c>
      <c r="F26" s="79"/>
      <c r="G26" s="16"/>
      <c r="H26" s="60"/>
      <c r="I26" s="57"/>
      <c r="J26" s="4" t="s">
        <v>23</v>
      </c>
      <c r="K26" s="43">
        <f>SUM('(入力用)武庫之荘駅第1:(入力用)出屋敷駅北'!K26)</f>
        <v>0</v>
      </c>
      <c r="L26" s="79"/>
      <c r="M26" s="16"/>
      <c r="N26" s="60"/>
      <c r="O26" s="57"/>
      <c r="P26" s="4" t="s">
        <v>23</v>
      </c>
      <c r="Q26" s="43">
        <f>SUM('(入力用)武庫之荘駅第1:(入力用)出屋敷駅北'!Q26)</f>
        <v>0</v>
      </c>
      <c r="R26" s="79"/>
      <c r="S26" s="16"/>
      <c r="T26" s="60"/>
      <c r="U26" s="57"/>
      <c r="V26" s="4" t="s">
        <v>23</v>
      </c>
      <c r="W26" s="43">
        <f>SUM('(入力用)武庫之荘駅第1:(入力用)出屋敷駅北'!W26)</f>
        <v>0</v>
      </c>
      <c r="X26" s="79"/>
      <c r="Y26" s="16"/>
      <c r="Z26" s="60"/>
      <c r="AA26" s="57"/>
      <c r="AB26" s="4" t="s">
        <v>23</v>
      </c>
      <c r="AC26" s="10">
        <f>SUM('(入力用)武庫之荘駅第1:(入力用)出屋敷駅北'!AC26)</f>
        <v>0</v>
      </c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43">
        <f>SUM('(入力用)武庫之荘駅第1:(入力用)出屋敷駅北'!E27)</f>
        <v>0</v>
      </c>
      <c r="F27" s="81"/>
      <c r="G27" s="16"/>
      <c r="H27" s="60"/>
      <c r="I27" s="67"/>
      <c r="J27" s="4" t="s">
        <v>88</v>
      </c>
      <c r="K27" s="43">
        <f>SUM('(入力用)武庫之荘駅第1:(入力用)出屋敷駅北'!K27)</f>
        <v>0</v>
      </c>
      <c r="L27" s="81"/>
      <c r="M27" s="16"/>
      <c r="N27" s="60"/>
      <c r="O27" s="67"/>
      <c r="P27" s="4" t="s">
        <v>88</v>
      </c>
      <c r="Q27" s="43">
        <f>SUM('(入力用)武庫之荘駅第1:(入力用)出屋敷駅北'!Q27)</f>
        <v>0</v>
      </c>
      <c r="R27" s="81"/>
      <c r="S27" s="16"/>
      <c r="T27" s="60"/>
      <c r="U27" s="67"/>
      <c r="V27" s="4" t="s">
        <v>88</v>
      </c>
      <c r="W27" s="43">
        <f>SUM('(入力用)武庫之荘駅第1:(入力用)出屋敷駅北'!W27)</f>
        <v>0</v>
      </c>
      <c r="X27" s="81"/>
      <c r="Y27" s="16"/>
      <c r="Z27" s="60"/>
      <c r="AA27" s="67"/>
      <c r="AB27" s="4" t="s">
        <v>88</v>
      </c>
      <c r="AC27" s="10">
        <f>SUM('(入力用)武庫之荘駅第1:(入力用)出屋敷駅北'!AC27)</f>
        <v>0</v>
      </c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43">
        <f>SUM('(入力用)武庫之荘駅第1:(入力用)出屋敷駅北'!E28)</f>
        <v>0</v>
      </c>
      <c r="F28" s="80">
        <f>SUM(E28:E29)</f>
        <v>0</v>
      </c>
      <c r="G28" s="16"/>
      <c r="H28" s="60"/>
      <c r="I28" s="56" t="s">
        <v>8</v>
      </c>
      <c r="J28" s="4" t="s">
        <v>24</v>
      </c>
      <c r="K28" s="43">
        <f>SUM('(入力用)武庫之荘駅第1:(入力用)出屋敷駅北'!K28)</f>
        <v>0</v>
      </c>
      <c r="L28" s="80">
        <f>SUM(K28:K29)</f>
        <v>0</v>
      </c>
      <c r="M28" s="16"/>
      <c r="N28" s="60"/>
      <c r="O28" s="56" t="s">
        <v>8</v>
      </c>
      <c r="P28" s="4" t="s">
        <v>24</v>
      </c>
      <c r="Q28" s="43">
        <f>SUM('(入力用)武庫之荘駅第1:(入力用)出屋敷駅北'!Q28)</f>
        <v>0</v>
      </c>
      <c r="R28" s="80">
        <f>SUM(Q28:Q29)</f>
        <v>0</v>
      </c>
      <c r="S28" s="16"/>
      <c r="T28" s="60"/>
      <c r="U28" s="56" t="s">
        <v>8</v>
      </c>
      <c r="V28" s="4" t="s">
        <v>24</v>
      </c>
      <c r="W28" s="43">
        <f>SUM('(入力用)武庫之荘駅第1:(入力用)出屋敷駅北'!W28)</f>
        <v>0</v>
      </c>
      <c r="X28" s="80">
        <f>SUM(W28:W29)</f>
        <v>0</v>
      </c>
      <c r="Y28" s="16"/>
      <c r="Z28" s="60"/>
      <c r="AA28" s="56" t="s">
        <v>8</v>
      </c>
      <c r="AB28" s="4" t="s">
        <v>24</v>
      </c>
      <c r="AC28" s="10">
        <f>SUM('(入力用)武庫之荘駅第1:(入力用)出屋敷駅北'!AC28)</f>
        <v>0</v>
      </c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43">
        <f>SUM('(入力用)武庫之荘駅第1:(入力用)出屋敷駅北'!E29)</f>
        <v>0</v>
      </c>
      <c r="F29" s="80"/>
      <c r="G29" s="16"/>
      <c r="H29" s="60"/>
      <c r="I29" s="57"/>
      <c r="J29" s="4" t="s">
        <v>43</v>
      </c>
      <c r="K29" s="43">
        <f>SUM('(入力用)武庫之荘駅第1:(入力用)出屋敷駅北'!K29)</f>
        <v>0</v>
      </c>
      <c r="L29" s="80"/>
      <c r="M29" s="16"/>
      <c r="N29" s="60"/>
      <c r="O29" s="57"/>
      <c r="P29" s="4" t="s">
        <v>43</v>
      </c>
      <c r="Q29" s="43">
        <f>SUM('(入力用)武庫之荘駅第1:(入力用)出屋敷駅北'!Q29)</f>
        <v>0</v>
      </c>
      <c r="R29" s="80"/>
      <c r="S29" s="16"/>
      <c r="T29" s="60"/>
      <c r="U29" s="57"/>
      <c r="V29" s="4" t="s">
        <v>43</v>
      </c>
      <c r="W29" s="43">
        <f>SUM('(入力用)武庫之荘駅第1:(入力用)出屋敷駅北'!W29)</f>
        <v>0</v>
      </c>
      <c r="X29" s="80"/>
      <c r="Y29" s="16"/>
      <c r="Z29" s="60"/>
      <c r="AA29" s="57"/>
      <c r="AB29" s="4" t="s">
        <v>43</v>
      </c>
      <c r="AC29" s="10">
        <f>SUM('(入力用)武庫之荘駅第1:(入力用)出屋敷駅北'!AC29)</f>
        <v>0</v>
      </c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43">
        <f>SUM('(入力用)武庫之荘駅第1:(入力用)出屋敷駅北'!E30)</f>
        <v>0</v>
      </c>
      <c r="F30" s="78">
        <f>SUM(E30:E39)</f>
        <v>0</v>
      </c>
      <c r="G30" s="16"/>
      <c r="H30" s="60"/>
      <c r="I30" s="49" t="s">
        <v>9</v>
      </c>
      <c r="J30" s="4" t="s">
        <v>44</v>
      </c>
      <c r="K30" s="43">
        <f>SUM('(入力用)武庫之荘駅第1:(入力用)出屋敷駅北'!K30)</f>
        <v>0</v>
      </c>
      <c r="L30" s="78">
        <f>SUM(K30:K39)</f>
        <v>0</v>
      </c>
      <c r="M30" s="16"/>
      <c r="N30" s="60"/>
      <c r="O30" s="49" t="s">
        <v>9</v>
      </c>
      <c r="P30" s="4" t="s">
        <v>44</v>
      </c>
      <c r="Q30" s="43">
        <f>SUM('(入力用)武庫之荘駅第1:(入力用)出屋敷駅北'!Q30)</f>
        <v>0</v>
      </c>
      <c r="R30" s="78">
        <f>SUM(Q30:Q39)</f>
        <v>0</v>
      </c>
      <c r="S30" s="16"/>
      <c r="T30" s="60"/>
      <c r="U30" s="49" t="s">
        <v>9</v>
      </c>
      <c r="V30" s="4" t="s">
        <v>44</v>
      </c>
      <c r="W30" s="43">
        <f>SUM('(入力用)武庫之荘駅第1:(入力用)出屋敷駅北'!W30)</f>
        <v>0</v>
      </c>
      <c r="X30" s="78">
        <f>SUM(W30:W39)</f>
        <v>0</v>
      </c>
      <c r="Y30" s="16"/>
      <c r="Z30" s="60"/>
      <c r="AA30" s="49" t="s">
        <v>9</v>
      </c>
      <c r="AB30" s="4" t="s">
        <v>44</v>
      </c>
      <c r="AC30" s="10">
        <f>SUM('(入力用)武庫之荘駅第1:(入力用)出屋敷駅北'!AC30)</f>
        <v>0</v>
      </c>
      <c r="AD30" s="64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64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43">
        <f>SUM('(入力用)武庫之荘駅第1:(入力用)出屋敷駅北'!E31)</f>
        <v>0</v>
      </c>
      <c r="F31" s="79"/>
      <c r="G31" s="16"/>
      <c r="H31" s="60"/>
      <c r="I31" s="63"/>
      <c r="J31" s="4" t="s">
        <v>26</v>
      </c>
      <c r="K31" s="43">
        <f>SUM('(入力用)武庫之荘駅第1:(入力用)出屋敷駅北'!K31)</f>
        <v>0</v>
      </c>
      <c r="L31" s="79"/>
      <c r="M31" s="16"/>
      <c r="N31" s="60"/>
      <c r="O31" s="63"/>
      <c r="P31" s="4" t="s">
        <v>26</v>
      </c>
      <c r="Q31" s="43">
        <f>SUM('(入力用)武庫之荘駅第1:(入力用)出屋敷駅北'!Q31)</f>
        <v>0</v>
      </c>
      <c r="R31" s="79"/>
      <c r="S31" s="16"/>
      <c r="T31" s="60"/>
      <c r="U31" s="63"/>
      <c r="V31" s="4" t="s">
        <v>26</v>
      </c>
      <c r="W31" s="43">
        <f>SUM('(入力用)武庫之荘駅第1:(入力用)出屋敷駅北'!W31)</f>
        <v>0</v>
      </c>
      <c r="X31" s="79"/>
      <c r="Y31" s="16"/>
      <c r="Z31" s="60"/>
      <c r="AA31" s="63"/>
      <c r="AB31" s="4" t="s">
        <v>26</v>
      </c>
      <c r="AC31" s="10">
        <f>SUM('(入力用)武庫之荘駅第1:(入力用)出屋敷駅北'!AC31)</f>
        <v>0</v>
      </c>
      <c r="AD31" s="65"/>
      <c r="AE31" s="16"/>
      <c r="AF31" s="60"/>
      <c r="AG31" s="63"/>
      <c r="AH31" s="4" t="s">
        <v>26</v>
      </c>
      <c r="AI31" s="10">
        <f t="shared" si="0"/>
        <v>0</v>
      </c>
      <c r="AJ31" s="65"/>
    </row>
    <row r="32" spans="2:36" ht="28.9" customHeight="1" x14ac:dyDescent="0.15">
      <c r="B32" s="60"/>
      <c r="C32" s="63"/>
      <c r="D32" s="4" t="s">
        <v>25</v>
      </c>
      <c r="E32" s="43">
        <f>SUM('(入力用)武庫之荘駅第1:(入力用)出屋敷駅北'!E32)</f>
        <v>0</v>
      </c>
      <c r="F32" s="79"/>
      <c r="G32" s="16"/>
      <c r="H32" s="60"/>
      <c r="I32" s="63"/>
      <c r="J32" s="4" t="s">
        <v>25</v>
      </c>
      <c r="K32" s="43">
        <f>SUM('(入力用)武庫之荘駅第1:(入力用)出屋敷駅北'!K32)</f>
        <v>0</v>
      </c>
      <c r="L32" s="79"/>
      <c r="M32" s="16"/>
      <c r="N32" s="60"/>
      <c r="O32" s="63"/>
      <c r="P32" s="4" t="s">
        <v>25</v>
      </c>
      <c r="Q32" s="43">
        <f>SUM('(入力用)武庫之荘駅第1:(入力用)出屋敷駅北'!Q32)</f>
        <v>0</v>
      </c>
      <c r="R32" s="79"/>
      <c r="S32" s="16"/>
      <c r="T32" s="60"/>
      <c r="U32" s="63"/>
      <c r="V32" s="4" t="s">
        <v>25</v>
      </c>
      <c r="W32" s="43">
        <f>SUM('(入力用)武庫之荘駅第1:(入力用)出屋敷駅北'!W32)</f>
        <v>0</v>
      </c>
      <c r="X32" s="79"/>
      <c r="Y32" s="16"/>
      <c r="Z32" s="60"/>
      <c r="AA32" s="63"/>
      <c r="AB32" s="4" t="s">
        <v>25</v>
      </c>
      <c r="AC32" s="10">
        <f>SUM('(入力用)武庫之荘駅第1:(入力用)出屋敷駅北'!AC32)</f>
        <v>0</v>
      </c>
      <c r="AD32" s="65"/>
      <c r="AE32" s="16"/>
      <c r="AF32" s="60"/>
      <c r="AG32" s="63"/>
      <c r="AH32" s="4" t="s">
        <v>25</v>
      </c>
      <c r="AI32" s="10">
        <f t="shared" si="0"/>
        <v>0</v>
      </c>
      <c r="AJ32" s="65"/>
    </row>
    <row r="33" spans="2:36" ht="28.9" customHeight="1" x14ac:dyDescent="0.15">
      <c r="B33" s="60"/>
      <c r="C33" s="63"/>
      <c r="D33" s="4" t="s">
        <v>27</v>
      </c>
      <c r="E33" s="43">
        <f>SUM('(入力用)武庫之荘駅第1:(入力用)出屋敷駅北'!E33)</f>
        <v>0</v>
      </c>
      <c r="F33" s="79"/>
      <c r="G33" s="16"/>
      <c r="H33" s="60"/>
      <c r="I33" s="63"/>
      <c r="J33" s="4" t="s">
        <v>27</v>
      </c>
      <c r="K33" s="43">
        <f>SUM('(入力用)武庫之荘駅第1:(入力用)出屋敷駅北'!K33)</f>
        <v>0</v>
      </c>
      <c r="L33" s="79"/>
      <c r="M33" s="16"/>
      <c r="N33" s="60"/>
      <c r="O33" s="63"/>
      <c r="P33" s="4" t="s">
        <v>27</v>
      </c>
      <c r="Q33" s="43">
        <f>SUM('(入力用)武庫之荘駅第1:(入力用)出屋敷駅北'!Q33)</f>
        <v>0</v>
      </c>
      <c r="R33" s="79"/>
      <c r="S33" s="16"/>
      <c r="T33" s="60"/>
      <c r="U33" s="63"/>
      <c r="V33" s="4" t="s">
        <v>27</v>
      </c>
      <c r="W33" s="43">
        <f>SUM('(入力用)武庫之荘駅第1:(入力用)出屋敷駅北'!W33)</f>
        <v>0</v>
      </c>
      <c r="X33" s="79"/>
      <c r="Y33" s="16"/>
      <c r="Z33" s="60"/>
      <c r="AA33" s="63"/>
      <c r="AB33" s="4" t="s">
        <v>27</v>
      </c>
      <c r="AC33" s="10">
        <f>SUM('(入力用)武庫之荘駅第1:(入力用)出屋敷駅北'!AC33)</f>
        <v>0</v>
      </c>
      <c r="AD33" s="65"/>
      <c r="AE33" s="16"/>
      <c r="AF33" s="60"/>
      <c r="AG33" s="63"/>
      <c r="AH33" s="4" t="s">
        <v>27</v>
      </c>
      <c r="AI33" s="10">
        <f t="shared" si="0"/>
        <v>0</v>
      </c>
      <c r="AJ33" s="65"/>
    </row>
    <row r="34" spans="2:36" ht="28.9" customHeight="1" x14ac:dyDescent="0.15">
      <c r="B34" s="60"/>
      <c r="C34" s="63"/>
      <c r="D34" s="4" t="s">
        <v>28</v>
      </c>
      <c r="E34" s="43">
        <f>SUM('(入力用)武庫之荘駅第1:(入力用)出屋敷駅北'!E34)</f>
        <v>0</v>
      </c>
      <c r="F34" s="79"/>
      <c r="G34" s="16"/>
      <c r="H34" s="60"/>
      <c r="I34" s="63"/>
      <c r="J34" s="4" t="s">
        <v>28</v>
      </c>
      <c r="K34" s="43">
        <f>SUM('(入力用)武庫之荘駅第1:(入力用)出屋敷駅北'!K34)</f>
        <v>0</v>
      </c>
      <c r="L34" s="79"/>
      <c r="M34" s="16"/>
      <c r="N34" s="60"/>
      <c r="O34" s="63"/>
      <c r="P34" s="4" t="s">
        <v>28</v>
      </c>
      <c r="Q34" s="43">
        <f>SUM('(入力用)武庫之荘駅第1:(入力用)出屋敷駅北'!Q34)</f>
        <v>0</v>
      </c>
      <c r="R34" s="79"/>
      <c r="S34" s="16"/>
      <c r="T34" s="60"/>
      <c r="U34" s="63"/>
      <c r="V34" s="4" t="s">
        <v>28</v>
      </c>
      <c r="W34" s="43">
        <f>SUM('(入力用)武庫之荘駅第1:(入力用)出屋敷駅北'!W34)</f>
        <v>0</v>
      </c>
      <c r="X34" s="79"/>
      <c r="Y34" s="16"/>
      <c r="Z34" s="60"/>
      <c r="AA34" s="63"/>
      <c r="AB34" s="4" t="s">
        <v>28</v>
      </c>
      <c r="AC34" s="10">
        <f>SUM('(入力用)武庫之荘駅第1:(入力用)出屋敷駅北'!AC34)</f>
        <v>0</v>
      </c>
      <c r="AD34" s="65"/>
      <c r="AE34" s="16"/>
      <c r="AF34" s="60"/>
      <c r="AG34" s="63"/>
      <c r="AH34" s="4" t="s">
        <v>28</v>
      </c>
      <c r="AI34" s="10">
        <f t="shared" si="0"/>
        <v>0</v>
      </c>
      <c r="AJ34" s="65"/>
    </row>
    <row r="35" spans="2:36" ht="28.9" customHeight="1" x14ac:dyDescent="0.15">
      <c r="B35" s="60"/>
      <c r="C35" s="63"/>
      <c r="D35" s="4" t="s">
        <v>29</v>
      </c>
      <c r="E35" s="43">
        <f>SUM('(入力用)武庫之荘駅第1:(入力用)出屋敷駅北'!E35)</f>
        <v>0</v>
      </c>
      <c r="F35" s="79"/>
      <c r="G35" s="16"/>
      <c r="H35" s="60"/>
      <c r="I35" s="63"/>
      <c r="J35" s="4" t="s">
        <v>29</v>
      </c>
      <c r="K35" s="43">
        <f>SUM('(入力用)武庫之荘駅第1:(入力用)出屋敷駅北'!K35)</f>
        <v>0</v>
      </c>
      <c r="L35" s="79"/>
      <c r="M35" s="16"/>
      <c r="N35" s="60"/>
      <c r="O35" s="63"/>
      <c r="P35" s="4" t="s">
        <v>29</v>
      </c>
      <c r="Q35" s="43">
        <f>SUM('(入力用)武庫之荘駅第1:(入力用)出屋敷駅北'!Q35)</f>
        <v>0</v>
      </c>
      <c r="R35" s="79"/>
      <c r="S35" s="16"/>
      <c r="T35" s="60"/>
      <c r="U35" s="63"/>
      <c r="V35" s="4" t="s">
        <v>29</v>
      </c>
      <c r="W35" s="43">
        <f>SUM('(入力用)武庫之荘駅第1:(入力用)出屋敷駅北'!W35)</f>
        <v>0</v>
      </c>
      <c r="X35" s="79"/>
      <c r="Y35" s="16"/>
      <c r="Z35" s="60"/>
      <c r="AA35" s="63"/>
      <c r="AB35" s="4" t="s">
        <v>29</v>
      </c>
      <c r="AC35" s="10">
        <f>SUM('(入力用)武庫之荘駅第1:(入力用)出屋敷駅北'!AC35)</f>
        <v>0</v>
      </c>
      <c r="AD35" s="65"/>
      <c r="AE35" s="16"/>
      <c r="AF35" s="60"/>
      <c r="AG35" s="63"/>
      <c r="AH35" s="4" t="s">
        <v>29</v>
      </c>
      <c r="AI35" s="10">
        <f t="shared" si="0"/>
        <v>0</v>
      </c>
      <c r="AJ35" s="65"/>
    </row>
    <row r="36" spans="2:36" ht="28.9" customHeight="1" x14ac:dyDescent="0.15">
      <c r="B36" s="60"/>
      <c r="C36" s="63"/>
      <c r="D36" s="4" t="s">
        <v>30</v>
      </c>
      <c r="E36" s="43">
        <f>SUM('(入力用)武庫之荘駅第1:(入力用)出屋敷駅北'!E36)</f>
        <v>0</v>
      </c>
      <c r="F36" s="79"/>
      <c r="G36" s="16"/>
      <c r="H36" s="60"/>
      <c r="I36" s="63"/>
      <c r="J36" s="4" t="s">
        <v>30</v>
      </c>
      <c r="K36" s="43">
        <f>SUM('(入力用)武庫之荘駅第1:(入力用)出屋敷駅北'!K36)</f>
        <v>0</v>
      </c>
      <c r="L36" s="79"/>
      <c r="M36" s="16"/>
      <c r="N36" s="60"/>
      <c r="O36" s="63"/>
      <c r="P36" s="4" t="s">
        <v>30</v>
      </c>
      <c r="Q36" s="43">
        <f>SUM('(入力用)武庫之荘駅第1:(入力用)出屋敷駅北'!Q36)</f>
        <v>0</v>
      </c>
      <c r="R36" s="79"/>
      <c r="S36" s="16"/>
      <c r="T36" s="60"/>
      <c r="U36" s="63"/>
      <c r="V36" s="4" t="s">
        <v>30</v>
      </c>
      <c r="W36" s="43">
        <f>SUM('(入力用)武庫之荘駅第1:(入力用)出屋敷駅北'!W36)</f>
        <v>0</v>
      </c>
      <c r="X36" s="79"/>
      <c r="Y36" s="16"/>
      <c r="Z36" s="60"/>
      <c r="AA36" s="63"/>
      <c r="AB36" s="4" t="s">
        <v>30</v>
      </c>
      <c r="AC36" s="10">
        <f>SUM('(入力用)武庫之荘駅第1:(入力用)出屋敷駅北'!AC36)</f>
        <v>0</v>
      </c>
      <c r="AD36" s="65"/>
      <c r="AE36" s="16"/>
      <c r="AF36" s="60"/>
      <c r="AG36" s="63"/>
      <c r="AH36" s="4" t="s">
        <v>30</v>
      </c>
      <c r="AI36" s="10">
        <f t="shared" si="0"/>
        <v>0</v>
      </c>
      <c r="AJ36" s="65"/>
    </row>
    <row r="37" spans="2:36" ht="28.9" customHeight="1" x14ac:dyDescent="0.15">
      <c r="B37" s="60"/>
      <c r="C37" s="63"/>
      <c r="D37" s="4" t="s">
        <v>31</v>
      </c>
      <c r="E37" s="43">
        <f>SUM('(入力用)武庫之荘駅第1:(入力用)出屋敷駅北'!E37)</f>
        <v>0</v>
      </c>
      <c r="F37" s="79"/>
      <c r="G37" s="16"/>
      <c r="H37" s="60"/>
      <c r="I37" s="63"/>
      <c r="J37" s="4" t="s">
        <v>31</v>
      </c>
      <c r="K37" s="43">
        <f>SUM('(入力用)武庫之荘駅第1:(入力用)出屋敷駅北'!K37)</f>
        <v>0</v>
      </c>
      <c r="L37" s="79"/>
      <c r="M37" s="16"/>
      <c r="N37" s="60"/>
      <c r="O37" s="63"/>
      <c r="P37" s="4" t="s">
        <v>31</v>
      </c>
      <c r="Q37" s="43">
        <f>SUM('(入力用)武庫之荘駅第1:(入力用)出屋敷駅北'!Q37)</f>
        <v>0</v>
      </c>
      <c r="R37" s="79"/>
      <c r="S37" s="16"/>
      <c r="T37" s="60"/>
      <c r="U37" s="63"/>
      <c r="V37" s="4" t="s">
        <v>31</v>
      </c>
      <c r="W37" s="43">
        <f>SUM('(入力用)武庫之荘駅第1:(入力用)出屋敷駅北'!W37)</f>
        <v>0</v>
      </c>
      <c r="X37" s="79"/>
      <c r="Y37" s="16"/>
      <c r="Z37" s="60"/>
      <c r="AA37" s="63"/>
      <c r="AB37" s="4" t="s">
        <v>31</v>
      </c>
      <c r="AC37" s="10">
        <f>SUM('(入力用)武庫之荘駅第1:(入力用)出屋敷駅北'!AC37)</f>
        <v>0</v>
      </c>
      <c r="AD37" s="65"/>
      <c r="AE37" s="16"/>
      <c r="AF37" s="60"/>
      <c r="AG37" s="63"/>
      <c r="AH37" s="4" t="s">
        <v>31</v>
      </c>
      <c r="AI37" s="10">
        <f t="shared" si="0"/>
        <v>0</v>
      </c>
      <c r="AJ37" s="65"/>
    </row>
    <row r="38" spans="2:36" ht="28.9" customHeight="1" x14ac:dyDescent="0.15">
      <c r="B38" s="60"/>
      <c r="C38" s="63"/>
      <c r="D38" s="4" t="s">
        <v>32</v>
      </c>
      <c r="E38" s="43">
        <f>SUM('(入力用)武庫之荘駅第1:(入力用)出屋敷駅北'!E38)</f>
        <v>0</v>
      </c>
      <c r="F38" s="79"/>
      <c r="G38" s="16"/>
      <c r="H38" s="60"/>
      <c r="I38" s="63"/>
      <c r="J38" s="4" t="s">
        <v>32</v>
      </c>
      <c r="K38" s="43">
        <f>SUM('(入力用)武庫之荘駅第1:(入力用)出屋敷駅北'!K38)</f>
        <v>0</v>
      </c>
      <c r="L38" s="79"/>
      <c r="M38" s="16"/>
      <c r="N38" s="60"/>
      <c r="O38" s="63"/>
      <c r="P38" s="4" t="s">
        <v>32</v>
      </c>
      <c r="Q38" s="43">
        <f>SUM('(入力用)武庫之荘駅第1:(入力用)出屋敷駅北'!Q38)</f>
        <v>0</v>
      </c>
      <c r="R38" s="79"/>
      <c r="S38" s="16"/>
      <c r="T38" s="60"/>
      <c r="U38" s="63"/>
      <c r="V38" s="4" t="s">
        <v>32</v>
      </c>
      <c r="W38" s="43">
        <f>SUM('(入力用)武庫之荘駅第1:(入力用)出屋敷駅北'!W38)</f>
        <v>0</v>
      </c>
      <c r="X38" s="79"/>
      <c r="Y38" s="16"/>
      <c r="Z38" s="60"/>
      <c r="AA38" s="63"/>
      <c r="AB38" s="4" t="s">
        <v>32</v>
      </c>
      <c r="AC38" s="10">
        <f>SUM('(入力用)武庫之荘駅第1:(入力用)出屋敷駅北'!AC38)</f>
        <v>0</v>
      </c>
      <c r="AD38" s="65"/>
      <c r="AE38" s="16"/>
      <c r="AF38" s="60"/>
      <c r="AG38" s="63"/>
      <c r="AH38" s="4" t="s">
        <v>32</v>
      </c>
      <c r="AI38" s="10">
        <f t="shared" si="0"/>
        <v>0</v>
      </c>
      <c r="AJ38" s="65"/>
    </row>
    <row r="39" spans="2:36" ht="28.9" customHeight="1" x14ac:dyDescent="0.15">
      <c r="B39" s="60"/>
      <c r="C39" s="50"/>
      <c r="D39" s="4" t="s">
        <v>89</v>
      </c>
      <c r="E39" s="43">
        <f>SUM('(入力用)武庫之荘駅第1:(入力用)出屋敷駅北'!E39)</f>
        <v>0</v>
      </c>
      <c r="F39" s="81"/>
      <c r="G39" s="16"/>
      <c r="H39" s="60"/>
      <c r="I39" s="50"/>
      <c r="J39" s="4" t="s">
        <v>89</v>
      </c>
      <c r="K39" s="43">
        <f>SUM('(入力用)武庫之荘駅第1:(入力用)出屋敷駅北'!K39)</f>
        <v>0</v>
      </c>
      <c r="L39" s="81"/>
      <c r="M39" s="16"/>
      <c r="N39" s="60"/>
      <c r="O39" s="50"/>
      <c r="P39" s="4" t="s">
        <v>89</v>
      </c>
      <c r="Q39" s="43">
        <f>SUM('(入力用)武庫之荘駅第1:(入力用)出屋敷駅北'!Q39)</f>
        <v>0</v>
      </c>
      <c r="R39" s="81"/>
      <c r="S39" s="16"/>
      <c r="T39" s="60"/>
      <c r="U39" s="50"/>
      <c r="V39" s="4" t="s">
        <v>89</v>
      </c>
      <c r="W39" s="43">
        <f>SUM('(入力用)武庫之荘駅第1:(入力用)出屋敷駅北'!W39)</f>
        <v>0</v>
      </c>
      <c r="X39" s="81"/>
      <c r="Y39" s="16"/>
      <c r="Z39" s="60"/>
      <c r="AA39" s="50"/>
      <c r="AB39" s="4" t="s">
        <v>89</v>
      </c>
      <c r="AC39" s="10">
        <f>SUM('(入力用)武庫之荘駅第1:(入力用)出屋敷駅北'!AC39)</f>
        <v>0</v>
      </c>
      <c r="AD39" s="66"/>
      <c r="AE39" s="16"/>
      <c r="AF39" s="60"/>
      <c r="AG39" s="50"/>
      <c r="AH39" s="4" t="s">
        <v>89</v>
      </c>
      <c r="AI39" s="10"/>
      <c r="AJ39" s="66"/>
    </row>
    <row r="40" spans="2:36" ht="28.9" customHeight="1" x14ac:dyDescent="0.15">
      <c r="B40" s="60"/>
      <c r="C40" s="49" t="s">
        <v>37</v>
      </c>
      <c r="D40" s="4" t="s">
        <v>45</v>
      </c>
      <c r="E40" s="44"/>
      <c r="F40" s="41">
        <f>SUM('(入力用)武庫之荘駅第1:(入力用)出屋敷駅北'!F40)</f>
        <v>0</v>
      </c>
      <c r="G40" s="16"/>
      <c r="H40" s="60"/>
      <c r="I40" s="49" t="s">
        <v>37</v>
      </c>
      <c r="J40" s="4" t="s">
        <v>45</v>
      </c>
      <c r="K40" s="44"/>
      <c r="L40" s="41">
        <f>SUM('(入力用)武庫之荘駅第1:(入力用)出屋敷駅北'!L40)</f>
        <v>0</v>
      </c>
      <c r="M40" s="16"/>
      <c r="N40" s="60"/>
      <c r="O40" s="49" t="s">
        <v>37</v>
      </c>
      <c r="P40" s="4" t="s">
        <v>45</v>
      </c>
      <c r="Q40" s="19"/>
      <c r="R40" s="9">
        <f>SUM('(入力用)武庫之荘駅第1:(入力用)出屋敷駅北'!R40)</f>
        <v>0</v>
      </c>
      <c r="S40" s="16"/>
      <c r="T40" s="60"/>
      <c r="U40" s="49" t="s">
        <v>37</v>
      </c>
      <c r="V40" s="4" t="s">
        <v>45</v>
      </c>
      <c r="W40" s="19"/>
      <c r="X40" s="9">
        <f>SUM('(入力用)武庫之荘駅第1:(入力用)出屋敷駅北'!X40)</f>
        <v>0</v>
      </c>
      <c r="Y40" s="16"/>
      <c r="Z40" s="60"/>
      <c r="AA40" s="49" t="s">
        <v>37</v>
      </c>
      <c r="AB40" s="4" t="s">
        <v>45</v>
      </c>
      <c r="AC40" s="19"/>
      <c r="AD40" s="10">
        <f>SUM('(入力用)武庫之荘駅第1:(入力用)出屋敷駅北'!AD40)</f>
        <v>0</v>
      </c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44"/>
      <c r="F41" s="41">
        <f>SUM('(入力用)武庫之荘駅第1:(入力用)出屋敷駅北'!F41)</f>
        <v>0</v>
      </c>
      <c r="G41" s="16"/>
      <c r="H41" s="60"/>
      <c r="I41" s="50"/>
      <c r="J41" s="4" t="s">
        <v>91</v>
      </c>
      <c r="K41" s="44"/>
      <c r="L41" s="41">
        <f>SUM('(入力用)武庫之荘駅第1:(入力用)出屋敷駅北'!L41)</f>
        <v>0</v>
      </c>
      <c r="M41" s="16"/>
      <c r="N41" s="60"/>
      <c r="O41" s="50"/>
      <c r="P41" s="4" t="s">
        <v>91</v>
      </c>
      <c r="Q41" s="19"/>
      <c r="R41" s="9">
        <f>SUM('(入力用)武庫之荘駅第1:(入力用)出屋敷駅北'!R41)</f>
        <v>0</v>
      </c>
      <c r="S41" s="16"/>
      <c r="T41" s="60"/>
      <c r="U41" s="50"/>
      <c r="V41" s="4" t="s">
        <v>91</v>
      </c>
      <c r="W41" s="19"/>
      <c r="X41" s="17">
        <f>SUM('(入力用)武庫之荘駅第1:(入力用)出屋敷駅北'!X41)</f>
        <v>0</v>
      </c>
      <c r="Y41" s="16"/>
      <c r="Z41" s="60"/>
      <c r="AA41" s="50"/>
      <c r="AB41" s="4" t="s">
        <v>91</v>
      </c>
      <c r="AC41" s="19"/>
      <c r="AD41" s="17">
        <f>SUM('(入力用)武庫之荘駅第1:(入力用)出屋敷駅北'!AD41)</f>
        <v>0</v>
      </c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44"/>
      <c r="F42" s="41">
        <f>SUM('(入力用)武庫之荘駅第1:(入力用)出屋敷駅北'!F42)</f>
        <v>0</v>
      </c>
      <c r="G42" s="16"/>
      <c r="H42" s="60"/>
      <c r="I42" s="8" t="s">
        <v>90</v>
      </c>
      <c r="J42" s="4" t="s">
        <v>93</v>
      </c>
      <c r="K42" s="44"/>
      <c r="L42" s="41">
        <f>SUM('(入力用)武庫之荘駅第1:(入力用)出屋敷駅北'!L42)</f>
        <v>0</v>
      </c>
      <c r="M42" s="16"/>
      <c r="N42" s="60"/>
      <c r="O42" s="8" t="s">
        <v>90</v>
      </c>
      <c r="P42" s="4" t="s">
        <v>93</v>
      </c>
      <c r="Q42" s="19"/>
      <c r="R42" s="9">
        <f>SUM('(入力用)武庫之荘駅第1:(入力用)出屋敷駅北'!R42)</f>
        <v>0</v>
      </c>
      <c r="S42" s="16"/>
      <c r="T42" s="60"/>
      <c r="U42" s="8" t="s">
        <v>90</v>
      </c>
      <c r="V42" s="4" t="s">
        <v>93</v>
      </c>
      <c r="W42" s="19"/>
      <c r="X42" s="17">
        <f>SUM('(入力用)武庫之荘駅第1:(入力用)出屋敷駅北'!X42)</f>
        <v>0</v>
      </c>
      <c r="Y42" s="16"/>
      <c r="Z42" s="60"/>
      <c r="AA42" s="8" t="s">
        <v>90</v>
      </c>
      <c r="AB42" s="4" t="s">
        <v>93</v>
      </c>
      <c r="AC42" s="19"/>
      <c r="AD42" s="17">
        <f>SUM('(入力用)武庫之荘駅第1:(入力用)出屋敷駅北'!AD42)</f>
        <v>0</v>
      </c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44"/>
      <c r="F43" s="41">
        <f>SUM('(入力用)武庫之荘駅第1:(入力用)出屋敷駅北'!F43)</f>
        <v>0</v>
      </c>
      <c r="G43" s="15"/>
      <c r="H43" s="60"/>
      <c r="I43" s="4" t="s">
        <v>10</v>
      </c>
      <c r="J43" s="4" t="s">
        <v>33</v>
      </c>
      <c r="K43" s="44"/>
      <c r="L43" s="41">
        <f>SUM('(入力用)武庫之荘駅第1:(入力用)出屋敷駅北'!L43)</f>
        <v>0</v>
      </c>
      <c r="M43" s="15"/>
      <c r="N43" s="60"/>
      <c r="O43" s="4" t="s">
        <v>10</v>
      </c>
      <c r="P43" s="4" t="s">
        <v>33</v>
      </c>
      <c r="Q43" s="19"/>
      <c r="R43" s="9">
        <f>SUM('(入力用)武庫之荘駅第1:(入力用)出屋敷駅北'!R43)</f>
        <v>0</v>
      </c>
      <c r="S43" s="15"/>
      <c r="T43" s="60"/>
      <c r="U43" s="4" t="s">
        <v>10</v>
      </c>
      <c r="V43" s="4" t="s">
        <v>33</v>
      </c>
      <c r="W43" s="19"/>
      <c r="X43" s="11">
        <f>SUM('(入力用)武庫之荘駅第1:(入力用)出屋敷駅北'!X43)</f>
        <v>0</v>
      </c>
      <c r="Y43" s="15"/>
      <c r="Z43" s="60"/>
      <c r="AA43" s="4" t="s">
        <v>10</v>
      </c>
      <c r="AB43" s="4" t="s">
        <v>33</v>
      </c>
      <c r="AC43" s="19"/>
      <c r="AD43" s="11">
        <f>SUM('(入力用)武庫之荘駅第1:(入力用)出屋敷駅北'!AD43)</f>
        <v>0</v>
      </c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44"/>
      <c r="F44" s="41">
        <f>SUM('(入力用)武庫之荘駅第1:(入力用)出屋敷駅北'!F44)</f>
        <v>0</v>
      </c>
      <c r="G44" s="15"/>
      <c r="H44" s="60"/>
      <c r="I44" s="4" t="s">
        <v>11</v>
      </c>
      <c r="J44" s="21"/>
      <c r="K44" s="44"/>
      <c r="L44" s="41">
        <f>SUM('(入力用)武庫之荘駅第1:(入力用)出屋敷駅北'!L44)</f>
        <v>0</v>
      </c>
      <c r="M44" s="15"/>
      <c r="N44" s="60"/>
      <c r="O44" s="4" t="s">
        <v>11</v>
      </c>
      <c r="P44" s="21"/>
      <c r="Q44" s="19"/>
      <c r="R44" s="9">
        <f>SUM('(入力用)武庫之荘駅第1:(入力用)出屋敷駅北'!R44)</f>
        <v>0</v>
      </c>
      <c r="S44" s="15"/>
      <c r="T44" s="60"/>
      <c r="U44" s="4" t="s">
        <v>11</v>
      </c>
      <c r="V44" s="21"/>
      <c r="W44" s="19"/>
      <c r="X44" s="11">
        <f>SUM('(入力用)武庫之荘駅第1:(入力用)出屋敷駅北'!X44)</f>
        <v>0</v>
      </c>
      <c r="Y44" s="15"/>
      <c r="Z44" s="60"/>
      <c r="AA44" s="4" t="s">
        <v>11</v>
      </c>
      <c r="AB44" s="21"/>
      <c r="AC44" s="19"/>
      <c r="AD44" s="11">
        <f>SUM('(入力用)武庫之荘駅第1:(入力用)出屋敷駅北'!AD44)</f>
        <v>0</v>
      </c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45"/>
      <c r="F45" s="41">
        <f>SUM('(入力用)武庫之荘駅第1:(入力用)出屋敷駅北'!F45)</f>
        <v>0</v>
      </c>
      <c r="G45" s="15"/>
      <c r="H45" s="61"/>
      <c r="I45" s="7" t="s">
        <v>12</v>
      </c>
      <c r="J45" s="22"/>
      <c r="K45" s="45"/>
      <c r="L45" s="41">
        <f>SUM('(入力用)武庫之荘駅第1:(入力用)出屋敷駅北'!L45)</f>
        <v>0</v>
      </c>
      <c r="M45" s="15"/>
      <c r="N45" s="61"/>
      <c r="O45" s="7" t="s">
        <v>12</v>
      </c>
      <c r="P45" s="22"/>
      <c r="Q45" s="20"/>
      <c r="R45" s="9">
        <f>SUM('(入力用)武庫之荘駅第1:(入力用)出屋敷駅北'!R45)</f>
        <v>0</v>
      </c>
      <c r="S45" s="15"/>
      <c r="T45" s="61"/>
      <c r="U45" s="7" t="s">
        <v>12</v>
      </c>
      <c r="V45" s="22"/>
      <c r="W45" s="20"/>
      <c r="X45" s="11">
        <f>SUM('(入力用)武庫之荘駅第1:(入力用)出屋敷駅北'!X45)</f>
        <v>0</v>
      </c>
      <c r="Y45" s="15"/>
      <c r="Z45" s="61"/>
      <c r="AA45" s="7" t="s">
        <v>12</v>
      </c>
      <c r="AB45" s="22"/>
      <c r="AC45" s="20"/>
      <c r="AD45" s="12">
        <f>SUM('(入力用)武庫之荘駅第1:(入力用)出屋敷駅北'!AD45)</f>
        <v>0</v>
      </c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B47:L47"/>
    <mergeCell ref="B46:E46"/>
    <mergeCell ref="H46:K46"/>
    <mergeCell ref="N46:Q46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R30:R39"/>
    <mergeCell ref="U30:U39"/>
    <mergeCell ref="X30:X39"/>
    <mergeCell ref="AA30:AA39"/>
    <mergeCell ref="AD30:AD39"/>
    <mergeCell ref="C30:C39"/>
    <mergeCell ref="F30:F39"/>
    <mergeCell ref="I30:I39"/>
    <mergeCell ref="L30:L39"/>
    <mergeCell ref="O30:O39"/>
    <mergeCell ref="U28:U29"/>
    <mergeCell ref="X28:X29"/>
    <mergeCell ref="AA28:AA29"/>
    <mergeCell ref="AD28:AD29"/>
    <mergeCell ref="AG28:AG29"/>
    <mergeCell ref="AJ28:AJ29"/>
    <mergeCell ref="AA23:AA27"/>
    <mergeCell ref="AD23:AD27"/>
    <mergeCell ref="AG23:AG27"/>
    <mergeCell ref="AJ23:AJ27"/>
    <mergeCell ref="AF5:AF45"/>
    <mergeCell ref="AJ30:AJ39"/>
    <mergeCell ref="AG30:AG39"/>
    <mergeCell ref="AG6:AG22"/>
    <mergeCell ref="AJ6:AJ22"/>
    <mergeCell ref="AA6:AA22"/>
    <mergeCell ref="AD6:AD22"/>
    <mergeCell ref="C23:C27"/>
    <mergeCell ref="F23:F27"/>
    <mergeCell ref="I23:I27"/>
    <mergeCell ref="L23:L27"/>
    <mergeCell ref="O23:O27"/>
    <mergeCell ref="U23:U27"/>
    <mergeCell ref="X23:X27"/>
    <mergeCell ref="O6:O22"/>
    <mergeCell ref="R6:R22"/>
    <mergeCell ref="U6:U22"/>
    <mergeCell ref="X6:X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C28:C29"/>
    <mergeCell ref="F28:F29"/>
    <mergeCell ref="I28:I29"/>
    <mergeCell ref="L28:L29"/>
    <mergeCell ref="O28:O29"/>
    <mergeCell ref="R23:R27"/>
    <mergeCell ref="AF4:AG4"/>
    <mergeCell ref="B3:F3"/>
    <mergeCell ref="H3:L3"/>
    <mergeCell ref="N3:R3"/>
    <mergeCell ref="T3:X3"/>
    <mergeCell ref="Z3:AD3"/>
    <mergeCell ref="AF3:AJ3"/>
    <mergeCell ref="B4:C4"/>
    <mergeCell ref="H4:I4"/>
    <mergeCell ref="N4:O4"/>
    <mergeCell ref="T4:U4"/>
    <mergeCell ref="Z4:AA4"/>
    <mergeCell ref="AF2:AG2"/>
    <mergeCell ref="B1:F1"/>
    <mergeCell ref="H1:L1"/>
    <mergeCell ref="N1:R1"/>
    <mergeCell ref="T1:X1"/>
    <mergeCell ref="Z1:AD1"/>
    <mergeCell ref="AF1:AJ1"/>
    <mergeCell ref="B2:C2"/>
    <mergeCell ref="H2:I2"/>
    <mergeCell ref="N2:O2"/>
    <mergeCell ref="T2:U2"/>
    <mergeCell ref="Z2:AA2"/>
    <mergeCell ref="D2:F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B10" sqref="AB10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96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1" t="s">
        <v>127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SUM('(入力用)人件費(西部1年目)'!H6)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SUM('(入力用)人件費(西部2年目)'!H6)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SUM('(入力用)人件費(西部3年目)'!H6)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SUM('(入力用)人件費(西部4年目)'!H6)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SUM('(入力用)人件費(西部5年目)'!H6)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8" sqref="AK8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97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SUM('(入力用)人件費(西部1年目)'!H11)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SUM('(入力用)人件費(西部2年目)'!H11)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SUM('(入力用)人件費(西部3年目)'!H11)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SUM('(入力用)人件費(西部4年目)'!H11)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SUM('(入力用)人件費(西部5年目)'!H11)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4" t="s">
        <v>85</v>
      </c>
      <c r="K14" s="10"/>
      <c r="L14" s="58"/>
      <c r="M14" s="16"/>
      <c r="N14" s="60"/>
      <c r="O14" s="62"/>
      <c r="P14" s="4" t="s">
        <v>85</v>
      </c>
      <c r="Q14" s="10"/>
      <c r="R14" s="58"/>
      <c r="S14" s="16"/>
      <c r="T14" s="60"/>
      <c r="U14" s="62"/>
      <c r="V14" s="4" t="s">
        <v>85</v>
      </c>
      <c r="W14" s="10"/>
      <c r="X14" s="58"/>
      <c r="Y14" s="16"/>
      <c r="Z14" s="60"/>
      <c r="AA14" s="62"/>
      <c r="AB14" s="4" t="s">
        <v>125</v>
      </c>
      <c r="AC14" s="10"/>
      <c r="AD14" s="65"/>
      <c r="AE14" s="16"/>
      <c r="AF14" s="60"/>
      <c r="AG14" s="62"/>
      <c r="AH14" s="4" t="s">
        <v>85</v>
      </c>
      <c r="AI14" s="10"/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9" sqref="AK9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98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SUM('(入力用)人件費(西部1年目)'!H16)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SUM('(入力用)人件費(西部2年目)'!H16)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SUM('(入力用)人件費(西部3年目)'!H21)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SUM('(入力用)人件費(西部4年目)'!H16)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SUM('(入力用)人件費(西部5年目)'!H16)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11" sqref="AK11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99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SUM('(入力用)人件費(西部1年目)'!H21)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SUM('(入力用)人件費(西部2年目)'!H21)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SUM('(入力用)人件費(西部3年目)'!H21)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SUM('(入力用)人件費(西部4年目)'!H21)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SUM('(入力用)人件費(西部5年目)'!H21)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11" sqref="AK11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100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SUM('(入力用)人件費(西部1年目)'!H26)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SUM('(入力用)人件費(西部2年目)'!H26)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SUM('(入力用)人件費(西部3年目)'!H26)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SUM('(入力用)人件費(西部4年目)'!H26)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SUM('(入力用)人件費(西部5年目)'!H26)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8" sqref="AK8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102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SUM('(入力用)人件費(西部1年目)'!P6)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SUM('(入力用)人件費(西部2年目)'!P6)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SUM('(入力用)人件費(西部3年目)'!P6)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SUM('(入力用)人件費(西部4年目)'!P6)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SUM('(入力用)人件費(西部5年目)'!P6)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10" sqref="AK10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101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SUM('(入力用)人件費(西部1年目)'!P11)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SUM('(入力用)人件費(西部2年目)'!P11)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SUM('(入力用)人件費(西部3年目)'!P11)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SUM('(入力用)人件費(西部4年目)'!P11)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SUM('(入力用)人件費(西部5年目)'!P11)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8" sqref="AK8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104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SUM('(入力用)人件費(西部1年目)'!P21)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SUM('(入力用)人件費(西部2年目)'!P21)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SUM('(入力用)人件費(西部3年目)'!P21)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SUM('(入力用)人件費(西部4年目)'!P21)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SUM('(入力用)人件費(西部5年目)'!P21)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8" sqref="AK8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103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SUM('(入力用)人件費(西部1年目)'!P16)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SUM('(入力用)人件費(西部2年目)'!P16)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SUM('(入力用)人件費(西部3年目)'!P16)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SUM('(入力用)人件費(西部4年目)'!P16)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SUM('(入力用)人件費(西部5年目)'!P16)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T2:U2"/>
    <mergeCell ref="Z2:AA2"/>
    <mergeCell ref="AF2:AG2"/>
    <mergeCell ref="B1:F1"/>
    <mergeCell ref="H1:L1"/>
    <mergeCell ref="N1:R1"/>
    <mergeCell ref="T1:X1"/>
    <mergeCell ref="Z1:AD1"/>
    <mergeCell ref="AF1:AJ1"/>
    <mergeCell ref="T4:U4"/>
    <mergeCell ref="Z4:AA4"/>
    <mergeCell ref="AF4:AG4"/>
    <mergeCell ref="B3:F3"/>
    <mergeCell ref="H3:L3"/>
    <mergeCell ref="N3:R3"/>
    <mergeCell ref="T3:X3"/>
    <mergeCell ref="Z3:AD3"/>
    <mergeCell ref="AF3:AJ3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U28:U29"/>
    <mergeCell ref="X28:X29"/>
    <mergeCell ref="C30:C39"/>
    <mergeCell ref="F30:F39"/>
    <mergeCell ref="I30:I3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A28:AA29"/>
    <mergeCell ref="AD28:AD29"/>
    <mergeCell ref="AG28:AG29"/>
    <mergeCell ref="AJ30:AJ39"/>
    <mergeCell ref="AA30:AA39"/>
    <mergeCell ref="AD30:AD39"/>
    <mergeCell ref="AG30:AG39"/>
    <mergeCell ref="AG6:AG22"/>
    <mergeCell ref="AJ6:AJ22"/>
    <mergeCell ref="AA6:AA22"/>
    <mergeCell ref="L30:L39"/>
    <mergeCell ref="O30:O39"/>
    <mergeCell ref="R30:R39"/>
    <mergeCell ref="U30:U39"/>
    <mergeCell ref="X30:X39"/>
    <mergeCell ref="T46:W46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D2:F2"/>
    <mergeCell ref="B46:E46"/>
    <mergeCell ref="H46:K46"/>
    <mergeCell ref="N46:Q46"/>
    <mergeCell ref="C28:C29"/>
    <mergeCell ref="F28:F29"/>
    <mergeCell ref="I28:I29"/>
    <mergeCell ref="L28:L29"/>
    <mergeCell ref="O28:O29"/>
    <mergeCell ref="B4:C4"/>
    <mergeCell ref="H4:I4"/>
    <mergeCell ref="N4:O4"/>
    <mergeCell ref="B2:C2"/>
    <mergeCell ref="H2:I2"/>
    <mergeCell ref="N2:O2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J47"/>
  <sheetViews>
    <sheetView view="pageBreakPreview" zoomScale="70" zoomScaleNormal="100" zoomScaleSheetLayoutView="70" workbookViewId="0">
      <selection activeCell="AK8" sqref="AK8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14</v>
      </c>
      <c r="C2" s="55"/>
      <c r="D2" s="76" t="s">
        <v>110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SUM('(入力用)人件費(西部1年目)'!P26)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SUM('(入力用)人件費(西部2年目)'!P26)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SUM('(入力用)人件費(西部3年目)'!P26)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SUM('(入力用)人件費(西部4年目)'!P26)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SUM('(入力用)人件費(西部5年目)'!P26)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8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38" t="s">
        <v>85</v>
      </c>
      <c r="K14" s="10"/>
      <c r="L14" s="58"/>
      <c r="M14" s="16"/>
      <c r="N14" s="60"/>
      <c r="O14" s="62"/>
      <c r="P14" s="38" t="s">
        <v>85</v>
      </c>
      <c r="Q14" s="10"/>
      <c r="R14" s="58"/>
      <c r="S14" s="16"/>
      <c r="T14" s="60"/>
      <c r="U14" s="62"/>
      <c r="V14" s="38" t="s">
        <v>85</v>
      </c>
      <c r="W14" s="10"/>
      <c r="X14" s="58"/>
      <c r="Y14" s="16"/>
      <c r="Z14" s="60"/>
      <c r="AA14" s="62"/>
      <c r="AB14" s="38" t="s">
        <v>121</v>
      </c>
      <c r="AC14" s="10"/>
      <c r="AD14" s="65"/>
      <c r="AE14" s="16"/>
      <c r="AF14" s="60"/>
      <c r="AG14" s="62"/>
      <c r="AH14" s="38" t="s">
        <v>85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/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/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/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/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/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72">
        <f>SUM(W30:W39)</f>
        <v>0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73"/>
      <c r="Y32" s="16"/>
      <c r="Z32" s="60"/>
      <c r="AA32" s="63"/>
      <c r="AB32" s="4" t="s">
        <v>25</v>
      </c>
      <c r="AC32" s="10"/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73"/>
      <c r="Y33" s="16"/>
      <c r="Z33" s="60"/>
      <c r="AA33" s="63"/>
      <c r="AB33" s="4" t="s">
        <v>27</v>
      </c>
      <c r="AC33" s="10"/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73"/>
      <c r="Y34" s="16"/>
      <c r="Z34" s="60"/>
      <c r="AA34" s="63"/>
      <c r="AB34" s="4" t="s">
        <v>28</v>
      </c>
      <c r="AC34" s="10"/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73"/>
      <c r="Y35" s="16"/>
      <c r="Z35" s="60"/>
      <c r="AA35" s="63"/>
      <c r="AB35" s="4" t="s">
        <v>29</v>
      </c>
      <c r="AC35" s="10"/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73"/>
      <c r="Y38" s="16"/>
      <c r="Z38" s="60"/>
      <c r="AA38" s="63"/>
      <c r="AB38" s="4" t="s">
        <v>32</v>
      </c>
      <c r="AC38" s="10"/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74"/>
      <c r="Y39" s="16"/>
      <c r="Z39" s="60"/>
      <c r="AA39" s="50"/>
      <c r="AB39" s="4" t="s">
        <v>89</v>
      </c>
      <c r="AC39" s="10"/>
      <c r="AD39" s="74"/>
      <c r="AE39" s="16"/>
      <c r="AF39" s="60"/>
      <c r="AG39" s="50"/>
      <c r="AH39" s="4" t="s">
        <v>89</v>
      </c>
      <c r="AI39" s="10"/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/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/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>SUM(F43,L43,R43,X43,AD43)</f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>SUM(F44,L44,R44,X44,AD44)</f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>SUM(F45,L45,R45,X45,AD45)</f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 t="s">
        <v>46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</sheetData>
  <mergeCells count="92">
    <mergeCell ref="AF1:AJ1"/>
    <mergeCell ref="B1:F1"/>
    <mergeCell ref="H1:L1"/>
    <mergeCell ref="N1:R1"/>
    <mergeCell ref="T1:X1"/>
    <mergeCell ref="Z1:AD1"/>
    <mergeCell ref="AF4:AG4"/>
    <mergeCell ref="AF2:AG2"/>
    <mergeCell ref="B3:F3"/>
    <mergeCell ref="H3:L3"/>
    <mergeCell ref="N3:R3"/>
    <mergeCell ref="T3:X3"/>
    <mergeCell ref="Z3:AD3"/>
    <mergeCell ref="AF3:AJ3"/>
    <mergeCell ref="B2:C2"/>
    <mergeCell ref="D2:F2"/>
    <mergeCell ref="H2:I2"/>
    <mergeCell ref="N2:O2"/>
    <mergeCell ref="T2:U2"/>
    <mergeCell ref="Z2:AA2"/>
    <mergeCell ref="B4:C4"/>
    <mergeCell ref="H4:I4"/>
    <mergeCell ref="N4:O4"/>
    <mergeCell ref="T4:U4"/>
    <mergeCell ref="Z4:AA4"/>
    <mergeCell ref="AD6:AD22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C28:C29"/>
    <mergeCell ref="F28:F29"/>
    <mergeCell ref="AG6:AG22"/>
    <mergeCell ref="AJ6:AJ22"/>
    <mergeCell ref="C23:C27"/>
    <mergeCell ref="F23:F27"/>
    <mergeCell ref="I23:I27"/>
    <mergeCell ref="L23:L27"/>
    <mergeCell ref="O23:O27"/>
    <mergeCell ref="R23:R27"/>
    <mergeCell ref="U23:U27"/>
    <mergeCell ref="X23:X27"/>
    <mergeCell ref="O6:O22"/>
    <mergeCell ref="R6:R22"/>
    <mergeCell ref="U6:U22"/>
    <mergeCell ref="X6:X22"/>
    <mergeCell ref="AA6:AA22"/>
    <mergeCell ref="I28:I29"/>
    <mergeCell ref="L28:L29"/>
    <mergeCell ref="O28:O29"/>
    <mergeCell ref="AJ28:AJ29"/>
    <mergeCell ref="AA23:AA27"/>
    <mergeCell ref="AD23:AD27"/>
    <mergeCell ref="AG23:AG27"/>
    <mergeCell ref="AJ23:AJ27"/>
    <mergeCell ref="AF5:AF45"/>
    <mergeCell ref="U28:U29"/>
    <mergeCell ref="X28:X29"/>
    <mergeCell ref="AA28:AA29"/>
    <mergeCell ref="AD28:AD29"/>
    <mergeCell ref="AG28:AG29"/>
    <mergeCell ref="AJ30:AJ39"/>
    <mergeCell ref="R30:R39"/>
    <mergeCell ref="C30:C39"/>
    <mergeCell ref="F30:F39"/>
    <mergeCell ref="I30:I39"/>
    <mergeCell ref="L30:L39"/>
    <mergeCell ref="O30:O39"/>
    <mergeCell ref="U30:U39"/>
    <mergeCell ref="X30:X39"/>
    <mergeCell ref="AA30:AA39"/>
    <mergeCell ref="AD30:AD39"/>
    <mergeCell ref="AG30:AG39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L47"/>
    <mergeCell ref="B46:E46"/>
    <mergeCell ref="H46:K46"/>
    <mergeCell ref="N46:Q46"/>
    <mergeCell ref="T46:W4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55" zoomScaleSheetLayoutView="80" workbookViewId="0">
      <selection activeCell="Q8" sqref="Q8"/>
    </sheetView>
  </sheetViews>
  <sheetFormatPr defaultRowHeight="15" x14ac:dyDescent="0.15"/>
  <cols>
    <col min="1" max="1" width="9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" style="23"/>
  </cols>
  <sheetData>
    <row r="1" spans="1:16" x14ac:dyDescent="0.15">
      <c r="P1" s="23" t="s">
        <v>126</v>
      </c>
    </row>
    <row r="2" spans="1:16" ht="30" customHeight="1" x14ac:dyDescent="0.15">
      <c r="A2" s="82" t="s">
        <v>105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J2" s="28"/>
      <c r="K2" s="29" t="s">
        <v>77</v>
      </c>
      <c r="L2" s="87" t="s">
        <v>60</v>
      </c>
      <c r="M2" s="87"/>
      <c r="N2" s="87" t="s">
        <v>63</v>
      </c>
      <c r="O2" s="87"/>
      <c r="P2" s="29" t="s">
        <v>4</v>
      </c>
    </row>
    <row r="3" spans="1:16" ht="30" customHeight="1" x14ac:dyDescent="0.15">
      <c r="A3" s="82"/>
      <c r="B3" s="85" t="s">
        <v>69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85" t="s">
        <v>72</v>
      </c>
      <c r="K3" s="30" t="s">
        <v>65</v>
      </c>
      <c r="L3" s="31"/>
      <c r="M3" s="32" t="s">
        <v>61</v>
      </c>
      <c r="N3" s="33"/>
      <c r="O3" s="32" t="s">
        <v>64</v>
      </c>
      <c r="P3" s="33">
        <f>L3*N3</f>
        <v>0</v>
      </c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85"/>
      <c r="K4" s="30" t="s">
        <v>66</v>
      </c>
      <c r="L4" s="31"/>
      <c r="M4" s="32" t="s">
        <v>61</v>
      </c>
      <c r="N4" s="33"/>
      <c r="O4" s="32" t="s">
        <v>64</v>
      </c>
      <c r="P4" s="33">
        <f>L4*N4</f>
        <v>0</v>
      </c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85"/>
      <c r="K5" s="30" t="s">
        <v>59</v>
      </c>
      <c r="L5" s="31"/>
      <c r="M5" s="32" t="s">
        <v>62</v>
      </c>
      <c r="N5" s="33"/>
      <c r="O5" s="32" t="s">
        <v>64</v>
      </c>
      <c r="P5" s="33">
        <f>L5*N5</f>
        <v>0</v>
      </c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85"/>
      <c r="K6" s="34"/>
      <c r="L6" s="35"/>
      <c r="M6" s="36"/>
      <c r="N6" s="83" t="s">
        <v>13</v>
      </c>
      <c r="O6" s="84"/>
      <c r="P6" s="33">
        <f>SUM(P3:P5)</f>
        <v>0</v>
      </c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68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85" t="s">
        <v>73</v>
      </c>
      <c r="K8" s="30" t="s">
        <v>65</v>
      </c>
      <c r="L8" s="31"/>
      <c r="M8" s="32" t="s">
        <v>61</v>
      </c>
      <c r="N8" s="33"/>
      <c r="O8" s="32" t="s">
        <v>64</v>
      </c>
      <c r="P8" s="33">
        <f>L8*N8</f>
        <v>0</v>
      </c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85"/>
      <c r="K9" s="30" t="s">
        <v>66</v>
      </c>
      <c r="L9" s="31"/>
      <c r="M9" s="32" t="s">
        <v>61</v>
      </c>
      <c r="N9" s="33"/>
      <c r="O9" s="32" t="s">
        <v>64</v>
      </c>
      <c r="P9" s="33">
        <f>L9*N9</f>
        <v>0</v>
      </c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85"/>
      <c r="K10" s="30" t="s">
        <v>59</v>
      </c>
      <c r="L10" s="31"/>
      <c r="M10" s="32" t="s">
        <v>62</v>
      </c>
      <c r="N10" s="33"/>
      <c r="O10" s="32" t="s">
        <v>64</v>
      </c>
      <c r="P10" s="33">
        <f>L10*N10</f>
        <v>0</v>
      </c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85"/>
      <c r="K11" s="34"/>
      <c r="L11" s="35"/>
      <c r="M11" s="36"/>
      <c r="N11" s="84" t="s">
        <v>13</v>
      </c>
      <c r="O11" s="86"/>
      <c r="P11" s="33">
        <f>SUM(P8:P10)</f>
        <v>0</v>
      </c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67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85" t="s">
        <v>74</v>
      </c>
      <c r="K13" s="30" t="s">
        <v>65</v>
      </c>
      <c r="L13" s="31"/>
      <c r="M13" s="32" t="s">
        <v>61</v>
      </c>
      <c r="N13" s="33"/>
      <c r="O13" s="32" t="s">
        <v>64</v>
      </c>
      <c r="P13" s="33">
        <f>L13*N13</f>
        <v>0</v>
      </c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85"/>
      <c r="K14" s="30" t="s">
        <v>66</v>
      </c>
      <c r="L14" s="31"/>
      <c r="M14" s="32" t="s">
        <v>61</v>
      </c>
      <c r="N14" s="33"/>
      <c r="O14" s="32" t="s">
        <v>64</v>
      </c>
      <c r="P14" s="33">
        <f>L14*N14</f>
        <v>0</v>
      </c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85"/>
      <c r="K15" s="30" t="s">
        <v>59</v>
      </c>
      <c r="L15" s="31"/>
      <c r="M15" s="32" t="s">
        <v>62</v>
      </c>
      <c r="N15" s="33"/>
      <c r="O15" s="32" t="s">
        <v>64</v>
      </c>
      <c r="P15" s="33">
        <f>L15*N15</f>
        <v>0</v>
      </c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85"/>
      <c r="K16" s="34"/>
      <c r="L16" s="35"/>
      <c r="M16" s="36"/>
      <c r="N16" s="83" t="s">
        <v>13</v>
      </c>
      <c r="O16" s="84"/>
      <c r="P16" s="33">
        <f>SUM(P13:P15)</f>
        <v>0</v>
      </c>
    </row>
    <row r="17" spans="1:16" ht="9.9499999999999993" customHeight="1" x14ac:dyDescent="0.15">
      <c r="A17" s="82"/>
    </row>
    <row r="18" spans="1:16" ht="30" customHeight="1" x14ac:dyDescent="0.15">
      <c r="A18" s="82"/>
      <c r="B18" s="85" t="s">
        <v>70</v>
      </c>
      <c r="C18" s="30" t="s">
        <v>65</v>
      </c>
      <c r="D18" s="31">
        <v>5.6</v>
      </c>
      <c r="E18" s="32" t="s">
        <v>61</v>
      </c>
      <c r="F18" s="33"/>
      <c r="G18" s="32" t="s">
        <v>64</v>
      </c>
      <c r="H18" s="33">
        <f>D18*F18</f>
        <v>0</v>
      </c>
      <c r="J18" s="85" t="s">
        <v>75</v>
      </c>
      <c r="K18" s="30" t="s">
        <v>65</v>
      </c>
      <c r="L18" s="31">
        <v>5.6</v>
      </c>
      <c r="M18" s="32" t="s">
        <v>61</v>
      </c>
      <c r="N18" s="33"/>
      <c r="O18" s="32" t="s">
        <v>64</v>
      </c>
      <c r="P18" s="33">
        <f>L18*N18</f>
        <v>0</v>
      </c>
    </row>
    <row r="19" spans="1:16" ht="30" customHeight="1" x14ac:dyDescent="0.15">
      <c r="A19" s="82"/>
      <c r="B19" s="85"/>
      <c r="C19" s="30" t="s">
        <v>66</v>
      </c>
      <c r="D19" s="31">
        <v>8</v>
      </c>
      <c r="E19" s="32" t="s">
        <v>61</v>
      </c>
      <c r="F19" s="33"/>
      <c r="G19" s="32" t="s">
        <v>64</v>
      </c>
      <c r="H19" s="33">
        <f>D19*F19</f>
        <v>0</v>
      </c>
      <c r="J19" s="85"/>
      <c r="K19" s="30" t="s">
        <v>66</v>
      </c>
      <c r="L19" s="31">
        <v>8</v>
      </c>
      <c r="M19" s="32" t="s">
        <v>61</v>
      </c>
      <c r="N19" s="33"/>
      <c r="O19" s="32" t="s">
        <v>64</v>
      </c>
      <c r="P19" s="33">
        <f>L19*N19</f>
        <v>0</v>
      </c>
    </row>
    <row r="20" spans="1:16" ht="30" customHeight="1" x14ac:dyDescent="0.15">
      <c r="A20" s="82"/>
      <c r="B20" s="85"/>
      <c r="C20" s="30" t="s">
        <v>59</v>
      </c>
      <c r="D20" s="31">
        <v>2</v>
      </c>
      <c r="E20" s="32" t="s">
        <v>62</v>
      </c>
      <c r="F20" s="33"/>
      <c r="G20" s="32" t="s">
        <v>64</v>
      </c>
      <c r="H20" s="33">
        <f>D20*F20</f>
        <v>0</v>
      </c>
      <c r="J20" s="85"/>
      <c r="K20" s="30" t="s">
        <v>59</v>
      </c>
      <c r="L20" s="31">
        <v>2</v>
      </c>
      <c r="M20" s="32" t="s">
        <v>62</v>
      </c>
      <c r="N20" s="33"/>
      <c r="O20" s="32" t="s">
        <v>64</v>
      </c>
      <c r="P20" s="33">
        <f>L20*N20</f>
        <v>0</v>
      </c>
    </row>
    <row r="21" spans="1:16" ht="30" customHeight="1" x14ac:dyDescent="0.15">
      <c r="A21" s="82"/>
      <c r="B21" s="85"/>
      <c r="C21" s="34"/>
      <c r="D21" s="35"/>
      <c r="E21" s="36"/>
      <c r="F21" s="83" t="s">
        <v>13</v>
      </c>
      <c r="G21" s="84"/>
      <c r="H21" s="33">
        <f>SUM(H18:H20)</f>
        <v>0</v>
      </c>
      <c r="J21" s="85"/>
      <c r="K21" s="34"/>
      <c r="L21" s="35"/>
      <c r="M21" s="36"/>
      <c r="N21" s="83" t="s">
        <v>13</v>
      </c>
      <c r="O21" s="84"/>
      <c r="P21" s="33">
        <f>SUM(P18:P20)</f>
        <v>0</v>
      </c>
    </row>
    <row r="22" spans="1:16" ht="9.9499999999999993" customHeight="1" x14ac:dyDescent="0.15">
      <c r="A22" s="82"/>
    </row>
    <row r="23" spans="1:16" ht="30" customHeight="1" x14ac:dyDescent="0.15">
      <c r="A23" s="82"/>
      <c r="B23" s="85" t="s">
        <v>71</v>
      </c>
      <c r="C23" s="30" t="s">
        <v>65</v>
      </c>
      <c r="D23" s="31">
        <v>5.6</v>
      </c>
      <c r="E23" s="32" t="s">
        <v>61</v>
      </c>
      <c r="F23" s="33"/>
      <c r="G23" s="32" t="s">
        <v>64</v>
      </c>
      <c r="H23" s="33">
        <f>D23*F23</f>
        <v>0</v>
      </c>
      <c r="J23" s="85" t="s">
        <v>76</v>
      </c>
      <c r="K23" s="30" t="s">
        <v>65</v>
      </c>
      <c r="L23" s="31">
        <v>5.6</v>
      </c>
      <c r="M23" s="32" t="s">
        <v>61</v>
      </c>
      <c r="N23" s="33"/>
      <c r="O23" s="32" t="s">
        <v>64</v>
      </c>
      <c r="P23" s="33">
        <f>L23*N23</f>
        <v>0</v>
      </c>
    </row>
    <row r="24" spans="1:16" ht="30" customHeight="1" x14ac:dyDescent="0.15">
      <c r="A24" s="82"/>
      <c r="B24" s="85"/>
      <c r="C24" s="30" t="s">
        <v>66</v>
      </c>
      <c r="D24" s="31">
        <v>8</v>
      </c>
      <c r="E24" s="32" t="s">
        <v>61</v>
      </c>
      <c r="F24" s="33"/>
      <c r="G24" s="32" t="s">
        <v>64</v>
      </c>
      <c r="H24" s="33">
        <f>D24*F24</f>
        <v>0</v>
      </c>
      <c r="J24" s="85"/>
      <c r="K24" s="30" t="s">
        <v>66</v>
      </c>
      <c r="L24" s="31">
        <v>8</v>
      </c>
      <c r="M24" s="32" t="s">
        <v>61</v>
      </c>
      <c r="N24" s="33"/>
      <c r="O24" s="32" t="s">
        <v>64</v>
      </c>
      <c r="P24" s="33">
        <f>L24*N24</f>
        <v>0</v>
      </c>
    </row>
    <row r="25" spans="1:16" ht="30" customHeight="1" x14ac:dyDescent="0.15">
      <c r="A25" s="82"/>
      <c r="B25" s="85"/>
      <c r="C25" s="30" t="s">
        <v>59</v>
      </c>
      <c r="D25" s="31">
        <v>2</v>
      </c>
      <c r="E25" s="32" t="s">
        <v>62</v>
      </c>
      <c r="F25" s="33"/>
      <c r="G25" s="32" t="s">
        <v>64</v>
      </c>
      <c r="H25" s="33">
        <f>D25*F25</f>
        <v>0</v>
      </c>
      <c r="J25" s="85"/>
      <c r="K25" s="30" t="s">
        <v>59</v>
      </c>
      <c r="L25" s="31">
        <v>2</v>
      </c>
      <c r="M25" s="32" t="s">
        <v>62</v>
      </c>
      <c r="N25" s="33"/>
      <c r="O25" s="32" t="s">
        <v>64</v>
      </c>
      <c r="P25" s="33">
        <f>L25*N25</f>
        <v>0</v>
      </c>
    </row>
    <row r="26" spans="1:16" ht="30" customHeight="1" x14ac:dyDescent="0.15">
      <c r="A26" s="82"/>
      <c r="B26" s="85"/>
      <c r="C26" s="34"/>
      <c r="D26" s="35"/>
      <c r="E26" s="36"/>
      <c r="F26" s="83" t="s">
        <v>13</v>
      </c>
      <c r="G26" s="84"/>
      <c r="H26" s="33">
        <f>SUM(H23:H25)</f>
        <v>0</v>
      </c>
      <c r="J26" s="85"/>
      <c r="K26" s="34"/>
      <c r="L26" s="35"/>
      <c r="M26" s="36"/>
      <c r="N26" s="83" t="s">
        <v>13</v>
      </c>
      <c r="O26" s="84"/>
      <c r="P26" s="33">
        <f>SUM(P23:P25)</f>
        <v>0</v>
      </c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F2:G2"/>
    <mergeCell ref="N2:O2"/>
    <mergeCell ref="J13:J16"/>
    <mergeCell ref="J18:J21"/>
    <mergeCell ref="B8:B11"/>
    <mergeCell ref="B13:B16"/>
    <mergeCell ref="B18:B21"/>
    <mergeCell ref="B3:B6"/>
    <mergeCell ref="J3:J6"/>
    <mergeCell ref="A2:A26"/>
    <mergeCell ref="F21:G21"/>
    <mergeCell ref="N26:O26"/>
    <mergeCell ref="F26:G26"/>
    <mergeCell ref="N6:O6"/>
    <mergeCell ref="J23:J26"/>
    <mergeCell ref="J8:J11"/>
    <mergeCell ref="F6:G6"/>
    <mergeCell ref="N11:O11"/>
    <mergeCell ref="F11:G11"/>
    <mergeCell ref="N16:O16"/>
    <mergeCell ref="F16:G16"/>
    <mergeCell ref="N21:O21"/>
    <mergeCell ref="L2:M2"/>
    <mergeCell ref="B23:B26"/>
    <mergeCell ref="D2:E2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55" zoomScaleSheetLayoutView="80" workbookViewId="0">
      <selection activeCell="R11" sqref="R11"/>
    </sheetView>
  </sheetViews>
  <sheetFormatPr defaultRowHeight="15" x14ac:dyDescent="0.15"/>
  <cols>
    <col min="1" max="1" width="9.125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.125" style="23"/>
  </cols>
  <sheetData>
    <row r="1" spans="1:16" x14ac:dyDescent="0.15">
      <c r="P1" s="23" t="s">
        <v>126</v>
      </c>
    </row>
    <row r="2" spans="1:16" ht="30" customHeight="1" x14ac:dyDescent="0.15">
      <c r="A2" s="82" t="s">
        <v>106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J2" s="28"/>
      <c r="K2" s="29" t="s">
        <v>77</v>
      </c>
      <c r="L2" s="87" t="s">
        <v>60</v>
      </c>
      <c r="M2" s="87"/>
      <c r="N2" s="87" t="s">
        <v>63</v>
      </c>
      <c r="O2" s="87"/>
      <c r="P2" s="29" t="s">
        <v>4</v>
      </c>
    </row>
    <row r="3" spans="1:16" ht="30" customHeight="1" x14ac:dyDescent="0.15">
      <c r="A3" s="82"/>
      <c r="B3" s="85" t="s">
        <v>69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85" t="s">
        <v>72</v>
      </c>
      <c r="K3" s="30" t="s">
        <v>65</v>
      </c>
      <c r="L3" s="31"/>
      <c r="M3" s="32" t="s">
        <v>61</v>
      </c>
      <c r="N3" s="33"/>
      <c r="O3" s="32" t="s">
        <v>64</v>
      </c>
      <c r="P3" s="33">
        <f>L3*N3</f>
        <v>0</v>
      </c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85"/>
      <c r="K4" s="30" t="s">
        <v>66</v>
      </c>
      <c r="L4" s="31"/>
      <c r="M4" s="32" t="s">
        <v>61</v>
      </c>
      <c r="N4" s="33"/>
      <c r="O4" s="32" t="s">
        <v>64</v>
      </c>
      <c r="P4" s="33">
        <f>L4*N4</f>
        <v>0</v>
      </c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85"/>
      <c r="K5" s="30" t="s">
        <v>59</v>
      </c>
      <c r="L5" s="31"/>
      <c r="M5" s="32" t="s">
        <v>62</v>
      </c>
      <c r="N5" s="33"/>
      <c r="O5" s="32" t="s">
        <v>64</v>
      </c>
      <c r="P5" s="33">
        <f>L5*N5</f>
        <v>0</v>
      </c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85"/>
      <c r="K6" s="34"/>
      <c r="L6" s="35"/>
      <c r="M6" s="36"/>
      <c r="N6" s="83" t="s">
        <v>13</v>
      </c>
      <c r="O6" s="84"/>
      <c r="P6" s="33">
        <f>SUM(P3:P5)</f>
        <v>0</v>
      </c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68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85" t="s">
        <v>73</v>
      </c>
      <c r="K8" s="30" t="s">
        <v>65</v>
      </c>
      <c r="L8" s="31"/>
      <c r="M8" s="32" t="s">
        <v>61</v>
      </c>
      <c r="N8" s="33"/>
      <c r="O8" s="32" t="s">
        <v>64</v>
      </c>
      <c r="P8" s="33">
        <f>L8*N8</f>
        <v>0</v>
      </c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85"/>
      <c r="K9" s="30" t="s">
        <v>66</v>
      </c>
      <c r="L9" s="31"/>
      <c r="M9" s="32" t="s">
        <v>61</v>
      </c>
      <c r="N9" s="33"/>
      <c r="O9" s="32" t="s">
        <v>64</v>
      </c>
      <c r="P9" s="33">
        <f>L9*N9</f>
        <v>0</v>
      </c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85"/>
      <c r="K10" s="30" t="s">
        <v>59</v>
      </c>
      <c r="L10" s="31"/>
      <c r="M10" s="32" t="s">
        <v>62</v>
      </c>
      <c r="N10" s="33"/>
      <c r="O10" s="32" t="s">
        <v>64</v>
      </c>
      <c r="P10" s="33">
        <f>L10*N10</f>
        <v>0</v>
      </c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85"/>
      <c r="K11" s="34"/>
      <c r="L11" s="35"/>
      <c r="M11" s="36"/>
      <c r="N11" s="84" t="s">
        <v>13</v>
      </c>
      <c r="O11" s="86"/>
      <c r="P11" s="33">
        <f>SUM(P8:P10)</f>
        <v>0</v>
      </c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67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85" t="s">
        <v>74</v>
      </c>
      <c r="K13" s="30" t="s">
        <v>65</v>
      </c>
      <c r="L13" s="31"/>
      <c r="M13" s="32" t="s">
        <v>61</v>
      </c>
      <c r="N13" s="33"/>
      <c r="O13" s="32" t="s">
        <v>64</v>
      </c>
      <c r="P13" s="33">
        <f>L13*N13</f>
        <v>0</v>
      </c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85"/>
      <c r="K14" s="30" t="s">
        <v>66</v>
      </c>
      <c r="L14" s="31"/>
      <c r="M14" s="32" t="s">
        <v>61</v>
      </c>
      <c r="N14" s="33"/>
      <c r="O14" s="32" t="s">
        <v>64</v>
      </c>
      <c r="P14" s="33">
        <f>L14*N14</f>
        <v>0</v>
      </c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85"/>
      <c r="K15" s="30" t="s">
        <v>59</v>
      </c>
      <c r="L15" s="31"/>
      <c r="M15" s="32" t="s">
        <v>62</v>
      </c>
      <c r="N15" s="33"/>
      <c r="O15" s="32" t="s">
        <v>64</v>
      </c>
      <c r="P15" s="33">
        <f>L15*N15</f>
        <v>0</v>
      </c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85"/>
      <c r="K16" s="34"/>
      <c r="L16" s="35"/>
      <c r="M16" s="36"/>
      <c r="N16" s="83" t="s">
        <v>13</v>
      </c>
      <c r="O16" s="84"/>
      <c r="P16" s="33">
        <f>SUM(P13:P15)</f>
        <v>0</v>
      </c>
    </row>
    <row r="17" spans="1:16" ht="9.9499999999999993" customHeight="1" x14ac:dyDescent="0.15">
      <c r="A17" s="82"/>
    </row>
    <row r="18" spans="1:16" ht="30" customHeight="1" x14ac:dyDescent="0.15">
      <c r="A18" s="82"/>
      <c r="B18" s="85" t="s">
        <v>70</v>
      </c>
      <c r="C18" s="30" t="s">
        <v>65</v>
      </c>
      <c r="D18" s="31"/>
      <c r="E18" s="32" t="s">
        <v>61</v>
      </c>
      <c r="F18" s="33"/>
      <c r="G18" s="32" t="s">
        <v>64</v>
      </c>
      <c r="H18" s="33">
        <f>D18*F18</f>
        <v>0</v>
      </c>
      <c r="J18" s="85" t="s">
        <v>75</v>
      </c>
      <c r="K18" s="30" t="s">
        <v>65</v>
      </c>
      <c r="L18" s="31"/>
      <c r="M18" s="32" t="s">
        <v>61</v>
      </c>
      <c r="N18" s="33"/>
      <c r="O18" s="32" t="s">
        <v>64</v>
      </c>
      <c r="P18" s="33">
        <f>L18*N18</f>
        <v>0</v>
      </c>
    </row>
    <row r="19" spans="1:16" ht="30" customHeight="1" x14ac:dyDescent="0.15">
      <c r="A19" s="82"/>
      <c r="B19" s="85"/>
      <c r="C19" s="30" t="s">
        <v>66</v>
      </c>
      <c r="D19" s="31"/>
      <c r="E19" s="32" t="s">
        <v>61</v>
      </c>
      <c r="F19" s="33"/>
      <c r="G19" s="32" t="s">
        <v>64</v>
      </c>
      <c r="H19" s="33">
        <f>D19*F19</f>
        <v>0</v>
      </c>
      <c r="J19" s="85"/>
      <c r="K19" s="30" t="s">
        <v>66</v>
      </c>
      <c r="L19" s="31"/>
      <c r="M19" s="32" t="s">
        <v>61</v>
      </c>
      <c r="N19" s="33"/>
      <c r="O19" s="32" t="s">
        <v>64</v>
      </c>
      <c r="P19" s="33">
        <f>L19*N19</f>
        <v>0</v>
      </c>
    </row>
    <row r="20" spans="1:16" ht="30" customHeight="1" x14ac:dyDescent="0.15">
      <c r="A20" s="82"/>
      <c r="B20" s="85"/>
      <c r="C20" s="30" t="s">
        <v>59</v>
      </c>
      <c r="D20" s="31"/>
      <c r="E20" s="32" t="s">
        <v>62</v>
      </c>
      <c r="F20" s="33"/>
      <c r="G20" s="32" t="s">
        <v>64</v>
      </c>
      <c r="H20" s="33">
        <f>D20*F20</f>
        <v>0</v>
      </c>
      <c r="J20" s="85"/>
      <c r="K20" s="30" t="s">
        <v>59</v>
      </c>
      <c r="L20" s="31"/>
      <c r="M20" s="32" t="s">
        <v>62</v>
      </c>
      <c r="N20" s="33"/>
      <c r="O20" s="32" t="s">
        <v>64</v>
      </c>
      <c r="P20" s="33">
        <f>L20*N20</f>
        <v>0</v>
      </c>
    </row>
    <row r="21" spans="1:16" ht="30" customHeight="1" x14ac:dyDescent="0.15">
      <c r="A21" s="82"/>
      <c r="B21" s="85"/>
      <c r="C21" s="34"/>
      <c r="D21" s="35"/>
      <c r="E21" s="36"/>
      <c r="F21" s="83" t="s">
        <v>13</v>
      </c>
      <c r="G21" s="84"/>
      <c r="H21" s="33">
        <f>SUM(H18:H20)</f>
        <v>0</v>
      </c>
      <c r="J21" s="85"/>
      <c r="K21" s="34"/>
      <c r="L21" s="35"/>
      <c r="M21" s="36"/>
      <c r="N21" s="83" t="s">
        <v>13</v>
      </c>
      <c r="O21" s="84"/>
      <c r="P21" s="33">
        <f>SUM(P18:P20)</f>
        <v>0</v>
      </c>
    </row>
    <row r="22" spans="1:16" ht="9.9499999999999993" customHeight="1" x14ac:dyDescent="0.15">
      <c r="A22" s="82"/>
    </row>
    <row r="23" spans="1:16" ht="30" customHeight="1" x14ac:dyDescent="0.15">
      <c r="A23" s="82"/>
      <c r="B23" s="85" t="s">
        <v>71</v>
      </c>
      <c r="C23" s="30" t="s">
        <v>65</v>
      </c>
      <c r="D23" s="31"/>
      <c r="E23" s="32" t="s">
        <v>61</v>
      </c>
      <c r="F23" s="33"/>
      <c r="G23" s="32" t="s">
        <v>64</v>
      </c>
      <c r="H23" s="33">
        <f>D23*F23</f>
        <v>0</v>
      </c>
      <c r="J23" s="85" t="s">
        <v>76</v>
      </c>
      <c r="K23" s="30" t="s">
        <v>65</v>
      </c>
      <c r="L23" s="31"/>
      <c r="M23" s="32" t="s">
        <v>61</v>
      </c>
      <c r="N23" s="33"/>
      <c r="O23" s="32" t="s">
        <v>64</v>
      </c>
      <c r="P23" s="33">
        <f>L23*N23</f>
        <v>0</v>
      </c>
    </row>
    <row r="24" spans="1:16" ht="30" customHeight="1" x14ac:dyDescent="0.15">
      <c r="A24" s="82"/>
      <c r="B24" s="85"/>
      <c r="C24" s="30" t="s">
        <v>66</v>
      </c>
      <c r="D24" s="31"/>
      <c r="E24" s="32" t="s">
        <v>61</v>
      </c>
      <c r="F24" s="33"/>
      <c r="G24" s="32" t="s">
        <v>64</v>
      </c>
      <c r="H24" s="33">
        <f>D24*F24</f>
        <v>0</v>
      </c>
      <c r="J24" s="85"/>
      <c r="K24" s="30" t="s">
        <v>66</v>
      </c>
      <c r="L24" s="31"/>
      <c r="M24" s="32" t="s">
        <v>61</v>
      </c>
      <c r="N24" s="33"/>
      <c r="O24" s="32" t="s">
        <v>64</v>
      </c>
      <c r="P24" s="33">
        <f>L24*N24</f>
        <v>0</v>
      </c>
    </row>
    <row r="25" spans="1:16" ht="30" customHeight="1" x14ac:dyDescent="0.15">
      <c r="A25" s="82"/>
      <c r="B25" s="85"/>
      <c r="C25" s="30" t="s">
        <v>59</v>
      </c>
      <c r="D25" s="31"/>
      <c r="E25" s="32" t="s">
        <v>62</v>
      </c>
      <c r="F25" s="33"/>
      <c r="G25" s="32" t="s">
        <v>64</v>
      </c>
      <c r="H25" s="33">
        <f>D25*F25</f>
        <v>0</v>
      </c>
      <c r="J25" s="85"/>
      <c r="K25" s="30" t="s">
        <v>59</v>
      </c>
      <c r="L25" s="31"/>
      <c r="M25" s="32" t="s">
        <v>62</v>
      </c>
      <c r="N25" s="33"/>
      <c r="O25" s="32" t="s">
        <v>64</v>
      </c>
      <c r="P25" s="33">
        <f>L25*N25</f>
        <v>0</v>
      </c>
    </row>
    <row r="26" spans="1:16" ht="30" customHeight="1" x14ac:dyDescent="0.15">
      <c r="A26" s="82"/>
      <c r="B26" s="85"/>
      <c r="C26" s="34"/>
      <c r="D26" s="35"/>
      <c r="E26" s="36"/>
      <c r="F26" s="83" t="s">
        <v>13</v>
      </c>
      <c r="G26" s="84"/>
      <c r="H26" s="33">
        <f>SUM(H23:H25)</f>
        <v>0</v>
      </c>
      <c r="J26" s="85"/>
      <c r="K26" s="34"/>
      <c r="L26" s="35"/>
      <c r="M26" s="36"/>
      <c r="N26" s="83" t="s">
        <v>13</v>
      </c>
      <c r="O26" s="84"/>
      <c r="P26" s="33">
        <f>SUM(P23:P25)</f>
        <v>0</v>
      </c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A2:A26"/>
    <mergeCell ref="D2:E2"/>
    <mergeCell ref="F2:G2"/>
    <mergeCell ref="L2:M2"/>
    <mergeCell ref="N2:O2"/>
    <mergeCell ref="B3:B6"/>
    <mergeCell ref="J3:J6"/>
    <mergeCell ref="F6:G6"/>
    <mergeCell ref="N6:O6"/>
    <mergeCell ref="B8:B11"/>
    <mergeCell ref="J8:J11"/>
    <mergeCell ref="F11:G11"/>
    <mergeCell ref="N11:O11"/>
    <mergeCell ref="B13:B16"/>
    <mergeCell ref="J13:J16"/>
    <mergeCell ref="F16:G16"/>
    <mergeCell ref="B23:B26"/>
    <mergeCell ref="J23:J26"/>
    <mergeCell ref="F26:G26"/>
    <mergeCell ref="N26:O26"/>
    <mergeCell ref="N16:O16"/>
    <mergeCell ref="B18:B21"/>
    <mergeCell ref="J18:J21"/>
    <mergeCell ref="F21:G21"/>
    <mergeCell ref="N21:O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55" zoomScaleSheetLayoutView="80" workbookViewId="0">
      <selection activeCell="T13" sqref="T13"/>
    </sheetView>
  </sheetViews>
  <sheetFormatPr defaultRowHeight="15" x14ac:dyDescent="0.15"/>
  <cols>
    <col min="1" max="1" width="9.125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.125" style="23"/>
  </cols>
  <sheetData>
    <row r="1" spans="1:16" x14ac:dyDescent="0.15">
      <c r="P1" s="23" t="s">
        <v>126</v>
      </c>
    </row>
    <row r="2" spans="1:16" ht="30" customHeight="1" x14ac:dyDescent="0.15">
      <c r="A2" s="82" t="s">
        <v>107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J2" s="28"/>
      <c r="K2" s="29" t="s">
        <v>77</v>
      </c>
      <c r="L2" s="87" t="s">
        <v>60</v>
      </c>
      <c r="M2" s="87"/>
      <c r="N2" s="87" t="s">
        <v>63</v>
      </c>
      <c r="O2" s="87"/>
      <c r="P2" s="29" t="s">
        <v>4</v>
      </c>
    </row>
    <row r="3" spans="1:16" ht="30" customHeight="1" x14ac:dyDescent="0.15">
      <c r="A3" s="82"/>
      <c r="B3" s="85" t="s">
        <v>69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85" t="s">
        <v>72</v>
      </c>
      <c r="K3" s="30" t="s">
        <v>65</v>
      </c>
      <c r="L3" s="31"/>
      <c r="M3" s="32" t="s">
        <v>61</v>
      </c>
      <c r="N3" s="33"/>
      <c r="O3" s="32" t="s">
        <v>64</v>
      </c>
      <c r="P3" s="33">
        <f>L3*N3</f>
        <v>0</v>
      </c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85"/>
      <c r="K4" s="30" t="s">
        <v>66</v>
      </c>
      <c r="L4" s="31"/>
      <c r="M4" s="32" t="s">
        <v>61</v>
      </c>
      <c r="N4" s="33"/>
      <c r="O4" s="32" t="s">
        <v>64</v>
      </c>
      <c r="P4" s="33">
        <f>L4*N4</f>
        <v>0</v>
      </c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85"/>
      <c r="K5" s="30" t="s">
        <v>59</v>
      </c>
      <c r="L5" s="31"/>
      <c r="M5" s="32" t="s">
        <v>62</v>
      </c>
      <c r="N5" s="33"/>
      <c r="O5" s="32" t="s">
        <v>64</v>
      </c>
      <c r="P5" s="33">
        <f>L5*N5</f>
        <v>0</v>
      </c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85"/>
      <c r="K6" s="34"/>
      <c r="L6" s="35"/>
      <c r="M6" s="36"/>
      <c r="N6" s="83" t="s">
        <v>13</v>
      </c>
      <c r="O6" s="84"/>
      <c r="P6" s="33">
        <f>SUM(P3:P5)</f>
        <v>0</v>
      </c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68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85" t="s">
        <v>73</v>
      </c>
      <c r="K8" s="30" t="s">
        <v>65</v>
      </c>
      <c r="L8" s="31"/>
      <c r="M8" s="32" t="s">
        <v>61</v>
      </c>
      <c r="N8" s="33"/>
      <c r="O8" s="32" t="s">
        <v>64</v>
      </c>
      <c r="P8" s="33">
        <f>L8*N8</f>
        <v>0</v>
      </c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85"/>
      <c r="K9" s="30" t="s">
        <v>66</v>
      </c>
      <c r="L9" s="31"/>
      <c r="M9" s="32" t="s">
        <v>61</v>
      </c>
      <c r="N9" s="33"/>
      <c r="O9" s="32" t="s">
        <v>64</v>
      </c>
      <c r="P9" s="33">
        <f>L9*N9</f>
        <v>0</v>
      </c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85"/>
      <c r="K10" s="30" t="s">
        <v>59</v>
      </c>
      <c r="L10" s="31"/>
      <c r="M10" s="32" t="s">
        <v>62</v>
      </c>
      <c r="N10" s="33"/>
      <c r="O10" s="32" t="s">
        <v>64</v>
      </c>
      <c r="P10" s="33">
        <f>L10*N10</f>
        <v>0</v>
      </c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85"/>
      <c r="K11" s="34"/>
      <c r="L11" s="35"/>
      <c r="M11" s="36"/>
      <c r="N11" s="84" t="s">
        <v>13</v>
      </c>
      <c r="O11" s="86"/>
      <c r="P11" s="33">
        <f>SUM(P8:P10)</f>
        <v>0</v>
      </c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67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85" t="s">
        <v>74</v>
      </c>
      <c r="K13" s="30" t="s">
        <v>65</v>
      </c>
      <c r="L13" s="31"/>
      <c r="M13" s="32" t="s">
        <v>61</v>
      </c>
      <c r="N13" s="33"/>
      <c r="O13" s="32" t="s">
        <v>64</v>
      </c>
      <c r="P13" s="33">
        <f>L13*N13</f>
        <v>0</v>
      </c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85"/>
      <c r="K14" s="30" t="s">
        <v>66</v>
      </c>
      <c r="L14" s="31"/>
      <c r="M14" s="32" t="s">
        <v>61</v>
      </c>
      <c r="N14" s="33"/>
      <c r="O14" s="32" t="s">
        <v>64</v>
      </c>
      <c r="P14" s="33">
        <f>L14*N14</f>
        <v>0</v>
      </c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85"/>
      <c r="K15" s="30" t="s">
        <v>59</v>
      </c>
      <c r="L15" s="31"/>
      <c r="M15" s="32" t="s">
        <v>62</v>
      </c>
      <c r="N15" s="33"/>
      <c r="O15" s="32" t="s">
        <v>64</v>
      </c>
      <c r="P15" s="33">
        <f>L15*N15</f>
        <v>0</v>
      </c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85"/>
      <c r="K16" s="34"/>
      <c r="L16" s="35"/>
      <c r="M16" s="36"/>
      <c r="N16" s="83" t="s">
        <v>13</v>
      </c>
      <c r="O16" s="84"/>
      <c r="P16" s="33">
        <f>SUM(P13:P15)</f>
        <v>0</v>
      </c>
    </row>
    <row r="17" spans="1:16" ht="9.9499999999999993" customHeight="1" x14ac:dyDescent="0.15">
      <c r="A17" s="82"/>
    </row>
    <row r="18" spans="1:16" ht="30" customHeight="1" x14ac:dyDescent="0.15">
      <c r="A18" s="82"/>
      <c r="B18" s="85" t="s">
        <v>70</v>
      </c>
      <c r="C18" s="30" t="s">
        <v>65</v>
      </c>
      <c r="D18" s="31"/>
      <c r="E18" s="32" t="s">
        <v>61</v>
      </c>
      <c r="F18" s="33"/>
      <c r="G18" s="32" t="s">
        <v>64</v>
      </c>
      <c r="H18" s="33">
        <f>D18*F18</f>
        <v>0</v>
      </c>
      <c r="J18" s="85" t="s">
        <v>75</v>
      </c>
      <c r="K18" s="30" t="s">
        <v>65</v>
      </c>
      <c r="L18" s="31"/>
      <c r="M18" s="32" t="s">
        <v>61</v>
      </c>
      <c r="N18" s="33"/>
      <c r="O18" s="32" t="s">
        <v>64</v>
      </c>
      <c r="P18" s="33">
        <f>L18*N18</f>
        <v>0</v>
      </c>
    </row>
    <row r="19" spans="1:16" ht="30" customHeight="1" x14ac:dyDescent="0.15">
      <c r="A19" s="82"/>
      <c r="B19" s="85"/>
      <c r="C19" s="30" t="s">
        <v>66</v>
      </c>
      <c r="D19" s="31"/>
      <c r="E19" s="32" t="s">
        <v>61</v>
      </c>
      <c r="F19" s="33"/>
      <c r="G19" s="32" t="s">
        <v>64</v>
      </c>
      <c r="H19" s="33">
        <f>D19*F19</f>
        <v>0</v>
      </c>
      <c r="J19" s="85"/>
      <c r="K19" s="30" t="s">
        <v>66</v>
      </c>
      <c r="L19" s="31"/>
      <c r="M19" s="32" t="s">
        <v>61</v>
      </c>
      <c r="N19" s="33"/>
      <c r="O19" s="32" t="s">
        <v>64</v>
      </c>
      <c r="P19" s="33">
        <f>L19*N19</f>
        <v>0</v>
      </c>
    </row>
    <row r="20" spans="1:16" ht="30" customHeight="1" x14ac:dyDescent="0.15">
      <c r="A20" s="82"/>
      <c r="B20" s="85"/>
      <c r="C20" s="30" t="s">
        <v>59</v>
      </c>
      <c r="D20" s="31"/>
      <c r="E20" s="32" t="s">
        <v>62</v>
      </c>
      <c r="F20" s="33"/>
      <c r="G20" s="32" t="s">
        <v>64</v>
      </c>
      <c r="H20" s="33">
        <f>D20*F20</f>
        <v>0</v>
      </c>
      <c r="J20" s="85"/>
      <c r="K20" s="30" t="s">
        <v>59</v>
      </c>
      <c r="L20" s="31"/>
      <c r="M20" s="32" t="s">
        <v>62</v>
      </c>
      <c r="N20" s="33"/>
      <c r="O20" s="32" t="s">
        <v>64</v>
      </c>
      <c r="P20" s="33">
        <f>L20*N20</f>
        <v>0</v>
      </c>
    </row>
    <row r="21" spans="1:16" ht="30" customHeight="1" x14ac:dyDescent="0.15">
      <c r="A21" s="82"/>
      <c r="B21" s="85"/>
      <c r="C21" s="34"/>
      <c r="D21" s="35"/>
      <c r="E21" s="36"/>
      <c r="F21" s="83" t="s">
        <v>13</v>
      </c>
      <c r="G21" s="84"/>
      <c r="H21" s="33">
        <f>SUM(H18:H20)</f>
        <v>0</v>
      </c>
      <c r="J21" s="85"/>
      <c r="K21" s="34"/>
      <c r="L21" s="35"/>
      <c r="M21" s="36"/>
      <c r="N21" s="83" t="s">
        <v>13</v>
      </c>
      <c r="O21" s="84"/>
      <c r="P21" s="33">
        <f>SUM(P18:P20)</f>
        <v>0</v>
      </c>
    </row>
    <row r="22" spans="1:16" ht="9.9499999999999993" customHeight="1" x14ac:dyDescent="0.15">
      <c r="A22" s="82"/>
    </row>
    <row r="23" spans="1:16" ht="30" customHeight="1" x14ac:dyDescent="0.15">
      <c r="A23" s="82"/>
      <c r="B23" s="85" t="s">
        <v>71</v>
      </c>
      <c r="C23" s="30" t="s">
        <v>65</v>
      </c>
      <c r="D23" s="31"/>
      <c r="E23" s="32" t="s">
        <v>61</v>
      </c>
      <c r="F23" s="33"/>
      <c r="G23" s="32" t="s">
        <v>64</v>
      </c>
      <c r="H23" s="33">
        <f>D23*F23</f>
        <v>0</v>
      </c>
      <c r="J23" s="85" t="s">
        <v>76</v>
      </c>
      <c r="K23" s="30" t="s">
        <v>65</v>
      </c>
      <c r="L23" s="31"/>
      <c r="M23" s="32" t="s">
        <v>61</v>
      </c>
      <c r="N23" s="33"/>
      <c r="O23" s="32" t="s">
        <v>64</v>
      </c>
      <c r="P23" s="33">
        <f>L23*N23</f>
        <v>0</v>
      </c>
    </row>
    <row r="24" spans="1:16" ht="30" customHeight="1" x14ac:dyDescent="0.15">
      <c r="A24" s="82"/>
      <c r="B24" s="85"/>
      <c r="C24" s="30" t="s">
        <v>66</v>
      </c>
      <c r="D24" s="31"/>
      <c r="E24" s="32" t="s">
        <v>61</v>
      </c>
      <c r="F24" s="33"/>
      <c r="G24" s="32" t="s">
        <v>64</v>
      </c>
      <c r="H24" s="33">
        <f>D24*F24</f>
        <v>0</v>
      </c>
      <c r="J24" s="85"/>
      <c r="K24" s="30" t="s">
        <v>66</v>
      </c>
      <c r="L24" s="31"/>
      <c r="M24" s="32" t="s">
        <v>61</v>
      </c>
      <c r="N24" s="33"/>
      <c r="O24" s="32" t="s">
        <v>64</v>
      </c>
      <c r="P24" s="33">
        <f>L24*N24</f>
        <v>0</v>
      </c>
    </row>
    <row r="25" spans="1:16" ht="30" customHeight="1" x14ac:dyDescent="0.15">
      <c r="A25" s="82"/>
      <c r="B25" s="85"/>
      <c r="C25" s="30" t="s">
        <v>59</v>
      </c>
      <c r="D25" s="31"/>
      <c r="E25" s="32" t="s">
        <v>62</v>
      </c>
      <c r="F25" s="33"/>
      <c r="G25" s="32" t="s">
        <v>64</v>
      </c>
      <c r="H25" s="33">
        <f>D25*F25</f>
        <v>0</v>
      </c>
      <c r="J25" s="85"/>
      <c r="K25" s="30" t="s">
        <v>59</v>
      </c>
      <c r="L25" s="31"/>
      <c r="M25" s="32" t="s">
        <v>62</v>
      </c>
      <c r="N25" s="33"/>
      <c r="O25" s="32" t="s">
        <v>64</v>
      </c>
      <c r="P25" s="33">
        <f>L25*N25</f>
        <v>0</v>
      </c>
    </row>
    <row r="26" spans="1:16" ht="30" customHeight="1" x14ac:dyDescent="0.15">
      <c r="A26" s="82"/>
      <c r="B26" s="85"/>
      <c r="C26" s="34"/>
      <c r="D26" s="35"/>
      <c r="E26" s="36"/>
      <c r="F26" s="83" t="s">
        <v>13</v>
      </c>
      <c r="G26" s="84"/>
      <c r="H26" s="33">
        <f>SUM(H23:H25)</f>
        <v>0</v>
      </c>
      <c r="J26" s="85"/>
      <c r="K26" s="34"/>
      <c r="L26" s="35"/>
      <c r="M26" s="36"/>
      <c r="N26" s="83" t="s">
        <v>13</v>
      </c>
      <c r="O26" s="84"/>
      <c r="P26" s="33">
        <f>SUM(P23:P25)</f>
        <v>0</v>
      </c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A2:A26"/>
    <mergeCell ref="D2:E2"/>
    <mergeCell ref="F2:G2"/>
    <mergeCell ref="L2:M2"/>
    <mergeCell ref="N2:O2"/>
    <mergeCell ref="B3:B6"/>
    <mergeCell ref="J3:J6"/>
    <mergeCell ref="F6:G6"/>
    <mergeCell ref="N6:O6"/>
    <mergeCell ref="B8:B11"/>
    <mergeCell ref="J8:J11"/>
    <mergeCell ref="F11:G11"/>
    <mergeCell ref="N11:O11"/>
    <mergeCell ref="B13:B16"/>
    <mergeCell ref="J13:J16"/>
    <mergeCell ref="F16:G16"/>
    <mergeCell ref="B23:B26"/>
    <mergeCell ref="J23:J26"/>
    <mergeCell ref="F26:G26"/>
    <mergeCell ref="N26:O26"/>
    <mergeCell ref="N16:O16"/>
    <mergeCell ref="B18:B21"/>
    <mergeCell ref="J18:J21"/>
    <mergeCell ref="F21:G21"/>
    <mergeCell ref="N21:O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55" zoomScaleSheetLayoutView="80" workbookViewId="0">
      <selection activeCell="S11" sqref="S11"/>
    </sheetView>
  </sheetViews>
  <sheetFormatPr defaultRowHeight="15" x14ac:dyDescent="0.15"/>
  <cols>
    <col min="1" max="1" width="9.125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.125" style="23"/>
  </cols>
  <sheetData>
    <row r="1" spans="1:16" x14ac:dyDescent="0.15">
      <c r="P1" s="23" t="s">
        <v>126</v>
      </c>
    </row>
    <row r="2" spans="1:16" ht="30" customHeight="1" x14ac:dyDescent="0.15">
      <c r="A2" s="82" t="s">
        <v>108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J2" s="28"/>
      <c r="K2" s="29" t="s">
        <v>77</v>
      </c>
      <c r="L2" s="87" t="s">
        <v>60</v>
      </c>
      <c r="M2" s="87"/>
      <c r="N2" s="87" t="s">
        <v>63</v>
      </c>
      <c r="O2" s="87"/>
      <c r="P2" s="29" t="s">
        <v>4</v>
      </c>
    </row>
    <row r="3" spans="1:16" ht="30" customHeight="1" x14ac:dyDescent="0.15">
      <c r="A3" s="82"/>
      <c r="B3" s="85" t="s">
        <v>69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85" t="s">
        <v>72</v>
      </c>
      <c r="K3" s="30" t="s">
        <v>65</v>
      </c>
      <c r="L3" s="31"/>
      <c r="M3" s="32" t="s">
        <v>61</v>
      </c>
      <c r="N3" s="33"/>
      <c r="O3" s="32" t="s">
        <v>64</v>
      </c>
      <c r="P3" s="33">
        <f>L3*N3</f>
        <v>0</v>
      </c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85"/>
      <c r="K4" s="30" t="s">
        <v>66</v>
      </c>
      <c r="L4" s="31"/>
      <c r="M4" s="32" t="s">
        <v>61</v>
      </c>
      <c r="N4" s="33"/>
      <c r="O4" s="32" t="s">
        <v>64</v>
      </c>
      <c r="P4" s="33">
        <f>L4*N4</f>
        <v>0</v>
      </c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85"/>
      <c r="K5" s="30" t="s">
        <v>59</v>
      </c>
      <c r="L5" s="31"/>
      <c r="M5" s="32" t="s">
        <v>62</v>
      </c>
      <c r="N5" s="33"/>
      <c r="O5" s="32" t="s">
        <v>64</v>
      </c>
      <c r="P5" s="33">
        <f>L5*N5</f>
        <v>0</v>
      </c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85"/>
      <c r="K6" s="34"/>
      <c r="L6" s="35"/>
      <c r="M6" s="36"/>
      <c r="N6" s="83" t="s">
        <v>13</v>
      </c>
      <c r="O6" s="84"/>
      <c r="P6" s="33">
        <f>SUM(P3:P5)</f>
        <v>0</v>
      </c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68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85" t="s">
        <v>73</v>
      </c>
      <c r="K8" s="30" t="s">
        <v>65</v>
      </c>
      <c r="L8" s="31"/>
      <c r="M8" s="32" t="s">
        <v>61</v>
      </c>
      <c r="N8" s="33"/>
      <c r="O8" s="32" t="s">
        <v>64</v>
      </c>
      <c r="P8" s="33">
        <f>L8*N8</f>
        <v>0</v>
      </c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85"/>
      <c r="K9" s="30" t="s">
        <v>66</v>
      </c>
      <c r="L9" s="31"/>
      <c r="M9" s="32" t="s">
        <v>61</v>
      </c>
      <c r="N9" s="33"/>
      <c r="O9" s="32" t="s">
        <v>64</v>
      </c>
      <c r="P9" s="33">
        <f>L9*N9</f>
        <v>0</v>
      </c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85"/>
      <c r="K10" s="30" t="s">
        <v>59</v>
      </c>
      <c r="L10" s="31"/>
      <c r="M10" s="32" t="s">
        <v>62</v>
      </c>
      <c r="N10" s="33"/>
      <c r="O10" s="32" t="s">
        <v>64</v>
      </c>
      <c r="P10" s="33">
        <f>L10*N10</f>
        <v>0</v>
      </c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85"/>
      <c r="K11" s="34"/>
      <c r="L11" s="35"/>
      <c r="M11" s="36"/>
      <c r="N11" s="84" t="s">
        <v>13</v>
      </c>
      <c r="O11" s="86"/>
      <c r="P11" s="33">
        <f>SUM(P8:P10)</f>
        <v>0</v>
      </c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67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85" t="s">
        <v>74</v>
      </c>
      <c r="K13" s="30" t="s">
        <v>65</v>
      </c>
      <c r="L13" s="31"/>
      <c r="M13" s="32" t="s">
        <v>61</v>
      </c>
      <c r="N13" s="33"/>
      <c r="O13" s="32" t="s">
        <v>64</v>
      </c>
      <c r="P13" s="33">
        <f>L13*N13</f>
        <v>0</v>
      </c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85"/>
      <c r="K14" s="30" t="s">
        <v>66</v>
      </c>
      <c r="L14" s="31"/>
      <c r="M14" s="32" t="s">
        <v>61</v>
      </c>
      <c r="N14" s="33"/>
      <c r="O14" s="32" t="s">
        <v>64</v>
      </c>
      <c r="P14" s="33">
        <f>L14*N14</f>
        <v>0</v>
      </c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85"/>
      <c r="K15" s="30" t="s">
        <v>59</v>
      </c>
      <c r="L15" s="31"/>
      <c r="M15" s="32" t="s">
        <v>62</v>
      </c>
      <c r="N15" s="33"/>
      <c r="O15" s="32" t="s">
        <v>64</v>
      </c>
      <c r="P15" s="33">
        <f>L15*N15</f>
        <v>0</v>
      </c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85"/>
      <c r="K16" s="34"/>
      <c r="L16" s="35"/>
      <c r="M16" s="36"/>
      <c r="N16" s="83" t="s">
        <v>13</v>
      </c>
      <c r="O16" s="84"/>
      <c r="P16" s="33">
        <f>SUM(P13:P15)</f>
        <v>0</v>
      </c>
    </row>
    <row r="17" spans="1:16" ht="9.9499999999999993" customHeight="1" x14ac:dyDescent="0.15">
      <c r="A17" s="82"/>
    </row>
    <row r="18" spans="1:16" ht="30" customHeight="1" x14ac:dyDescent="0.15">
      <c r="A18" s="82"/>
      <c r="B18" s="85" t="s">
        <v>70</v>
      </c>
      <c r="C18" s="30" t="s">
        <v>65</v>
      </c>
      <c r="D18" s="31"/>
      <c r="E18" s="32" t="s">
        <v>61</v>
      </c>
      <c r="F18" s="33"/>
      <c r="G18" s="32" t="s">
        <v>64</v>
      </c>
      <c r="H18" s="33">
        <f>D18*F18</f>
        <v>0</v>
      </c>
      <c r="J18" s="85" t="s">
        <v>75</v>
      </c>
      <c r="K18" s="30" t="s">
        <v>65</v>
      </c>
      <c r="L18" s="31"/>
      <c r="M18" s="32" t="s">
        <v>61</v>
      </c>
      <c r="N18" s="33"/>
      <c r="O18" s="32" t="s">
        <v>64</v>
      </c>
      <c r="P18" s="33">
        <f>L18*N18</f>
        <v>0</v>
      </c>
    </row>
    <row r="19" spans="1:16" ht="30" customHeight="1" x14ac:dyDescent="0.15">
      <c r="A19" s="82"/>
      <c r="B19" s="85"/>
      <c r="C19" s="30" t="s">
        <v>66</v>
      </c>
      <c r="D19" s="31"/>
      <c r="E19" s="32" t="s">
        <v>61</v>
      </c>
      <c r="F19" s="33"/>
      <c r="G19" s="32" t="s">
        <v>64</v>
      </c>
      <c r="H19" s="33">
        <f>D19*F19</f>
        <v>0</v>
      </c>
      <c r="J19" s="85"/>
      <c r="K19" s="30" t="s">
        <v>66</v>
      </c>
      <c r="L19" s="31"/>
      <c r="M19" s="32" t="s">
        <v>61</v>
      </c>
      <c r="N19" s="33"/>
      <c r="O19" s="32" t="s">
        <v>64</v>
      </c>
      <c r="P19" s="33">
        <f>L19*N19</f>
        <v>0</v>
      </c>
    </row>
    <row r="20" spans="1:16" ht="30" customHeight="1" x14ac:dyDescent="0.15">
      <c r="A20" s="82"/>
      <c r="B20" s="85"/>
      <c r="C20" s="30" t="s">
        <v>59</v>
      </c>
      <c r="D20" s="31"/>
      <c r="E20" s="32" t="s">
        <v>62</v>
      </c>
      <c r="F20" s="33"/>
      <c r="G20" s="32" t="s">
        <v>64</v>
      </c>
      <c r="H20" s="33">
        <f>D20*F20</f>
        <v>0</v>
      </c>
      <c r="J20" s="85"/>
      <c r="K20" s="30" t="s">
        <v>59</v>
      </c>
      <c r="L20" s="31"/>
      <c r="M20" s="32" t="s">
        <v>62</v>
      </c>
      <c r="N20" s="33"/>
      <c r="O20" s="32" t="s">
        <v>64</v>
      </c>
      <c r="P20" s="33">
        <f>L20*N20</f>
        <v>0</v>
      </c>
    </row>
    <row r="21" spans="1:16" ht="30" customHeight="1" x14ac:dyDescent="0.15">
      <c r="A21" s="82"/>
      <c r="B21" s="85"/>
      <c r="C21" s="34"/>
      <c r="D21" s="35"/>
      <c r="E21" s="36"/>
      <c r="F21" s="83" t="s">
        <v>13</v>
      </c>
      <c r="G21" s="84"/>
      <c r="H21" s="33">
        <f>SUM(H18:H20)</f>
        <v>0</v>
      </c>
      <c r="J21" s="85"/>
      <c r="K21" s="34"/>
      <c r="L21" s="35"/>
      <c r="M21" s="36"/>
      <c r="N21" s="83" t="s">
        <v>13</v>
      </c>
      <c r="O21" s="84"/>
      <c r="P21" s="33">
        <f>SUM(P18:P20)</f>
        <v>0</v>
      </c>
    </row>
    <row r="22" spans="1:16" ht="9.9499999999999993" customHeight="1" x14ac:dyDescent="0.15">
      <c r="A22" s="82"/>
    </row>
    <row r="23" spans="1:16" ht="30" customHeight="1" x14ac:dyDescent="0.15">
      <c r="A23" s="82"/>
      <c r="B23" s="85" t="s">
        <v>71</v>
      </c>
      <c r="C23" s="30" t="s">
        <v>65</v>
      </c>
      <c r="D23" s="31"/>
      <c r="E23" s="32" t="s">
        <v>61</v>
      </c>
      <c r="F23" s="33"/>
      <c r="G23" s="32" t="s">
        <v>64</v>
      </c>
      <c r="H23" s="33">
        <f>D23*F23</f>
        <v>0</v>
      </c>
      <c r="J23" s="85" t="s">
        <v>76</v>
      </c>
      <c r="K23" s="30" t="s">
        <v>65</v>
      </c>
      <c r="L23" s="31"/>
      <c r="M23" s="32" t="s">
        <v>61</v>
      </c>
      <c r="N23" s="33"/>
      <c r="O23" s="32" t="s">
        <v>64</v>
      </c>
      <c r="P23" s="33">
        <f>L23*N23</f>
        <v>0</v>
      </c>
    </row>
    <row r="24" spans="1:16" ht="30" customHeight="1" x14ac:dyDescent="0.15">
      <c r="A24" s="82"/>
      <c r="B24" s="85"/>
      <c r="C24" s="30" t="s">
        <v>66</v>
      </c>
      <c r="D24" s="31"/>
      <c r="E24" s="32" t="s">
        <v>61</v>
      </c>
      <c r="F24" s="33"/>
      <c r="G24" s="32" t="s">
        <v>64</v>
      </c>
      <c r="H24" s="33">
        <f>D24*F24</f>
        <v>0</v>
      </c>
      <c r="J24" s="85"/>
      <c r="K24" s="30" t="s">
        <v>66</v>
      </c>
      <c r="L24" s="31"/>
      <c r="M24" s="32" t="s">
        <v>61</v>
      </c>
      <c r="N24" s="33"/>
      <c r="O24" s="32" t="s">
        <v>64</v>
      </c>
      <c r="P24" s="33">
        <f>L24*N24</f>
        <v>0</v>
      </c>
    </row>
    <row r="25" spans="1:16" ht="30" customHeight="1" x14ac:dyDescent="0.15">
      <c r="A25" s="82"/>
      <c r="B25" s="85"/>
      <c r="C25" s="30" t="s">
        <v>59</v>
      </c>
      <c r="D25" s="31"/>
      <c r="E25" s="32" t="s">
        <v>62</v>
      </c>
      <c r="F25" s="33"/>
      <c r="G25" s="32" t="s">
        <v>64</v>
      </c>
      <c r="H25" s="33">
        <f>D25*F25</f>
        <v>0</v>
      </c>
      <c r="J25" s="85"/>
      <c r="K25" s="30" t="s">
        <v>59</v>
      </c>
      <c r="L25" s="31"/>
      <c r="M25" s="32" t="s">
        <v>62</v>
      </c>
      <c r="N25" s="33"/>
      <c r="O25" s="32" t="s">
        <v>64</v>
      </c>
      <c r="P25" s="33">
        <f>L25*N25</f>
        <v>0</v>
      </c>
    </row>
    <row r="26" spans="1:16" ht="30" customHeight="1" x14ac:dyDescent="0.15">
      <c r="A26" s="82"/>
      <c r="B26" s="85"/>
      <c r="C26" s="34"/>
      <c r="D26" s="35"/>
      <c r="E26" s="36"/>
      <c r="F26" s="83" t="s">
        <v>13</v>
      </c>
      <c r="G26" s="84"/>
      <c r="H26" s="33">
        <f>SUM(H23:H25)</f>
        <v>0</v>
      </c>
      <c r="J26" s="85"/>
      <c r="K26" s="34"/>
      <c r="L26" s="35"/>
      <c r="M26" s="36"/>
      <c r="N26" s="83" t="s">
        <v>13</v>
      </c>
      <c r="O26" s="84"/>
      <c r="P26" s="33">
        <f>SUM(P23:P25)</f>
        <v>0</v>
      </c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A2:A26"/>
    <mergeCell ref="D2:E2"/>
    <mergeCell ref="F2:G2"/>
    <mergeCell ref="L2:M2"/>
    <mergeCell ref="N2:O2"/>
    <mergeCell ref="B3:B6"/>
    <mergeCell ref="J3:J6"/>
    <mergeCell ref="F6:G6"/>
    <mergeCell ref="N6:O6"/>
    <mergeCell ref="B8:B11"/>
    <mergeCell ref="J8:J11"/>
    <mergeCell ref="F11:G11"/>
    <mergeCell ref="N11:O11"/>
    <mergeCell ref="B13:B16"/>
    <mergeCell ref="J13:J16"/>
    <mergeCell ref="F16:G16"/>
    <mergeCell ref="B23:B26"/>
    <mergeCell ref="J23:J26"/>
    <mergeCell ref="F26:G26"/>
    <mergeCell ref="N26:O26"/>
    <mergeCell ref="N16:O16"/>
    <mergeCell ref="B18:B21"/>
    <mergeCell ref="J18:J21"/>
    <mergeCell ref="F21:G21"/>
    <mergeCell ref="N21:O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55" zoomScaleSheetLayoutView="80" workbookViewId="0">
      <selection activeCell="R8" sqref="R8"/>
    </sheetView>
  </sheetViews>
  <sheetFormatPr defaultRowHeight="15" x14ac:dyDescent="0.15"/>
  <cols>
    <col min="1" max="1" width="10.125" style="23" bestFit="1" customWidth="1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.125" style="23"/>
  </cols>
  <sheetData>
    <row r="1" spans="1:16" x14ac:dyDescent="0.15">
      <c r="P1" s="23" t="s">
        <v>126</v>
      </c>
    </row>
    <row r="2" spans="1:16" ht="30" customHeight="1" x14ac:dyDescent="0.15">
      <c r="A2" s="82" t="s">
        <v>109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J2" s="28"/>
      <c r="K2" s="29" t="s">
        <v>77</v>
      </c>
      <c r="L2" s="87" t="s">
        <v>60</v>
      </c>
      <c r="M2" s="87"/>
      <c r="N2" s="87" t="s">
        <v>63</v>
      </c>
      <c r="O2" s="87"/>
      <c r="P2" s="29" t="s">
        <v>4</v>
      </c>
    </row>
    <row r="3" spans="1:16" ht="30" customHeight="1" x14ac:dyDescent="0.15">
      <c r="A3" s="82"/>
      <c r="B3" s="85" t="s">
        <v>69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85" t="s">
        <v>72</v>
      </c>
      <c r="K3" s="30" t="s">
        <v>65</v>
      </c>
      <c r="L3" s="31"/>
      <c r="M3" s="32" t="s">
        <v>61</v>
      </c>
      <c r="N3" s="33"/>
      <c r="O3" s="32" t="s">
        <v>64</v>
      </c>
      <c r="P3" s="33">
        <f>L3*N3</f>
        <v>0</v>
      </c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85"/>
      <c r="K4" s="30" t="s">
        <v>66</v>
      </c>
      <c r="L4" s="31"/>
      <c r="M4" s="32" t="s">
        <v>61</v>
      </c>
      <c r="N4" s="33"/>
      <c r="O4" s="32" t="s">
        <v>64</v>
      </c>
      <c r="P4" s="33">
        <f>L4*N4</f>
        <v>0</v>
      </c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>
        <v>900</v>
      </c>
      <c r="G5" s="32" t="s">
        <v>64</v>
      </c>
      <c r="H5" s="33">
        <f>D5*F5</f>
        <v>0</v>
      </c>
      <c r="J5" s="85"/>
      <c r="K5" s="30" t="s">
        <v>59</v>
      </c>
      <c r="L5" s="31"/>
      <c r="M5" s="32" t="s">
        <v>62</v>
      </c>
      <c r="N5" s="33"/>
      <c r="O5" s="32" t="s">
        <v>64</v>
      </c>
      <c r="P5" s="33">
        <f>L5*N5</f>
        <v>0</v>
      </c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85"/>
      <c r="K6" s="34"/>
      <c r="L6" s="35"/>
      <c r="M6" s="36"/>
      <c r="N6" s="83" t="s">
        <v>13</v>
      </c>
      <c r="O6" s="84"/>
      <c r="P6" s="33">
        <f>SUM(P3:P5)</f>
        <v>0</v>
      </c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68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85" t="s">
        <v>73</v>
      </c>
      <c r="K8" s="30" t="s">
        <v>65</v>
      </c>
      <c r="L8" s="31"/>
      <c r="M8" s="32" t="s">
        <v>61</v>
      </c>
      <c r="N8" s="33"/>
      <c r="O8" s="32" t="s">
        <v>64</v>
      </c>
      <c r="P8" s="33">
        <f>L8*N8</f>
        <v>0</v>
      </c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85"/>
      <c r="K9" s="30" t="s">
        <v>66</v>
      </c>
      <c r="L9" s="31"/>
      <c r="M9" s="32" t="s">
        <v>61</v>
      </c>
      <c r="N9" s="33"/>
      <c r="O9" s="32" t="s">
        <v>64</v>
      </c>
      <c r="P9" s="33">
        <f>L9*N9</f>
        <v>0</v>
      </c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85"/>
      <c r="K10" s="30" t="s">
        <v>59</v>
      </c>
      <c r="L10" s="31"/>
      <c r="M10" s="32" t="s">
        <v>62</v>
      </c>
      <c r="N10" s="33"/>
      <c r="O10" s="32" t="s">
        <v>64</v>
      </c>
      <c r="P10" s="33">
        <f>L10*N10</f>
        <v>0</v>
      </c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85"/>
      <c r="K11" s="34"/>
      <c r="L11" s="35"/>
      <c r="M11" s="36"/>
      <c r="N11" s="84" t="s">
        <v>13</v>
      </c>
      <c r="O11" s="86"/>
      <c r="P11" s="33">
        <f>SUM(P8:P10)</f>
        <v>0</v>
      </c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67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85" t="s">
        <v>74</v>
      </c>
      <c r="K13" s="30" t="s">
        <v>65</v>
      </c>
      <c r="L13" s="31"/>
      <c r="M13" s="32" t="s">
        <v>61</v>
      </c>
      <c r="N13" s="33"/>
      <c r="O13" s="32" t="s">
        <v>64</v>
      </c>
      <c r="P13" s="33">
        <f>L13*N13</f>
        <v>0</v>
      </c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85"/>
      <c r="K14" s="30" t="s">
        <v>66</v>
      </c>
      <c r="L14" s="31"/>
      <c r="M14" s="32" t="s">
        <v>61</v>
      </c>
      <c r="N14" s="33"/>
      <c r="O14" s="32" t="s">
        <v>64</v>
      </c>
      <c r="P14" s="33">
        <f>L14*N14</f>
        <v>0</v>
      </c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85"/>
      <c r="K15" s="30" t="s">
        <v>59</v>
      </c>
      <c r="L15" s="31"/>
      <c r="M15" s="32" t="s">
        <v>62</v>
      </c>
      <c r="N15" s="33"/>
      <c r="O15" s="32" t="s">
        <v>64</v>
      </c>
      <c r="P15" s="33">
        <f>L15*N15</f>
        <v>0</v>
      </c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85"/>
      <c r="K16" s="34"/>
      <c r="L16" s="35"/>
      <c r="M16" s="36"/>
      <c r="N16" s="83" t="s">
        <v>13</v>
      </c>
      <c r="O16" s="84"/>
      <c r="P16" s="33">
        <f>SUM(P13:P15)</f>
        <v>0</v>
      </c>
    </row>
    <row r="17" spans="1:16" ht="9.9499999999999993" customHeight="1" x14ac:dyDescent="0.15">
      <c r="A17" s="82"/>
    </row>
    <row r="18" spans="1:16" ht="30" customHeight="1" x14ac:dyDescent="0.15">
      <c r="A18" s="82"/>
      <c r="B18" s="85" t="s">
        <v>70</v>
      </c>
      <c r="C18" s="30" t="s">
        <v>65</v>
      </c>
      <c r="D18" s="31"/>
      <c r="E18" s="32" t="s">
        <v>61</v>
      </c>
      <c r="F18" s="33"/>
      <c r="G18" s="32" t="s">
        <v>64</v>
      </c>
      <c r="H18" s="33">
        <f>D18*F18</f>
        <v>0</v>
      </c>
      <c r="J18" s="85" t="s">
        <v>75</v>
      </c>
      <c r="K18" s="30" t="s">
        <v>65</v>
      </c>
      <c r="L18" s="31"/>
      <c r="M18" s="32" t="s">
        <v>61</v>
      </c>
      <c r="N18" s="33"/>
      <c r="O18" s="32" t="s">
        <v>64</v>
      </c>
      <c r="P18" s="33">
        <f>L18*N18</f>
        <v>0</v>
      </c>
    </row>
    <row r="19" spans="1:16" ht="30" customHeight="1" x14ac:dyDescent="0.15">
      <c r="A19" s="82"/>
      <c r="B19" s="85"/>
      <c r="C19" s="30" t="s">
        <v>66</v>
      </c>
      <c r="D19" s="31"/>
      <c r="E19" s="32" t="s">
        <v>61</v>
      </c>
      <c r="F19" s="33"/>
      <c r="G19" s="32" t="s">
        <v>64</v>
      </c>
      <c r="H19" s="33">
        <f>D19*F19</f>
        <v>0</v>
      </c>
      <c r="J19" s="85"/>
      <c r="K19" s="30" t="s">
        <v>66</v>
      </c>
      <c r="L19" s="31"/>
      <c r="M19" s="32" t="s">
        <v>61</v>
      </c>
      <c r="N19" s="33"/>
      <c r="O19" s="32" t="s">
        <v>64</v>
      </c>
      <c r="P19" s="33">
        <f>L19*N19</f>
        <v>0</v>
      </c>
    </row>
    <row r="20" spans="1:16" ht="30" customHeight="1" x14ac:dyDescent="0.15">
      <c r="A20" s="82"/>
      <c r="B20" s="85"/>
      <c r="C20" s="30" t="s">
        <v>59</v>
      </c>
      <c r="D20" s="31"/>
      <c r="E20" s="32" t="s">
        <v>62</v>
      </c>
      <c r="F20" s="33"/>
      <c r="G20" s="32" t="s">
        <v>64</v>
      </c>
      <c r="H20" s="33">
        <f>D20*F20</f>
        <v>0</v>
      </c>
      <c r="J20" s="85"/>
      <c r="K20" s="30" t="s">
        <v>59</v>
      </c>
      <c r="L20" s="31"/>
      <c r="M20" s="32" t="s">
        <v>62</v>
      </c>
      <c r="N20" s="33"/>
      <c r="O20" s="32" t="s">
        <v>64</v>
      </c>
      <c r="P20" s="33">
        <f>L20*N20</f>
        <v>0</v>
      </c>
    </row>
    <row r="21" spans="1:16" ht="30" customHeight="1" x14ac:dyDescent="0.15">
      <c r="A21" s="82"/>
      <c r="B21" s="85"/>
      <c r="C21" s="34"/>
      <c r="D21" s="35"/>
      <c r="E21" s="36"/>
      <c r="F21" s="83" t="s">
        <v>13</v>
      </c>
      <c r="G21" s="84"/>
      <c r="H21" s="33">
        <f>SUM(H18:H20)</f>
        <v>0</v>
      </c>
      <c r="J21" s="85"/>
      <c r="K21" s="34"/>
      <c r="L21" s="35"/>
      <c r="M21" s="36"/>
      <c r="N21" s="83" t="s">
        <v>13</v>
      </c>
      <c r="O21" s="84"/>
      <c r="P21" s="33">
        <f>SUM(P18:P20)</f>
        <v>0</v>
      </c>
    </row>
    <row r="22" spans="1:16" ht="9.9499999999999993" customHeight="1" x14ac:dyDescent="0.15">
      <c r="A22" s="82"/>
    </row>
    <row r="23" spans="1:16" ht="30" customHeight="1" x14ac:dyDescent="0.15">
      <c r="A23" s="82"/>
      <c r="B23" s="85" t="s">
        <v>71</v>
      </c>
      <c r="C23" s="30" t="s">
        <v>65</v>
      </c>
      <c r="D23" s="31"/>
      <c r="E23" s="32" t="s">
        <v>61</v>
      </c>
      <c r="F23" s="33"/>
      <c r="G23" s="32" t="s">
        <v>64</v>
      </c>
      <c r="H23" s="33">
        <f>D23*F23</f>
        <v>0</v>
      </c>
      <c r="J23" s="85" t="s">
        <v>76</v>
      </c>
      <c r="K23" s="30" t="s">
        <v>65</v>
      </c>
      <c r="L23" s="31"/>
      <c r="M23" s="32" t="s">
        <v>61</v>
      </c>
      <c r="N23" s="33"/>
      <c r="O23" s="32" t="s">
        <v>64</v>
      </c>
      <c r="P23" s="33">
        <f>L23*N23</f>
        <v>0</v>
      </c>
    </row>
    <row r="24" spans="1:16" ht="30" customHeight="1" x14ac:dyDescent="0.15">
      <c r="A24" s="82"/>
      <c r="B24" s="85"/>
      <c r="C24" s="30" t="s">
        <v>66</v>
      </c>
      <c r="D24" s="31"/>
      <c r="E24" s="32" t="s">
        <v>61</v>
      </c>
      <c r="F24" s="33"/>
      <c r="G24" s="32" t="s">
        <v>64</v>
      </c>
      <c r="H24" s="33">
        <f>D24*F24</f>
        <v>0</v>
      </c>
      <c r="J24" s="85"/>
      <c r="K24" s="30" t="s">
        <v>66</v>
      </c>
      <c r="L24" s="31"/>
      <c r="M24" s="32" t="s">
        <v>61</v>
      </c>
      <c r="N24" s="33"/>
      <c r="O24" s="32" t="s">
        <v>64</v>
      </c>
      <c r="P24" s="33">
        <f>L24*N24</f>
        <v>0</v>
      </c>
    </row>
    <row r="25" spans="1:16" ht="30" customHeight="1" x14ac:dyDescent="0.15">
      <c r="A25" s="82"/>
      <c r="B25" s="85"/>
      <c r="C25" s="30" t="s">
        <v>59</v>
      </c>
      <c r="D25" s="31"/>
      <c r="E25" s="32" t="s">
        <v>62</v>
      </c>
      <c r="F25" s="33"/>
      <c r="G25" s="32" t="s">
        <v>64</v>
      </c>
      <c r="H25" s="33">
        <f>D25*F25</f>
        <v>0</v>
      </c>
      <c r="J25" s="85"/>
      <c r="K25" s="30" t="s">
        <v>59</v>
      </c>
      <c r="L25" s="31"/>
      <c r="M25" s="32" t="s">
        <v>62</v>
      </c>
      <c r="N25" s="33"/>
      <c r="O25" s="32" t="s">
        <v>64</v>
      </c>
      <c r="P25" s="33">
        <f>L25*N25</f>
        <v>0</v>
      </c>
    </row>
    <row r="26" spans="1:16" ht="30" customHeight="1" x14ac:dyDescent="0.15">
      <c r="A26" s="82"/>
      <c r="B26" s="85"/>
      <c r="C26" s="34"/>
      <c r="D26" s="35"/>
      <c r="E26" s="36"/>
      <c r="F26" s="83" t="s">
        <v>13</v>
      </c>
      <c r="G26" s="84"/>
      <c r="H26" s="33">
        <f>SUM(H23:H25)</f>
        <v>0</v>
      </c>
      <c r="J26" s="85"/>
      <c r="K26" s="34"/>
      <c r="L26" s="35"/>
      <c r="M26" s="36"/>
      <c r="N26" s="83" t="s">
        <v>13</v>
      </c>
      <c r="O26" s="84"/>
      <c r="P26" s="33">
        <f>SUM(P23:P25)</f>
        <v>0</v>
      </c>
    </row>
    <row r="27" spans="1:16" ht="9.9499999999999993" customHeight="1" x14ac:dyDescent="0.15">
      <c r="A27" s="39">
        <f>SUM(P11)</f>
        <v>0</v>
      </c>
    </row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A2:A26"/>
    <mergeCell ref="D2:E2"/>
    <mergeCell ref="F2:G2"/>
    <mergeCell ref="L2:M2"/>
    <mergeCell ref="N2:O2"/>
    <mergeCell ref="B3:B6"/>
    <mergeCell ref="J3:J6"/>
    <mergeCell ref="F6:G6"/>
    <mergeCell ref="N6:O6"/>
    <mergeCell ref="B8:B11"/>
    <mergeCell ref="J8:J11"/>
    <mergeCell ref="F11:G11"/>
    <mergeCell ref="N11:O11"/>
    <mergeCell ref="B13:B16"/>
    <mergeCell ref="J13:J16"/>
    <mergeCell ref="F16:G16"/>
    <mergeCell ref="B23:B26"/>
    <mergeCell ref="J23:J26"/>
    <mergeCell ref="F26:G26"/>
    <mergeCell ref="N26:O26"/>
    <mergeCell ref="N16:O16"/>
    <mergeCell ref="B18:B21"/>
    <mergeCell ref="J18:J21"/>
    <mergeCell ref="F21:G21"/>
    <mergeCell ref="N21:O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J47"/>
  <sheetViews>
    <sheetView view="pageBreakPreview" zoomScale="87" zoomScaleNormal="100" zoomScaleSheetLayoutView="87" workbookViewId="0">
      <selection activeCell="AK10" sqref="AK10:AK11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68"/>
      <c r="AG1" s="68"/>
      <c r="AH1" s="68"/>
      <c r="AI1" s="68"/>
      <c r="AJ1" s="68"/>
    </row>
    <row r="2" spans="2:36" ht="31.5" customHeight="1" thickBot="1" x14ac:dyDescent="0.2">
      <c r="B2" s="53" t="s">
        <v>34</v>
      </c>
      <c r="C2" s="55"/>
      <c r="D2" s="76" t="s">
        <v>117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v>64197941</v>
      </c>
      <c r="G5" s="15"/>
      <c r="H5" s="59" t="s">
        <v>5</v>
      </c>
      <c r="I5" s="5" t="s">
        <v>0</v>
      </c>
      <c r="J5" s="5" t="s">
        <v>1</v>
      </c>
      <c r="K5" s="18"/>
      <c r="L5" s="9">
        <v>64197941</v>
      </c>
      <c r="M5" s="15"/>
      <c r="N5" s="59" t="s">
        <v>5</v>
      </c>
      <c r="O5" s="5" t="s">
        <v>0</v>
      </c>
      <c r="P5" s="5" t="s">
        <v>1</v>
      </c>
      <c r="Q5" s="18"/>
      <c r="R5" s="9">
        <v>64197941</v>
      </c>
      <c r="S5" s="15"/>
      <c r="T5" s="59" t="s">
        <v>5</v>
      </c>
      <c r="U5" s="5" t="s">
        <v>0</v>
      </c>
      <c r="V5" s="5" t="s">
        <v>1</v>
      </c>
      <c r="W5" s="18"/>
      <c r="X5" s="9">
        <v>64197941</v>
      </c>
      <c r="Y5" s="15"/>
      <c r="Z5" s="59" t="s">
        <v>5</v>
      </c>
      <c r="AA5" s="5" t="s">
        <v>0</v>
      </c>
      <c r="AB5" s="5" t="s">
        <v>1</v>
      </c>
      <c r="AC5" s="18"/>
      <c r="AD5" s="9">
        <v>64197941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320989705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783093</v>
      </c>
      <c r="G6" s="16"/>
      <c r="H6" s="60"/>
      <c r="I6" s="62" t="s">
        <v>6</v>
      </c>
      <c r="J6" s="4" t="s">
        <v>40</v>
      </c>
      <c r="K6" s="10"/>
      <c r="L6" s="58">
        <f>SUM(K6:K22)</f>
        <v>783093</v>
      </c>
      <c r="M6" s="16"/>
      <c r="N6" s="60"/>
      <c r="O6" s="62" t="s">
        <v>6</v>
      </c>
      <c r="P6" s="4" t="s">
        <v>40</v>
      </c>
      <c r="Q6" s="10"/>
      <c r="R6" s="58">
        <f>SUM(Q6:Q22)</f>
        <v>783093</v>
      </c>
      <c r="S6" s="16"/>
      <c r="T6" s="60"/>
      <c r="U6" s="62" t="s">
        <v>6</v>
      </c>
      <c r="V6" s="4" t="s">
        <v>40</v>
      </c>
      <c r="W6" s="10"/>
      <c r="X6" s="58">
        <f>SUM(W6:W22)</f>
        <v>783093</v>
      </c>
      <c r="Y6" s="16"/>
      <c r="Z6" s="60"/>
      <c r="AA6" s="62" t="s">
        <v>6</v>
      </c>
      <c r="AB6" s="4" t="s">
        <v>40</v>
      </c>
      <c r="AC6" s="10"/>
      <c r="AD6" s="64">
        <f>SUM(AC6:AC22)</f>
        <v>783093</v>
      </c>
      <c r="AE6" s="16"/>
      <c r="AF6" s="60"/>
      <c r="AG6" s="62" t="s">
        <v>6</v>
      </c>
      <c r="AH6" s="4" t="s">
        <v>40</v>
      </c>
      <c r="AI6" s="10">
        <f t="shared" ref="AI6:AI39" si="0">SUM(E6,K6,Q6,W6,AC6)</f>
        <v>0</v>
      </c>
      <c r="AJ6" s="58">
        <f>SUM(AI6:AI22)</f>
        <v>3915465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>
        <v>34560</v>
      </c>
      <c r="F10" s="65"/>
      <c r="G10" s="16"/>
      <c r="H10" s="60"/>
      <c r="I10" s="62"/>
      <c r="J10" s="4" t="s">
        <v>35</v>
      </c>
      <c r="K10" s="10">
        <v>34560</v>
      </c>
      <c r="L10" s="58"/>
      <c r="M10" s="16"/>
      <c r="N10" s="60"/>
      <c r="O10" s="62"/>
      <c r="P10" s="4" t="s">
        <v>35</v>
      </c>
      <c r="Q10" s="10">
        <v>34560</v>
      </c>
      <c r="R10" s="58"/>
      <c r="S10" s="16"/>
      <c r="T10" s="60"/>
      <c r="U10" s="62"/>
      <c r="V10" s="4" t="s">
        <v>35</v>
      </c>
      <c r="W10" s="10">
        <v>34560</v>
      </c>
      <c r="X10" s="58"/>
      <c r="Y10" s="16"/>
      <c r="Z10" s="60"/>
      <c r="AA10" s="62"/>
      <c r="AB10" s="4" t="s">
        <v>35</v>
      </c>
      <c r="AC10" s="10">
        <v>34560</v>
      </c>
      <c r="AD10" s="65"/>
      <c r="AE10" s="16"/>
      <c r="AF10" s="60"/>
      <c r="AG10" s="62"/>
      <c r="AH10" s="4" t="s">
        <v>35</v>
      </c>
      <c r="AI10" s="10">
        <f t="shared" si="0"/>
        <v>172800</v>
      </c>
      <c r="AJ10" s="58"/>
    </row>
    <row r="11" spans="2:36" ht="28.9" customHeight="1" x14ac:dyDescent="0.15">
      <c r="B11" s="60"/>
      <c r="C11" s="62"/>
      <c r="D11" s="4" t="s">
        <v>15</v>
      </c>
      <c r="E11" s="10">
        <v>174208</v>
      </c>
      <c r="F11" s="65"/>
      <c r="G11" s="16"/>
      <c r="H11" s="60"/>
      <c r="I11" s="62"/>
      <c r="J11" s="4" t="s">
        <v>15</v>
      </c>
      <c r="K11" s="10">
        <v>174208</v>
      </c>
      <c r="L11" s="58"/>
      <c r="M11" s="16"/>
      <c r="N11" s="60"/>
      <c r="O11" s="62"/>
      <c r="P11" s="4" t="s">
        <v>15</v>
      </c>
      <c r="Q11" s="10">
        <v>174208</v>
      </c>
      <c r="R11" s="58"/>
      <c r="S11" s="16"/>
      <c r="T11" s="60"/>
      <c r="U11" s="62"/>
      <c r="V11" s="4" t="s">
        <v>15</v>
      </c>
      <c r="W11" s="10">
        <v>174208</v>
      </c>
      <c r="X11" s="58"/>
      <c r="Y11" s="16"/>
      <c r="Z11" s="60"/>
      <c r="AA11" s="62"/>
      <c r="AB11" s="4" t="s">
        <v>15</v>
      </c>
      <c r="AC11" s="10">
        <v>174208</v>
      </c>
      <c r="AD11" s="65"/>
      <c r="AE11" s="16"/>
      <c r="AF11" s="60"/>
      <c r="AG11" s="62"/>
      <c r="AH11" s="4" t="s">
        <v>15</v>
      </c>
      <c r="AI11" s="10">
        <f t="shared" si="0"/>
        <v>871040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>
        <v>116640</v>
      </c>
      <c r="F14" s="65"/>
      <c r="G14" s="16"/>
      <c r="H14" s="60"/>
      <c r="I14" s="62"/>
      <c r="J14" s="4" t="s">
        <v>121</v>
      </c>
      <c r="K14" s="10">
        <v>116640</v>
      </c>
      <c r="L14" s="58"/>
      <c r="M14" s="16"/>
      <c r="N14" s="60"/>
      <c r="O14" s="62"/>
      <c r="P14" s="4" t="s">
        <v>121</v>
      </c>
      <c r="Q14" s="10">
        <v>116640</v>
      </c>
      <c r="R14" s="58"/>
      <c r="S14" s="16"/>
      <c r="T14" s="60"/>
      <c r="U14" s="62"/>
      <c r="V14" s="4" t="s">
        <v>121</v>
      </c>
      <c r="W14" s="10">
        <v>116640</v>
      </c>
      <c r="X14" s="58"/>
      <c r="Y14" s="16"/>
      <c r="Z14" s="60"/>
      <c r="AA14" s="62"/>
      <c r="AB14" s="4" t="s">
        <v>121</v>
      </c>
      <c r="AC14" s="10">
        <v>116640</v>
      </c>
      <c r="AD14" s="65"/>
      <c r="AE14" s="16"/>
      <c r="AF14" s="60"/>
      <c r="AG14" s="62"/>
      <c r="AH14" s="4" t="s">
        <v>121</v>
      </c>
      <c r="AI14" s="10">
        <f t="shared" si="0"/>
        <v>583200</v>
      </c>
      <c r="AJ14" s="58"/>
    </row>
    <row r="15" spans="2:36" ht="28.9" customHeight="1" x14ac:dyDescent="0.15">
      <c r="B15" s="60"/>
      <c r="C15" s="62"/>
      <c r="D15" s="4" t="s">
        <v>18</v>
      </c>
      <c r="E15" s="10">
        <v>22592</v>
      </c>
      <c r="F15" s="65"/>
      <c r="G15" s="16"/>
      <c r="H15" s="60"/>
      <c r="I15" s="62"/>
      <c r="J15" s="4" t="s">
        <v>18</v>
      </c>
      <c r="K15" s="10">
        <v>22592</v>
      </c>
      <c r="L15" s="58"/>
      <c r="M15" s="16"/>
      <c r="N15" s="60"/>
      <c r="O15" s="62"/>
      <c r="P15" s="4" t="s">
        <v>18</v>
      </c>
      <c r="Q15" s="10">
        <v>22592</v>
      </c>
      <c r="R15" s="58"/>
      <c r="S15" s="16"/>
      <c r="T15" s="60"/>
      <c r="U15" s="62"/>
      <c r="V15" s="4" t="s">
        <v>18</v>
      </c>
      <c r="W15" s="10">
        <v>22592</v>
      </c>
      <c r="X15" s="58"/>
      <c r="Y15" s="16"/>
      <c r="Z15" s="60"/>
      <c r="AA15" s="62"/>
      <c r="AB15" s="4" t="s">
        <v>18</v>
      </c>
      <c r="AC15" s="10">
        <v>22592</v>
      </c>
      <c r="AD15" s="65"/>
      <c r="AE15" s="16"/>
      <c r="AF15" s="60"/>
      <c r="AG15" s="62"/>
      <c r="AH15" s="4" t="s">
        <v>18</v>
      </c>
      <c r="AI15" s="10">
        <f t="shared" si="0"/>
        <v>112960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>
        <v>63385</v>
      </c>
      <c r="F18" s="65"/>
      <c r="G18" s="16"/>
      <c r="H18" s="60"/>
      <c r="I18" s="62"/>
      <c r="J18" s="4" t="s">
        <v>86</v>
      </c>
      <c r="K18" s="10">
        <v>63385</v>
      </c>
      <c r="L18" s="58"/>
      <c r="M18" s="16"/>
      <c r="N18" s="60"/>
      <c r="O18" s="62"/>
      <c r="P18" s="4" t="s">
        <v>86</v>
      </c>
      <c r="Q18" s="10">
        <v>63385</v>
      </c>
      <c r="R18" s="58"/>
      <c r="S18" s="16"/>
      <c r="T18" s="60"/>
      <c r="U18" s="62"/>
      <c r="V18" s="4" t="s">
        <v>86</v>
      </c>
      <c r="W18" s="10">
        <v>63385</v>
      </c>
      <c r="X18" s="58"/>
      <c r="Y18" s="16"/>
      <c r="Z18" s="60"/>
      <c r="AA18" s="62"/>
      <c r="AB18" s="4" t="s">
        <v>86</v>
      </c>
      <c r="AC18" s="10">
        <v>63385</v>
      </c>
      <c r="AD18" s="65"/>
      <c r="AE18" s="16"/>
      <c r="AF18" s="60"/>
      <c r="AG18" s="62"/>
      <c r="AH18" s="4" t="s">
        <v>86</v>
      </c>
      <c r="AI18" s="10">
        <f t="shared" si="0"/>
        <v>316925</v>
      </c>
      <c r="AJ18" s="58"/>
    </row>
    <row r="19" spans="2:36" ht="28.9" customHeight="1" x14ac:dyDescent="0.15">
      <c r="B19" s="60"/>
      <c r="C19" s="62"/>
      <c r="D19" s="4" t="s">
        <v>81</v>
      </c>
      <c r="E19" s="10">
        <v>70000</v>
      </c>
      <c r="F19" s="65"/>
      <c r="G19" s="16"/>
      <c r="H19" s="60"/>
      <c r="I19" s="62"/>
      <c r="J19" s="4" t="s">
        <v>81</v>
      </c>
      <c r="K19" s="10">
        <v>70000</v>
      </c>
      <c r="L19" s="58"/>
      <c r="M19" s="16"/>
      <c r="N19" s="60"/>
      <c r="O19" s="62"/>
      <c r="P19" s="4" t="s">
        <v>81</v>
      </c>
      <c r="Q19" s="10">
        <v>70000</v>
      </c>
      <c r="R19" s="58"/>
      <c r="S19" s="16"/>
      <c r="T19" s="60"/>
      <c r="U19" s="62"/>
      <c r="V19" s="4" t="s">
        <v>81</v>
      </c>
      <c r="W19" s="10">
        <v>70000</v>
      </c>
      <c r="X19" s="58"/>
      <c r="Y19" s="16"/>
      <c r="Z19" s="60"/>
      <c r="AA19" s="62"/>
      <c r="AB19" s="4" t="s">
        <v>81</v>
      </c>
      <c r="AC19" s="10">
        <v>70000</v>
      </c>
      <c r="AD19" s="65"/>
      <c r="AE19" s="16"/>
      <c r="AF19" s="60"/>
      <c r="AG19" s="62"/>
      <c r="AH19" s="4" t="s">
        <v>81</v>
      </c>
      <c r="AI19" s="10">
        <f t="shared" si="0"/>
        <v>350000</v>
      </c>
      <c r="AJ19" s="58"/>
    </row>
    <row r="20" spans="2:36" ht="28.9" customHeight="1" x14ac:dyDescent="0.15">
      <c r="B20" s="60"/>
      <c r="C20" s="62"/>
      <c r="D20" s="4" t="s">
        <v>82</v>
      </c>
      <c r="E20" s="10">
        <v>124308</v>
      </c>
      <c r="F20" s="65"/>
      <c r="G20" s="16"/>
      <c r="H20" s="60"/>
      <c r="I20" s="62"/>
      <c r="J20" s="4" t="s">
        <v>82</v>
      </c>
      <c r="K20" s="10">
        <v>124308</v>
      </c>
      <c r="L20" s="58"/>
      <c r="M20" s="16"/>
      <c r="N20" s="60"/>
      <c r="O20" s="62"/>
      <c r="P20" s="4" t="s">
        <v>82</v>
      </c>
      <c r="Q20" s="10">
        <v>124308</v>
      </c>
      <c r="R20" s="58"/>
      <c r="S20" s="16"/>
      <c r="T20" s="60"/>
      <c r="U20" s="62"/>
      <c r="V20" s="4" t="s">
        <v>82</v>
      </c>
      <c r="W20" s="10">
        <v>124308</v>
      </c>
      <c r="X20" s="58"/>
      <c r="Y20" s="16"/>
      <c r="Z20" s="60"/>
      <c r="AA20" s="62"/>
      <c r="AB20" s="4" t="s">
        <v>82</v>
      </c>
      <c r="AC20" s="10">
        <v>124308</v>
      </c>
      <c r="AD20" s="65"/>
      <c r="AE20" s="16"/>
      <c r="AF20" s="60"/>
      <c r="AG20" s="62"/>
      <c r="AH20" s="4" t="s">
        <v>82</v>
      </c>
      <c r="AI20" s="10">
        <f t="shared" si="0"/>
        <v>621540</v>
      </c>
      <c r="AJ20" s="58"/>
    </row>
    <row r="21" spans="2:36" ht="28.9" customHeight="1" x14ac:dyDescent="0.15">
      <c r="B21" s="60"/>
      <c r="C21" s="62"/>
      <c r="D21" s="4" t="s">
        <v>84</v>
      </c>
      <c r="E21" s="10">
        <v>16038</v>
      </c>
      <c r="F21" s="65"/>
      <c r="G21" s="16"/>
      <c r="H21" s="60"/>
      <c r="I21" s="62"/>
      <c r="J21" s="4" t="s">
        <v>83</v>
      </c>
      <c r="K21" s="10">
        <v>16038</v>
      </c>
      <c r="L21" s="58"/>
      <c r="M21" s="16"/>
      <c r="N21" s="60"/>
      <c r="O21" s="62"/>
      <c r="P21" s="4" t="s">
        <v>83</v>
      </c>
      <c r="Q21" s="10">
        <v>16038</v>
      </c>
      <c r="R21" s="58"/>
      <c r="S21" s="16"/>
      <c r="T21" s="60"/>
      <c r="U21" s="62"/>
      <c r="V21" s="4" t="s">
        <v>83</v>
      </c>
      <c r="W21" s="10">
        <v>16038</v>
      </c>
      <c r="X21" s="58"/>
      <c r="Y21" s="16"/>
      <c r="Z21" s="60"/>
      <c r="AA21" s="62"/>
      <c r="AB21" s="4" t="s">
        <v>83</v>
      </c>
      <c r="AC21" s="10">
        <v>16038</v>
      </c>
      <c r="AD21" s="65"/>
      <c r="AE21" s="16"/>
      <c r="AF21" s="60"/>
      <c r="AG21" s="62"/>
      <c r="AH21" s="4" t="s">
        <v>83</v>
      </c>
      <c r="AI21" s="10">
        <f t="shared" si="0"/>
        <v>80190</v>
      </c>
      <c r="AJ21" s="58"/>
    </row>
    <row r="22" spans="2:36" ht="28.9" customHeight="1" x14ac:dyDescent="0.15">
      <c r="B22" s="60"/>
      <c r="C22" s="62"/>
      <c r="D22" s="4" t="s">
        <v>10</v>
      </c>
      <c r="E22" s="10">
        <v>161362</v>
      </c>
      <c r="F22" s="65"/>
      <c r="G22" s="16"/>
      <c r="H22" s="60"/>
      <c r="I22" s="62"/>
      <c r="J22" s="4" t="s">
        <v>10</v>
      </c>
      <c r="K22" s="10">
        <v>161362</v>
      </c>
      <c r="L22" s="58"/>
      <c r="M22" s="16"/>
      <c r="N22" s="60"/>
      <c r="O22" s="62"/>
      <c r="P22" s="4" t="s">
        <v>10</v>
      </c>
      <c r="Q22" s="10">
        <v>161362</v>
      </c>
      <c r="R22" s="58"/>
      <c r="S22" s="16"/>
      <c r="T22" s="60"/>
      <c r="U22" s="62"/>
      <c r="V22" s="4" t="s">
        <v>10</v>
      </c>
      <c r="W22" s="10">
        <v>161362</v>
      </c>
      <c r="X22" s="58"/>
      <c r="Y22" s="16"/>
      <c r="Z22" s="60"/>
      <c r="AA22" s="62"/>
      <c r="AB22" s="4" t="s">
        <v>10</v>
      </c>
      <c r="AC22" s="10">
        <v>161362</v>
      </c>
      <c r="AD22" s="65"/>
      <c r="AE22" s="16"/>
      <c r="AF22" s="60"/>
      <c r="AG22" s="62"/>
      <c r="AH22" s="4" t="s">
        <v>10</v>
      </c>
      <c r="AI22" s="10">
        <f t="shared" si="0"/>
        <v>806810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>
        <v>6948406</v>
      </c>
      <c r="F23" s="64">
        <f>SUM(E23:E27)</f>
        <v>7177109</v>
      </c>
      <c r="G23" s="16"/>
      <c r="H23" s="60"/>
      <c r="I23" s="56" t="s">
        <v>7</v>
      </c>
      <c r="J23" s="4" t="s">
        <v>21</v>
      </c>
      <c r="K23" s="10">
        <v>6948406</v>
      </c>
      <c r="L23" s="64">
        <f>SUM(K23:K27)</f>
        <v>7177109</v>
      </c>
      <c r="M23" s="16"/>
      <c r="N23" s="60"/>
      <c r="O23" s="56" t="s">
        <v>7</v>
      </c>
      <c r="P23" s="4" t="s">
        <v>21</v>
      </c>
      <c r="Q23" s="10">
        <v>6948406</v>
      </c>
      <c r="R23" s="64">
        <f>SUM(Q23:Q27)</f>
        <v>7177109</v>
      </c>
      <c r="S23" s="16"/>
      <c r="T23" s="60"/>
      <c r="U23" s="56" t="s">
        <v>7</v>
      </c>
      <c r="V23" s="4" t="s">
        <v>21</v>
      </c>
      <c r="W23" s="10">
        <v>6948406</v>
      </c>
      <c r="X23" s="64">
        <f>SUM(W23:W27)</f>
        <v>7177109</v>
      </c>
      <c r="Y23" s="16"/>
      <c r="Z23" s="60"/>
      <c r="AA23" s="56" t="s">
        <v>7</v>
      </c>
      <c r="AB23" s="4" t="s">
        <v>21</v>
      </c>
      <c r="AC23" s="10">
        <v>6948406</v>
      </c>
      <c r="AD23" s="64">
        <f>SUM(AC23:AC27)</f>
        <v>7177109</v>
      </c>
      <c r="AE23" s="16"/>
      <c r="AF23" s="60"/>
      <c r="AG23" s="56" t="s">
        <v>7</v>
      </c>
      <c r="AH23" s="4" t="s">
        <v>21</v>
      </c>
      <c r="AI23" s="10">
        <f t="shared" si="0"/>
        <v>34742030</v>
      </c>
      <c r="AJ23" s="64">
        <f>SUM(AI23:AI27)</f>
        <v>35885545</v>
      </c>
    </row>
    <row r="24" spans="2:36" ht="28.9" customHeight="1" x14ac:dyDescent="0.15">
      <c r="B24" s="60"/>
      <c r="C24" s="57"/>
      <c r="D24" s="4" t="s">
        <v>22</v>
      </c>
      <c r="E24" s="10">
        <v>184603</v>
      </c>
      <c r="F24" s="65"/>
      <c r="G24" s="16"/>
      <c r="H24" s="60"/>
      <c r="I24" s="57"/>
      <c r="J24" s="4" t="s">
        <v>22</v>
      </c>
      <c r="K24" s="10">
        <v>184603</v>
      </c>
      <c r="L24" s="65"/>
      <c r="M24" s="16"/>
      <c r="N24" s="60"/>
      <c r="O24" s="57"/>
      <c r="P24" s="4" t="s">
        <v>22</v>
      </c>
      <c r="Q24" s="10">
        <v>184603</v>
      </c>
      <c r="R24" s="65"/>
      <c r="S24" s="16"/>
      <c r="T24" s="60"/>
      <c r="U24" s="57"/>
      <c r="V24" s="4" t="s">
        <v>22</v>
      </c>
      <c r="W24" s="10">
        <v>184603</v>
      </c>
      <c r="X24" s="65"/>
      <c r="Y24" s="16"/>
      <c r="Z24" s="60"/>
      <c r="AA24" s="57"/>
      <c r="AB24" s="4" t="s">
        <v>22</v>
      </c>
      <c r="AC24" s="10">
        <v>184603</v>
      </c>
      <c r="AD24" s="65"/>
      <c r="AE24" s="16"/>
      <c r="AF24" s="60"/>
      <c r="AG24" s="57"/>
      <c r="AH24" s="4" t="s">
        <v>22</v>
      </c>
      <c r="AI24" s="10">
        <f t="shared" si="0"/>
        <v>923015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>
        <v>44100</v>
      </c>
      <c r="F27" s="66"/>
      <c r="G27" s="16"/>
      <c r="H27" s="60"/>
      <c r="I27" s="67"/>
      <c r="J27" s="4" t="s">
        <v>88</v>
      </c>
      <c r="K27" s="10">
        <v>44100</v>
      </c>
      <c r="L27" s="66"/>
      <c r="M27" s="16"/>
      <c r="N27" s="60"/>
      <c r="O27" s="67"/>
      <c r="P27" s="4" t="s">
        <v>88</v>
      </c>
      <c r="Q27" s="10">
        <v>44100</v>
      </c>
      <c r="R27" s="66"/>
      <c r="S27" s="16"/>
      <c r="T27" s="60"/>
      <c r="U27" s="67"/>
      <c r="V27" s="4" t="s">
        <v>88</v>
      </c>
      <c r="W27" s="10">
        <v>44100</v>
      </c>
      <c r="X27" s="66"/>
      <c r="Y27" s="16"/>
      <c r="Z27" s="60"/>
      <c r="AA27" s="67"/>
      <c r="AB27" s="4" t="s">
        <v>88</v>
      </c>
      <c r="AC27" s="10">
        <v>44100</v>
      </c>
      <c r="AD27" s="66"/>
      <c r="AE27" s="16"/>
      <c r="AF27" s="60"/>
      <c r="AG27" s="67"/>
      <c r="AH27" s="4" t="s">
        <v>88</v>
      </c>
      <c r="AI27" s="10">
        <f t="shared" si="0"/>
        <v>220500</v>
      </c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>
        <v>74450</v>
      </c>
      <c r="F28" s="58">
        <f>SUM(E28:E29)</f>
        <v>326380</v>
      </c>
      <c r="G28" s="16"/>
      <c r="H28" s="60"/>
      <c r="I28" s="56" t="s">
        <v>8</v>
      </c>
      <c r="J28" s="4" t="s">
        <v>24</v>
      </c>
      <c r="K28" s="10">
        <v>74450</v>
      </c>
      <c r="L28" s="58">
        <f>SUM(K28:K29)</f>
        <v>326380</v>
      </c>
      <c r="M28" s="16"/>
      <c r="N28" s="60"/>
      <c r="O28" s="56" t="s">
        <v>8</v>
      </c>
      <c r="P28" s="4" t="s">
        <v>24</v>
      </c>
      <c r="Q28" s="10">
        <v>74450</v>
      </c>
      <c r="R28" s="58">
        <f>SUM(Q28:Q29)</f>
        <v>326380</v>
      </c>
      <c r="S28" s="16"/>
      <c r="T28" s="60"/>
      <c r="U28" s="56" t="s">
        <v>8</v>
      </c>
      <c r="V28" s="4" t="s">
        <v>24</v>
      </c>
      <c r="W28" s="10">
        <v>74450</v>
      </c>
      <c r="X28" s="58">
        <f>SUM(W28:W29)</f>
        <v>326380</v>
      </c>
      <c r="Y28" s="16"/>
      <c r="Z28" s="60"/>
      <c r="AA28" s="56" t="s">
        <v>8</v>
      </c>
      <c r="AB28" s="4" t="s">
        <v>24</v>
      </c>
      <c r="AC28" s="10">
        <v>74450</v>
      </c>
      <c r="AD28" s="58">
        <f>SUM(AC28:AC29)</f>
        <v>326380</v>
      </c>
      <c r="AE28" s="16"/>
      <c r="AF28" s="60"/>
      <c r="AG28" s="56" t="s">
        <v>8</v>
      </c>
      <c r="AH28" s="4" t="s">
        <v>24</v>
      </c>
      <c r="AI28" s="10">
        <f t="shared" si="0"/>
        <v>372250</v>
      </c>
      <c r="AJ28" s="58">
        <f>SUM(AI28:AI29)</f>
        <v>1631900</v>
      </c>
    </row>
    <row r="29" spans="2:36" ht="28.9" customHeight="1" x14ac:dyDescent="0.15">
      <c r="B29" s="60"/>
      <c r="C29" s="57"/>
      <c r="D29" s="4" t="s">
        <v>43</v>
      </c>
      <c r="E29" s="10">
        <v>251930</v>
      </c>
      <c r="F29" s="58"/>
      <c r="G29" s="16"/>
      <c r="H29" s="60"/>
      <c r="I29" s="57"/>
      <c r="J29" s="4" t="s">
        <v>43</v>
      </c>
      <c r="K29" s="10">
        <v>251930</v>
      </c>
      <c r="L29" s="58"/>
      <c r="M29" s="16"/>
      <c r="N29" s="60"/>
      <c r="O29" s="57"/>
      <c r="P29" s="4" t="s">
        <v>43</v>
      </c>
      <c r="Q29" s="10">
        <v>251930</v>
      </c>
      <c r="R29" s="58"/>
      <c r="S29" s="16"/>
      <c r="T29" s="60"/>
      <c r="U29" s="57"/>
      <c r="V29" s="4" t="s">
        <v>43</v>
      </c>
      <c r="W29" s="10">
        <v>251930</v>
      </c>
      <c r="X29" s="58"/>
      <c r="Y29" s="16"/>
      <c r="Z29" s="60"/>
      <c r="AA29" s="57"/>
      <c r="AB29" s="4" t="s">
        <v>43</v>
      </c>
      <c r="AC29" s="10">
        <v>251930</v>
      </c>
      <c r="AD29" s="58"/>
      <c r="AE29" s="16"/>
      <c r="AF29" s="60"/>
      <c r="AG29" s="57"/>
      <c r="AH29" s="4" t="s">
        <v>43</v>
      </c>
      <c r="AI29" s="10">
        <f t="shared" si="0"/>
        <v>1259650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6722728</v>
      </c>
      <c r="G30" s="16"/>
      <c r="H30" s="60"/>
      <c r="I30" s="49" t="s">
        <v>9</v>
      </c>
      <c r="J30" s="4" t="s">
        <v>44</v>
      </c>
      <c r="K30" s="10"/>
      <c r="L30" s="64">
        <f>SUM(K30:K39)</f>
        <v>6722728</v>
      </c>
      <c r="M30" s="16"/>
      <c r="N30" s="60"/>
      <c r="O30" s="49" t="s">
        <v>9</v>
      </c>
      <c r="P30" s="4" t="s">
        <v>44</v>
      </c>
      <c r="Q30" s="10"/>
      <c r="R30" s="72">
        <f>SUM(Q30:Q39)</f>
        <v>6722728</v>
      </c>
      <c r="S30" s="16"/>
      <c r="T30" s="60"/>
      <c r="U30" s="49" t="s">
        <v>9</v>
      </c>
      <c r="V30" s="4" t="s">
        <v>44</v>
      </c>
      <c r="W30" s="10"/>
      <c r="X30" s="72">
        <f>SUM(W30:W39)</f>
        <v>6722728</v>
      </c>
      <c r="Y30" s="16"/>
      <c r="Z30" s="60"/>
      <c r="AA30" s="49" t="s">
        <v>9</v>
      </c>
      <c r="AB30" s="4" t="s">
        <v>44</v>
      </c>
      <c r="AC30" s="10"/>
      <c r="AD30" s="72">
        <f>SUM(AC30:AC39)</f>
        <v>6722728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33613640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73"/>
      <c r="Y31" s="16"/>
      <c r="Z31" s="60"/>
      <c r="AA31" s="63"/>
      <c r="AB31" s="4" t="s">
        <v>26</v>
      </c>
      <c r="AC31" s="10"/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>
        <v>4263840</v>
      </c>
      <c r="F32" s="65"/>
      <c r="G32" s="16"/>
      <c r="H32" s="60"/>
      <c r="I32" s="63"/>
      <c r="J32" s="4" t="s">
        <v>25</v>
      </c>
      <c r="K32" s="10">
        <v>4263840</v>
      </c>
      <c r="L32" s="65"/>
      <c r="M32" s="16"/>
      <c r="N32" s="60"/>
      <c r="O32" s="63"/>
      <c r="P32" s="4" t="s">
        <v>25</v>
      </c>
      <c r="Q32" s="10">
        <v>4263840</v>
      </c>
      <c r="R32" s="73"/>
      <c r="S32" s="16"/>
      <c r="T32" s="60"/>
      <c r="U32" s="63"/>
      <c r="V32" s="4" t="s">
        <v>25</v>
      </c>
      <c r="W32" s="10">
        <v>4263840</v>
      </c>
      <c r="X32" s="73"/>
      <c r="Y32" s="16"/>
      <c r="Z32" s="60"/>
      <c r="AA32" s="63"/>
      <c r="AB32" s="4" t="s">
        <v>25</v>
      </c>
      <c r="AC32" s="10">
        <v>4263840</v>
      </c>
      <c r="AD32" s="73"/>
      <c r="AE32" s="16"/>
      <c r="AF32" s="60"/>
      <c r="AG32" s="63"/>
      <c r="AH32" s="4" t="s">
        <v>25</v>
      </c>
      <c r="AI32" s="10">
        <f t="shared" si="0"/>
        <v>21319200</v>
      </c>
      <c r="AJ32" s="73"/>
    </row>
    <row r="33" spans="2:36" ht="28.9" customHeight="1" x14ac:dyDescent="0.15">
      <c r="B33" s="60"/>
      <c r="C33" s="63"/>
      <c r="D33" s="4" t="s">
        <v>27</v>
      </c>
      <c r="E33" s="10">
        <v>51840</v>
      </c>
      <c r="F33" s="65"/>
      <c r="G33" s="16"/>
      <c r="H33" s="60"/>
      <c r="I33" s="63"/>
      <c r="J33" s="4" t="s">
        <v>27</v>
      </c>
      <c r="K33" s="10">
        <v>51840</v>
      </c>
      <c r="L33" s="65"/>
      <c r="M33" s="16"/>
      <c r="N33" s="60"/>
      <c r="O33" s="63"/>
      <c r="P33" s="4" t="s">
        <v>27</v>
      </c>
      <c r="Q33" s="10">
        <v>51840</v>
      </c>
      <c r="R33" s="73"/>
      <c r="S33" s="16"/>
      <c r="T33" s="60"/>
      <c r="U33" s="63"/>
      <c r="V33" s="4" t="s">
        <v>27</v>
      </c>
      <c r="W33" s="10">
        <v>51840</v>
      </c>
      <c r="X33" s="73"/>
      <c r="Y33" s="16"/>
      <c r="Z33" s="60"/>
      <c r="AA33" s="63"/>
      <c r="AB33" s="4" t="s">
        <v>27</v>
      </c>
      <c r="AC33" s="10">
        <v>51840</v>
      </c>
      <c r="AD33" s="73"/>
      <c r="AE33" s="16"/>
      <c r="AF33" s="60"/>
      <c r="AG33" s="63"/>
      <c r="AH33" s="4" t="s">
        <v>27</v>
      </c>
      <c r="AI33" s="10">
        <f t="shared" si="0"/>
        <v>259200</v>
      </c>
      <c r="AJ33" s="73"/>
    </row>
    <row r="34" spans="2:36" ht="28.9" customHeight="1" x14ac:dyDescent="0.15">
      <c r="B34" s="60"/>
      <c r="C34" s="63"/>
      <c r="D34" s="4" t="s">
        <v>28</v>
      </c>
      <c r="E34" s="10">
        <v>237600</v>
      </c>
      <c r="F34" s="65"/>
      <c r="G34" s="16"/>
      <c r="H34" s="60"/>
      <c r="I34" s="63"/>
      <c r="J34" s="4" t="s">
        <v>28</v>
      </c>
      <c r="K34" s="10">
        <v>237600</v>
      </c>
      <c r="L34" s="65"/>
      <c r="M34" s="16"/>
      <c r="N34" s="60"/>
      <c r="O34" s="63"/>
      <c r="P34" s="4" t="s">
        <v>28</v>
      </c>
      <c r="Q34" s="10">
        <v>237600</v>
      </c>
      <c r="R34" s="73"/>
      <c r="S34" s="16"/>
      <c r="T34" s="60"/>
      <c r="U34" s="63"/>
      <c r="V34" s="4" t="s">
        <v>28</v>
      </c>
      <c r="W34" s="10">
        <v>237600</v>
      </c>
      <c r="X34" s="73"/>
      <c r="Y34" s="16"/>
      <c r="Z34" s="60"/>
      <c r="AA34" s="63"/>
      <c r="AB34" s="4" t="s">
        <v>28</v>
      </c>
      <c r="AC34" s="10">
        <v>237600</v>
      </c>
      <c r="AD34" s="73"/>
      <c r="AE34" s="16"/>
      <c r="AF34" s="60"/>
      <c r="AG34" s="63"/>
      <c r="AH34" s="4" t="s">
        <v>28</v>
      </c>
      <c r="AI34" s="10">
        <f t="shared" si="0"/>
        <v>1188000</v>
      </c>
      <c r="AJ34" s="73"/>
    </row>
    <row r="35" spans="2:36" ht="28.9" customHeight="1" x14ac:dyDescent="0.15">
      <c r="B35" s="60"/>
      <c r="C35" s="63"/>
      <c r="D35" s="4" t="s">
        <v>29</v>
      </c>
      <c r="E35" s="10">
        <v>1663200</v>
      </c>
      <c r="F35" s="65"/>
      <c r="G35" s="16"/>
      <c r="H35" s="60"/>
      <c r="I35" s="63"/>
      <c r="J35" s="4" t="s">
        <v>29</v>
      </c>
      <c r="K35" s="10">
        <v>1663200</v>
      </c>
      <c r="L35" s="65"/>
      <c r="M35" s="16"/>
      <c r="N35" s="60"/>
      <c r="O35" s="63"/>
      <c r="P35" s="4" t="s">
        <v>29</v>
      </c>
      <c r="Q35" s="10">
        <v>1663200</v>
      </c>
      <c r="R35" s="73"/>
      <c r="S35" s="16"/>
      <c r="T35" s="60"/>
      <c r="U35" s="63"/>
      <c r="V35" s="4" t="s">
        <v>29</v>
      </c>
      <c r="W35" s="10">
        <v>1663200</v>
      </c>
      <c r="X35" s="73"/>
      <c r="Y35" s="16"/>
      <c r="Z35" s="60"/>
      <c r="AA35" s="63"/>
      <c r="AB35" s="4" t="s">
        <v>29</v>
      </c>
      <c r="AC35" s="10">
        <v>1663200</v>
      </c>
      <c r="AD35" s="73"/>
      <c r="AE35" s="16"/>
      <c r="AF35" s="60"/>
      <c r="AG35" s="63"/>
      <c r="AH35" s="4" t="s">
        <v>29</v>
      </c>
      <c r="AI35" s="10">
        <f t="shared" si="0"/>
        <v>8316000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73"/>
      <c r="Y36" s="16"/>
      <c r="Z36" s="60"/>
      <c r="AA36" s="63"/>
      <c r="AB36" s="4" t="s">
        <v>30</v>
      </c>
      <c r="AC36" s="10"/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73"/>
      <c r="Y37" s="16"/>
      <c r="Z37" s="60"/>
      <c r="AA37" s="63"/>
      <c r="AB37" s="4" t="s">
        <v>31</v>
      </c>
      <c r="AC37" s="10"/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>
        <v>469837</v>
      </c>
      <c r="F38" s="65"/>
      <c r="G38" s="16"/>
      <c r="H38" s="60"/>
      <c r="I38" s="63"/>
      <c r="J38" s="4" t="s">
        <v>32</v>
      </c>
      <c r="K38" s="10">
        <v>469837</v>
      </c>
      <c r="L38" s="65"/>
      <c r="M38" s="16"/>
      <c r="N38" s="60"/>
      <c r="O38" s="63"/>
      <c r="P38" s="4" t="s">
        <v>32</v>
      </c>
      <c r="Q38" s="10">
        <v>469837</v>
      </c>
      <c r="R38" s="73"/>
      <c r="S38" s="16"/>
      <c r="T38" s="60"/>
      <c r="U38" s="63"/>
      <c r="V38" s="4" t="s">
        <v>32</v>
      </c>
      <c r="W38" s="10">
        <v>469837</v>
      </c>
      <c r="X38" s="73"/>
      <c r="Y38" s="16"/>
      <c r="Z38" s="60"/>
      <c r="AA38" s="63"/>
      <c r="AB38" s="4" t="s">
        <v>32</v>
      </c>
      <c r="AC38" s="10">
        <v>469837</v>
      </c>
      <c r="AD38" s="73"/>
      <c r="AE38" s="16"/>
      <c r="AF38" s="60"/>
      <c r="AG38" s="63"/>
      <c r="AH38" s="4" t="s">
        <v>32</v>
      </c>
      <c r="AI38" s="10">
        <f t="shared" si="0"/>
        <v>2349185</v>
      </c>
      <c r="AJ38" s="73"/>
    </row>
    <row r="39" spans="2:36" ht="28.9" customHeight="1" x14ac:dyDescent="0.15">
      <c r="B39" s="60"/>
      <c r="C39" s="50"/>
      <c r="D39" s="4" t="s">
        <v>89</v>
      </c>
      <c r="E39" s="10">
        <v>36411</v>
      </c>
      <c r="F39" s="66"/>
      <c r="G39" s="16"/>
      <c r="H39" s="60"/>
      <c r="I39" s="50"/>
      <c r="J39" s="4" t="s">
        <v>89</v>
      </c>
      <c r="K39" s="10">
        <v>36411</v>
      </c>
      <c r="L39" s="66"/>
      <c r="M39" s="16"/>
      <c r="N39" s="60"/>
      <c r="O39" s="50"/>
      <c r="P39" s="4" t="s">
        <v>89</v>
      </c>
      <c r="Q39" s="10">
        <v>36411</v>
      </c>
      <c r="R39" s="74"/>
      <c r="S39" s="16"/>
      <c r="T39" s="60"/>
      <c r="U39" s="50"/>
      <c r="V39" s="4" t="s">
        <v>89</v>
      </c>
      <c r="W39" s="10">
        <v>36411</v>
      </c>
      <c r="X39" s="74"/>
      <c r="Y39" s="16"/>
      <c r="Z39" s="60"/>
      <c r="AA39" s="50"/>
      <c r="AB39" s="4" t="s">
        <v>89</v>
      </c>
      <c r="AC39" s="10">
        <v>36411</v>
      </c>
      <c r="AD39" s="74"/>
      <c r="AE39" s="16"/>
      <c r="AF39" s="60"/>
      <c r="AG39" s="50"/>
      <c r="AH39" s="4" t="s">
        <v>89</v>
      </c>
      <c r="AI39" s="10">
        <f t="shared" si="0"/>
        <v>182055</v>
      </c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 t="shared" ref="AJ40:AJ45" si="1">SUM(F40,L40,R40,X40,AD40)</f>
        <v>0</v>
      </c>
    </row>
    <row r="41" spans="2:36" ht="28.9" customHeight="1" x14ac:dyDescent="0.15">
      <c r="B41" s="60"/>
      <c r="C41" s="50"/>
      <c r="D41" s="4" t="s">
        <v>92</v>
      </c>
      <c r="E41" s="19"/>
      <c r="F41" s="17">
        <v>13608</v>
      </c>
      <c r="G41" s="16"/>
      <c r="H41" s="60"/>
      <c r="I41" s="50"/>
      <c r="J41" s="4" t="s">
        <v>91</v>
      </c>
      <c r="K41" s="19"/>
      <c r="L41" s="17">
        <v>13608</v>
      </c>
      <c r="M41" s="16"/>
      <c r="N41" s="60"/>
      <c r="O41" s="50"/>
      <c r="P41" s="4" t="s">
        <v>91</v>
      </c>
      <c r="Q41" s="19"/>
      <c r="R41" s="17">
        <v>13608</v>
      </c>
      <c r="S41" s="16"/>
      <c r="T41" s="60"/>
      <c r="U41" s="50"/>
      <c r="V41" s="4" t="s">
        <v>91</v>
      </c>
      <c r="W41" s="19"/>
      <c r="X41" s="17">
        <v>13608</v>
      </c>
      <c r="Y41" s="16"/>
      <c r="Z41" s="60"/>
      <c r="AA41" s="50"/>
      <c r="AB41" s="4" t="s">
        <v>91</v>
      </c>
      <c r="AC41" s="19"/>
      <c r="AD41" s="17">
        <v>13608</v>
      </c>
      <c r="AE41" s="16"/>
      <c r="AF41" s="60"/>
      <c r="AG41" s="50"/>
      <c r="AH41" s="4" t="s">
        <v>91</v>
      </c>
      <c r="AI41" s="19"/>
      <c r="AJ41" s="17">
        <f t="shared" si="1"/>
        <v>68040</v>
      </c>
    </row>
    <row r="42" spans="2:36" ht="28.9" customHeight="1" x14ac:dyDescent="0.15">
      <c r="B42" s="60"/>
      <c r="C42" s="8" t="s">
        <v>90</v>
      </c>
      <c r="D42" s="4" t="s">
        <v>94</v>
      </c>
      <c r="E42" s="19"/>
      <c r="F42" s="17">
        <v>207360</v>
      </c>
      <c r="G42" s="16"/>
      <c r="H42" s="60"/>
      <c r="I42" s="8" t="s">
        <v>90</v>
      </c>
      <c r="J42" s="4" t="s">
        <v>93</v>
      </c>
      <c r="K42" s="19"/>
      <c r="L42" s="17">
        <v>207360</v>
      </c>
      <c r="M42" s="16"/>
      <c r="N42" s="60"/>
      <c r="O42" s="8" t="s">
        <v>90</v>
      </c>
      <c r="P42" s="4" t="s">
        <v>93</v>
      </c>
      <c r="Q42" s="19"/>
      <c r="R42" s="17">
        <v>207360</v>
      </c>
      <c r="S42" s="16"/>
      <c r="T42" s="60"/>
      <c r="U42" s="8" t="s">
        <v>90</v>
      </c>
      <c r="V42" s="4" t="s">
        <v>93</v>
      </c>
      <c r="W42" s="19"/>
      <c r="X42" s="17">
        <v>207360</v>
      </c>
      <c r="Y42" s="16"/>
      <c r="Z42" s="60"/>
      <c r="AA42" s="8" t="s">
        <v>90</v>
      </c>
      <c r="AB42" s="4" t="s">
        <v>93</v>
      </c>
      <c r="AC42" s="19"/>
      <c r="AD42" s="17">
        <v>207360</v>
      </c>
      <c r="AE42" s="16"/>
      <c r="AF42" s="60"/>
      <c r="AG42" s="8" t="s">
        <v>90</v>
      </c>
      <c r="AH42" s="4" t="s">
        <v>93</v>
      </c>
      <c r="AI42" s="19"/>
      <c r="AJ42" s="17">
        <f t="shared" si="1"/>
        <v>1036800</v>
      </c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 t="shared" si="1"/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>
        <v>5462627</v>
      </c>
      <c r="G44" s="15"/>
      <c r="H44" s="60"/>
      <c r="I44" s="4" t="s">
        <v>11</v>
      </c>
      <c r="J44" s="21"/>
      <c r="K44" s="19"/>
      <c r="L44" s="11">
        <v>5462627</v>
      </c>
      <c r="M44" s="15"/>
      <c r="N44" s="60"/>
      <c r="O44" s="4" t="s">
        <v>11</v>
      </c>
      <c r="P44" s="21"/>
      <c r="Q44" s="19"/>
      <c r="R44" s="11">
        <v>5462627</v>
      </c>
      <c r="S44" s="15"/>
      <c r="T44" s="60"/>
      <c r="U44" s="4" t="s">
        <v>11</v>
      </c>
      <c r="V44" s="21"/>
      <c r="W44" s="19"/>
      <c r="X44" s="11">
        <v>5462627</v>
      </c>
      <c r="Y44" s="15"/>
      <c r="Z44" s="60"/>
      <c r="AA44" s="4" t="s">
        <v>11</v>
      </c>
      <c r="AB44" s="21"/>
      <c r="AC44" s="19"/>
      <c r="AD44" s="11">
        <v>5462627</v>
      </c>
      <c r="AE44" s="15"/>
      <c r="AF44" s="60"/>
      <c r="AG44" s="4" t="s">
        <v>11</v>
      </c>
      <c r="AH44" s="21"/>
      <c r="AI44" s="19"/>
      <c r="AJ44" s="17">
        <f t="shared" si="1"/>
        <v>27313135</v>
      </c>
    </row>
    <row r="45" spans="2:36" ht="28.9" customHeight="1" thickBot="1" x14ac:dyDescent="0.2">
      <c r="B45" s="61"/>
      <c r="C45" s="7" t="s">
        <v>12</v>
      </c>
      <c r="D45" s="22"/>
      <c r="E45" s="20"/>
      <c r="F45" s="12">
        <v>908924</v>
      </c>
      <c r="G45" s="15"/>
      <c r="H45" s="61"/>
      <c r="I45" s="7" t="s">
        <v>12</v>
      </c>
      <c r="J45" s="22"/>
      <c r="K45" s="20"/>
      <c r="L45" s="12">
        <v>908924</v>
      </c>
      <c r="M45" s="15"/>
      <c r="N45" s="61"/>
      <c r="O45" s="7" t="s">
        <v>12</v>
      </c>
      <c r="P45" s="22"/>
      <c r="Q45" s="20"/>
      <c r="R45" s="12">
        <v>908924</v>
      </c>
      <c r="S45" s="15"/>
      <c r="T45" s="61"/>
      <c r="U45" s="7" t="s">
        <v>12</v>
      </c>
      <c r="V45" s="22"/>
      <c r="W45" s="20"/>
      <c r="X45" s="12">
        <v>908924</v>
      </c>
      <c r="Y45" s="15"/>
      <c r="Z45" s="61"/>
      <c r="AA45" s="7" t="s">
        <v>12</v>
      </c>
      <c r="AB45" s="22"/>
      <c r="AC45" s="20"/>
      <c r="AD45" s="12">
        <v>908924</v>
      </c>
      <c r="AE45" s="15"/>
      <c r="AF45" s="61"/>
      <c r="AG45" s="7" t="s">
        <v>12</v>
      </c>
      <c r="AH45" s="22"/>
      <c r="AI45" s="20"/>
      <c r="AJ45" s="17">
        <f t="shared" si="1"/>
        <v>4544620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85799770</v>
      </c>
      <c r="G46" s="15"/>
      <c r="H46" s="51" t="s">
        <v>13</v>
      </c>
      <c r="I46" s="52"/>
      <c r="J46" s="52"/>
      <c r="K46" s="52"/>
      <c r="L46" s="13">
        <f>SUM(L5:L45)</f>
        <v>85799770</v>
      </c>
      <c r="M46" s="15"/>
      <c r="N46" s="51" t="s">
        <v>13</v>
      </c>
      <c r="O46" s="52"/>
      <c r="P46" s="52"/>
      <c r="Q46" s="52"/>
      <c r="R46" s="13">
        <f>SUM(R5:R45)</f>
        <v>85799770</v>
      </c>
      <c r="S46" s="15"/>
      <c r="T46" s="51" t="s">
        <v>13</v>
      </c>
      <c r="U46" s="52"/>
      <c r="V46" s="52"/>
      <c r="W46" s="52"/>
      <c r="X46" s="13">
        <f>SUM(X5:X45)</f>
        <v>85799770</v>
      </c>
      <c r="Y46" s="15"/>
      <c r="Z46" s="51" t="s">
        <v>13</v>
      </c>
      <c r="AA46" s="52"/>
      <c r="AB46" s="52"/>
      <c r="AC46" s="52"/>
      <c r="AD46" s="13">
        <f>SUM(AD5:AD45)</f>
        <v>85799770</v>
      </c>
      <c r="AE46" s="15"/>
      <c r="AF46" s="51" t="s">
        <v>13</v>
      </c>
      <c r="AG46" s="52"/>
      <c r="AH46" s="52"/>
      <c r="AI46" s="52"/>
      <c r="AJ46" s="13">
        <f>SUM(AJ5:AJ45)</f>
        <v>428998850</v>
      </c>
    </row>
    <row r="47" spans="2:36" ht="35.25" customHeight="1" x14ac:dyDescent="0.15">
      <c r="B47" s="48"/>
      <c r="C47" s="48"/>
      <c r="D47" s="48"/>
      <c r="E47" s="48"/>
      <c r="F47" s="48"/>
      <c r="G47" s="48"/>
    </row>
  </sheetData>
  <mergeCells count="92">
    <mergeCell ref="AF2:AG2"/>
    <mergeCell ref="B1:F1"/>
    <mergeCell ref="H1:L1"/>
    <mergeCell ref="N1:R1"/>
    <mergeCell ref="T1:X1"/>
    <mergeCell ref="Z1:AD1"/>
    <mergeCell ref="AF1:AJ1"/>
    <mergeCell ref="B2:C2"/>
    <mergeCell ref="H2:I2"/>
    <mergeCell ref="N2:O2"/>
    <mergeCell ref="T2:U2"/>
    <mergeCell ref="Z2:AA2"/>
    <mergeCell ref="D2:F2"/>
    <mergeCell ref="AF4:AG4"/>
    <mergeCell ref="B3:F3"/>
    <mergeCell ref="H3:L3"/>
    <mergeCell ref="N3:R3"/>
    <mergeCell ref="T3:X3"/>
    <mergeCell ref="Z3:AD3"/>
    <mergeCell ref="AF3:AJ3"/>
    <mergeCell ref="B4:C4"/>
    <mergeCell ref="H4:I4"/>
    <mergeCell ref="N4:O4"/>
    <mergeCell ref="T4:U4"/>
    <mergeCell ref="Z4:AA4"/>
    <mergeCell ref="U23:U27"/>
    <mergeCell ref="X23:X27"/>
    <mergeCell ref="O6:O22"/>
    <mergeCell ref="R6:R22"/>
    <mergeCell ref="U6:U22"/>
    <mergeCell ref="X6:X22"/>
    <mergeCell ref="T5:T45"/>
    <mergeCell ref="R28:R29"/>
    <mergeCell ref="O28:O29"/>
    <mergeCell ref="U28:U29"/>
    <mergeCell ref="X28:X29"/>
    <mergeCell ref="R30:R39"/>
    <mergeCell ref="U30:U39"/>
    <mergeCell ref="X30:X39"/>
    <mergeCell ref="F28:F29"/>
    <mergeCell ref="I28:I29"/>
    <mergeCell ref="L28:L29"/>
    <mergeCell ref="F30:F39"/>
    <mergeCell ref="R23:R27"/>
    <mergeCell ref="AD30:AD39"/>
    <mergeCell ref="AD28:AD29"/>
    <mergeCell ref="AG28:AG29"/>
    <mergeCell ref="AA30:AA39"/>
    <mergeCell ref="C23:C27"/>
    <mergeCell ref="F23:F27"/>
    <mergeCell ref="I23:I27"/>
    <mergeCell ref="L23:L27"/>
    <mergeCell ref="O23:O27"/>
    <mergeCell ref="H5:H45"/>
    <mergeCell ref="N5:N45"/>
    <mergeCell ref="C6:C22"/>
    <mergeCell ref="F6:F22"/>
    <mergeCell ref="I6:I22"/>
    <mergeCell ref="L6:L22"/>
    <mergeCell ref="C28:C29"/>
    <mergeCell ref="O30:O39"/>
    <mergeCell ref="AJ28:AJ29"/>
    <mergeCell ref="AF46:AI46"/>
    <mergeCell ref="AG40:AG41"/>
    <mergeCell ref="AA23:AA27"/>
    <mergeCell ref="AD23:AD27"/>
    <mergeCell ref="AG23:AG27"/>
    <mergeCell ref="AJ23:AJ27"/>
    <mergeCell ref="AF5:AF45"/>
    <mergeCell ref="AJ30:AJ39"/>
    <mergeCell ref="AG30:AG39"/>
    <mergeCell ref="AG6:AG22"/>
    <mergeCell ref="AJ6:AJ22"/>
    <mergeCell ref="AA6:AA22"/>
    <mergeCell ref="AD6:AD22"/>
    <mergeCell ref="AA28:AA29"/>
    <mergeCell ref="B47:G47"/>
    <mergeCell ref="I40:I41"/>
    <mergeCell ref="O40:O41"/>
    <mergeCell ref="U40:U41"/>
    <mergeCell ref="AA40:AA41"/>
    <mergeCell ref="C40:C41"/>
    <mergeCell ref="B46:E46"/>
    <mergeCell ref="H46:K46"/>
    <mergeCell ref="N46:Q46"/>
    <mergeCell ref="T46:W46"/>
    <mergeCell ref="Z46:AC46"/>
    <mergeCell ref="B5:B45"/>
    <mergeCell ref="Z5:Z45"/>
    <mergeCell ref="C30:C39"/>
    <mergeCell ref="I30:I39"/>
    <mergeCell ref="L30:L39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J47"/>
  <sheetViews>
    <sheetView view="pageBreakPreview" zoomScale="87" zoomScaleNormal="100" zoomScaleSheetLayoutView="87" workbookViewId="0">
      <selection activeCell="AJ2" sqref="AJ2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88"/>
      <c r="AG1" s="88"/>
      <c r="AH1" s="88"/>
      <c r="AI1" s="88"/>
      <c r="AJ1" s="88"/>
    </row>
    <row r="2" spans="2:36" ht="31.5" customHeight="1" thickBot="1" x14ac:dyDescent="0.2">
      <c r="B2" s="53" t="s">
        <v>34</v>
      </c>
      <c r="C2" s="55"/>
      <c r="D2" s="76" t="s">
        <v>119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SUM('(入力用)阪急塚口駅'!F5)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SUM('(入力用)阪急塚口駅'!L5)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SUM('(入力用)阪急塚口駅'!R5)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SUM('(入力用)阪急塚口駅'!X5)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SUM('(入力用)阪急塚口駅'!AD5)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9">
        <f>SUM('(入力用)JR尼崎駅南:(入力用)阪急塚口駅'!E6)</f>
        <v>0</v>
      </c>
      <c r="F6" s="64">
        <f>SUM(E6:E22)</f>
        <v>0</v>
      </c>
      <c r="G6" s="16"/>
      <c r="H6" s="60"/>
      <c r="I6" s="62" t="s">
        <v>6</v>
      </c>
      <c r="J6" s="4" t="s">
        <v>40</v>
      </c>
      <c r="K6" s="9">
        <f>SUM('(入力用)JR尼崎駅南:(入力用)阪急塚口駅'!K6)</f>
        <v>0</v>
      </c>
      <c r="L6" s="58">
        <f>SUM(K6:K22)</f>
        <v>0</v>
      </c>
      <c r="M6" s="16"/>
      <c r="N6" s="60"/>
      <c r="O6" s="62" t="s">
        <v>6</v>
      </c>
      <c r="P6" s="4" t="s">
        <v>40</v>
      </c>
      <c r="Q6" s="9">
        <f>SUM('(入力用)JR尼崎駅南:(入力用)阪急塚口駅'!Q6)</f>
        <v>0</v>
      </c>
      <c r="R6" s="58">
        <f>SUM(Q6:Q22)</f>
        <v>0</v>
      </c>
      <c r="S6" s="16"/>
      <c r="T6" s="60"/>
      <c r="U6" s="62" t="s">
        <v>6</v>
      </c>
      <c r="V6" s="4" t="s">
        <v>40</v>
      </c>
      <c r="W6" s="9">
        <f>SUM('(入力用)JR尼崎駅南:(入力用)阪急塚口駅'!W6)</f>
        <v>0</v>
      </c>
      <c r="X6" s="58">
        <f>SUM(W6:W22)</f>
        <v>0</v>
      </c>
      <c r="Y6" s="16"/>
      <c r="Z6" s="60"/>
      <c r="AA6" s="62" t="s">
        <v>6</v>
      </c>
      <c r="AB6" s="4" t="s">
        <v>40</v>
      </c>
      <c r="AC6" s="9">
        <f>SUM('(入力用)JR尼崎駅南:(入力用)阪急塚口駅'!AC6)</f>
        <v>0</v>
      </c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9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9">
        <f>SUM('(入力用)JR尼崎駅南:(入力用)阪急塚口駅'!E7)</f>
        <v>0</v>
      </c>
      <c r="F7" s="65"/>
      <c r="G7" s="16"/>
      <c r="H7" s="60"/>
      <c r="I7" s="62"/>
      <c r="J7" s="4" t="s">
        <v>41</v>
      </c>
      <c r="K7" s="9">
        <f>SUM('(入力用)JR尼崎駅南:(入力用)阪急塚口駅'!K7)</f>
        <v>0</v>
      </c>
      <c r="L7" s="58"/>
      <c r="M7" s="16"/>
      <c r="N7" s="60"/>
      <c r="O7" s="62"/>
      <c r="P7" s="4" t="s">
        <v>41</v>
      </c>
      <c r="Q7" s="9">
        <f>SUM('(入力用)JR尼崎駅南:(入力用)阪急塚口駅'!Q7)</f>
        <v>0</v>
      </c>
      <c r="R7" s="58"/>
      <c r="S7" s="16"/>
      <c r="T7" s="60"/>
      <c r="U7" s="62"/>
      <c r="V7" s="4" t="s">
        <v>41</v>
      </c>
      <c r="W7" s="9">
        <f>SUM('(入力用)JR尼崎駅南:(入力用)阪急塚口駅'!W7)</f>
        <v>0</v>
      </c>
      <c r="X7" s="58"/>
      <c r="Y7" s="16"/>
      <c r="Z7" s="60"/>
      <c r="AA7" s="62"/>
      <c r="AB7" s="4" t="s">
        <v>41</v>
      </c>
      <c r="AC7" s="9">
        <f>SUM('(入力用)JR尼崎駅南:(入力用)阪急塚口駅'!AC7)</f>
        <v>0</v>
      </c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9">
        <f>SUM('(入力用)JR尼崎駅南:(入力用)阪急塚口駅'!E8)</f>
        <v>0</v>
      </c>
      <c r="F8" s="65"/>
      <c r="G8" s="16"/>
      <c r="H8" s="60"/>
      <c r="I8" s="62"/>
      <c r="J8" s="4" t="s">
        <v>36</v>
      </c>
      <c r="K8" s="9">
        <f>SUM('(入力用)JR尼崎駅南:(入力用)阪急塚口駅'!K8)</f>
        <v>0</v>
      </c>
      <c r="L8" s="58"/>
      <c r="M8" s="16"/>
      <c r="N8" s="60"/>
      <c r="O8" s="62"/>
      <c r="P8" s="4" t="s">
        <v>36</v>
      </c>
      <c r="Q8" s="9">
        <f>SUM('(入力用)JR尼崎駅南:(入力用)阪急塚口駅'!Q8)</f>
        <v>0</v>
      </c>
      <c r="R8" s="58"/>
      <c r="S8" s="16"/>
      <c r="T8" s="60"/>
      <c r="U8" s="62"/>
      <c r="V8" s="4" t="s">
        <v>36</v>
      </c>
      <c r="W8" s="9">
        <f>SUM('(入力用)JR尼崎駅南:(入力用)阪急塚口駅'!W8)</f>
        <v>0</v>
      </c>
      <c r="X8" s="58"/>
      <c r="Y8" s="16"/>
      <c r="Z8" s="60"/>
      <c r="AA8" s="62"/>
      <c r="AB8" s="4" t="s">
        <v>36</v>
      </c>
      <c r="AC8" s="9">
        <f>SUM('(入力用)JR尼崎駅南:(入力用)阪急塚口駅'!AC8)</f>
        <v>0</v>
      </c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9">
        <f>SUM('(入力用)JR尼崎駅南:(入力用)阪急塚口駅'!E9)</f>
        <v>0</v>
      </c>
      <c r="F9" s="65"/>
      <c r="G9" s="16"/>
      <c r="H9" s="60"/>
      <c r="I9" s="62"/>
      <c r="J9" s="4" t="s">
        <v>42</v>
      </c>
      <c r="K9" s="9">
        <f>SUM('(入力用)JR尼崎駅南:(入力用)阪急塚口駅'!K9)</f>
        <v>0</v>
      </c>
      <c r="L9" s="58"/>
      <c r="M9" s="16"/>
      <c r="N9" s="60"/>
      <c r="O9" s="62"/>
      <c r="P9" s="4" t="s">
        <v>42</v>
      </c>
      <c r="Q9" s="9">
        <f>SUM('(入力用)JR尼崎駅南:(入力用)阪急塚口駅'!Q9)</f>
        <v>0</v>
      </c>
      <c r="R9" s="58"/>
      <c r="S9" s="16"/>
      <c r="T9" s="60"/>
      <c r="U9" s="62"/>
      <c r="V9" s="4" t="s">
        <v>42</v>
      </c>
      <c r="W9" s="9">
        <f>SUM('(入力用)JR尼崎駅南:(入力用)阪急塚口駅'!W9)</f>
        <v>0</v>
      </c>
      <c r="X9" s="58"/>
      <c r="Y9" s="16"/>
      <c r="Z9" s="60"/>
      <c r="AA9" s="62"/>
      <c r="AB9" s="4" t="s">
        <v>42</v>
      </c>
      <c r="AC9" s="9">
        <f>SUM('(入力用)JR尼崎駅南:(入力用)阪急塚口駅'!AC9)</f>
        <v>0</v>
      </c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9">
        <f>SUM('(入力用)JR尼崎駅南:(入力用)阪急塚口駅'!E10)</f>
        <v>0</v>
      </c>
      <c r="F10" s="65"/>
      <c r="G10" s="16"/>
      <c r="H10" s="60"/>
      <c r="I10" s="62"/>
      <c r="J10" s="4" t="s">
        <v>35</v>
      </c>
      <c r="K10" s="9">
        <f>SUM('(入力用)JR尼崎駅南:(入力用)阪急塚口駅'!K10)</f>
        <v>0</v>
      </c>
      <c r="L10" s="58"/>
      <c r="M10" s="16"/>
      <c r="N10" s="60"/>
      <c r="O10" s="62"/>
      <c r="P10" s="4" t="s">
        <v>35</v>
      </c>
      <c r="Q10" s="9">
        <f>SUM('(入力用)JR尼崎駅南:(入力用)阪急塚口駅'!Q10)</f>
        <v>0</v>
      </c>
      <c r="R10" s="58"/>
      <c r="S10" s="16"/>
      <c r="T10" s="60"/>
      <c r="U10" s="62"/>
      <c r="V10" s="4" t="s">
        <v>35</v>
      </c>
      <c r="W10" s="9">
        <f>SUM('(入力用)JR尼崎駅南:(入力用)阪急塚口駅'!W10)</f>
        <v>0</v>
      </c>
      <c r="X10" s="58"/>
      <c r="Y10" s="16"/>
      <c r="Z10" s="60"/>
      <c r="AA10" s="62"/>
      <c r="AB10" s="4" t="s">
        <v>35</v>
      </c>
      <c r="AC10" s="9">
        <f>SUM('(入力用)JR尼崎駅南:(入力用)阪急塚口駅'!AC10)</f>
        <v>0</v>
      </c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9">
        <f>SUM('(入力用)JR尼崎駅南:(入力用)阪急塚口駅'!E11)</f>
        <v>0</v>
      </c>
      <c r="F11" s="65"/>
      <c r="G11" s="16"/>
      <c r="H11" s="60"/>
      <c r="I11" s="62"/>
      <c r="J11" s="4" t="s">
        <v>15</v>
      </c>
      <c r="K11" s="9">
        <f>SUM('(入力用)JR尼崎駅南:(入力用)阪急塚口駅'!K11)</f>
        <v>0</v>
      </c>
      <c r="L11" s="58"/>
      <c r="M11" s="16"/>
      <c r="N11" s="60"/>
      <c r="O11" s="62"/>
      <c r="P11" s="4" t="s">
        <v>15</v>
      </c>
      <c r="Q11" s="9">
        <f>SUM('(入力用)JR尼崎駅南:(入力用)阪急塚口駅'!Q11)</f>
        <v>0</v>
      </c>
      <c r="R11" s="58"/>
      <c r="S11" s="16"/>
      <c r="T11" s="60"/>
      <c r="U11" s="62"/>
      <c r="V11" s="4" t="s">
        <v>15</v>
      </c>
      <c r="W11" s="9">
        <f>SUM('(入力用)JR尼崎駅南:(入力用)阪急塚口駅'!W11)</f>
        <v>0</v>
      </c>
      <c r="X11" s="58"/>
      <c r="Y11" s="16"/>
      <c r="Z11" s="60"/>
      <c r="AA11" s="62"/>
      <c r="AB11" s="4" t="s">
        <v>15</v>
      </c>
      <c r="AC11" s="9">
        <f>SUM('(入力用)JR尼崎駅南:(入力用)阪急塚口駅'!AC11)</f>
        <v>0</v>
      </c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9">
        <f>SUM('(入力用)JR尼崎駅南:(入力用)阪急塚口駅'!E12)</f>
        <v>0</v>
      </c>
      <c r="F12" s="65"/>
      <c r="G12" s="16"/>
      <c r="H12" s="60"/>
      <c r="I12" s="62"/>
      <c r="J12" s="4" t="s">
        <v>16</v>
      </c>
      <c r="K12" s="9">
        <f>SUM('(入力用)JR尼崎駅南:(入力用)阪急塚口駅'!K12)</f>
        <v>0</v>
      </c>
      <c r="L12" s="58"/>
      <c r="M12" s="16"/>
      <c r="N12" s="60"/>
      <c r="O12" s="62"/>
      <c r="P12" s="4" t="s">
        <v>16</v>
      </c>
      <c r="Q12" s="9">
        <f>SUM('(入力用)JR尼崎駅南:(入力用)阪急塚口駅'!Q12)</f>
        <v>0</v>
      </c>
      <c r="R12" s="58"/>
      <c r="S12" s="16"/>
      <c r="T12" s="60"/>
      <c r="U12" s="62"/>
      <c r="V12" s="4" t="s">
        <v>16</v>
      </c>
      <c r="W12" s="9">
        <f>SUM('(入力用)JR尼崎駅南:(入力用)阪急塚口駅'!W12)</f>
        <v>0</v>
      </c>
      <c r="X12" s="58"/>
      <c r="Y12" s="16"/>
      <c r="Z12" s="60"/>
      <c r="AA12" s="62"/>
      <c r="AB12" s="4" t="s">
        <v>16</v>
      </c>
      <c r="AC12" s="9">
        <f>SUM('(入力用)JR尼崎駅南:(入力用)阪急塚口駅'!AC12)</f>
        <v>0</v>
      </c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9">
        <f>SUM('(入力用)JR尼崎駅南:(入力用)阪急塚口駅'!E13)</f>
        <v>0</v>
      </c>
      <c r="F13" s="65"/>
      <c r="G13" s="16"/>
      <c r="H13" s="60"/>
      <c r="I13" s="62"/>
      <c r="J13" s="4" t="s">
        <v>17</v>
      </c>
      <c r="K13" s="9">
        <f>SUM('(入力用)JR尼崎駅南:(入力用)阪急塚口駅'!K13)</f>
        <v>0</v>
      </c>
      <c r="L13" s="58"/>
      <c r="M13" s="16"/>
      <c r="N13" s="60"/>
      <c r="O13" s="62"/>
      <c r="P13" s="4" t="s">
        <v>17</v>
      </c>
      <c r="Q13" s="9">
        <f>SUM('(入力用)JR尼崎駅南:(入力用)阪急塚口駅'!Q13)</f>
        <v>0</v>
      </c>
      <c r="R13" s="58"/>
      <c r="S13" s="16"/>
      <c r="T13" s="60"/>
      <c r="U13" s="62"/>
      <c r="V13" s="4" t="s">
        <v>17</v>
      </c>
      <c r="W13" s="9">
        <f>SUM('(入力用)JR尼崎駅南:(入力用)阪急塚口駅'!W13)</f>
        <v>0</v>
      </c>
      <c r="X13" s="58"/>
      <c r="Y13" s="16"/>
      <c r="Z13" s="60"/>
      <c r="AA13" s="62"/>
      <c r="AB13" s="4" t="s">
        <v>17</v>
      </c>
      <c r="AC13" s="9">
        <f>SUM('(入力用)JR尼崎駅南:(入力用)阪急塚口駅'!AC13)</f>
        <v>0</v>
      </c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9">
        <f>SUM('(入力用)JR尼崎駅南:(入力用)阪急塚口駅'!E14)</f>
        <v>0</v>
      </c>
      <c r="F14" s="65"/>
      <c r="G14" s="16"/>
      <c r="H14" s="60"/>
      <c r="I14" s="62"/>
      <c r="J14" s="4"/>
      <c r="K14" s="9">
        <f>SUM('(入力用)JR尼崎駅南:(入力用)阪急塚口駅'!K14)</f>
        <v>0</v>
      </c>
      <c r="L14" s="58"/>
      <c r="M14" s="16"/>
      <c r="N14" s="60"/>
      <c r="O14" s="62"/>
      <c r="P14" s="4"/>
      <c r="Q14" s="9">
        <f>SUM('(入力用)JR尼崎駅南:(入力用)阪急塚口駅'!Q14)</f>
        <v>0</v>
      </c>
      <c r="R14" s="58"/>
      <c r="S14" s="16"/>
      <c r="T14" s="60"/>
      <c r="U14" s="62"/>
      <c r="V14" s="4"/>
      <c r="W14" s="9">
        <f>SUM('(入力用)JR尼崎駅南:(入力用)阪急塚口駅'!W14)</f>
        <v>0</v>
      </c>
      <c r="X14" s="58"/>
      <c r="Y14" s="16"/>
      <c r="Z14" s="60"/>
      <c r="AA14" s="62"/>
      <c r="AB14" s="4"/>
      <c r="AC14" s="9">
        <f>SUM('(入力用)JR尼崎駅南:(入力用)阪急塚口駅'!AC14)</f>
        <v>0</v>
      </c>
      <c r="AD14" s="65"/>
      <c r="AE14" s="16"/>
      <c r="AF14" s="60"/>
      <c r="AG14" s="62"/>
      <c r="AH14" s="4"/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9">
        <f>SUM('(入力用)JR尼崎駅南:(入力用)阪急塚口駅'!E15)</f>
        <v>0</v>
      </c>
      <c r="F15" s="65"/>
      <c r="G15" s="16"/>
      <c r="H15" s="60"/>
      <c r="I15" s="62"/>
      <c r="J15" s="4" t="s">
        <v>18</v>
      </c>
      <c r="K15" s="9">
        <f>SUM('(入力用)JR尼崎駅南:(入力用)阪急塚口駅'!K15)</f>
        <v>0</v>
      </c>
      <c r="L15" s="58"/>
      <c r="M15" s="16"/>
      <c r="N15" s="60"/>
      <c r="O15" s="62"/>
      <c r="P15" s="4" t="s">
        <v>18</v>
      </c>
      <c r="Q15" s="9">
        <f>SUM('(入力用)JR尼崎駅南:(入力用)阪急塚口駅'!Q15)</f>
        <v>0</v>
      </c>
      <c r="R15" s="58"/>
      <c r="S15" s="16"/>
      <c r="T15" s="60"/>
      <c r="U15" s="62"/>
      <c r="V15" s="4" t="s">
        <v>18</v>
      </c>
      <c r="W15" s="9">
        <f>SUM('(入力用)JR尼崎駅南:(入力用)阪急塚口駅'!W15)</f>
        <v>0</v>
      </c>
      <c r="X15" s="58"/>
      <c r="Y15" s="16"/>
      <c r="Z15" s="60"/>
      <c r="AA15" s="62"/>
      <c r="AB15" s="4" t="s">
        <v>18</v>
      </c>
      <c r="AC15" s="9">
        <f>SUM('(入力用)JR尼崎駅南:(入力用)阪急塚口駅'!AC15)</f>
        <v>0</v>
      </c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9">
        <f>SUM('(入力用)JR尼崎駅南:(入力用)阪急塚口駅'!E16)</f>
        <v>0</v>
      </c>
      <c r="F16" s="65"/>
      <c r="G16" s="16"/>
      <c r="H16" s="60"/>
      <c r="I16" s="62"/>
      <c r="J16" s="4" t="s">
        <v>19</v>
      </c>
      <c r="K16" s="9">
        <f>SUM('(入力用)JR尼崎駅南:(入力用)阪急塚口駅'!K16)</f>
        <v>0</v>
      </c>
      <c r="L16" s="58"/>
      <c r="M16" s="16"/>
      <c r="N16" s="60"/>
      <c r="O16" s="62"/>
      <c r="P16" s="4" t="s">
        <v>19</v>
      </c>
      <c r="Q16" s="9">
        <f>SUM('(入力用)JR尼崎駅南:(入力用)阪急塚口駅'!Q16)</f>
        <v>0</v>
      </c>
      <c r="R16" s="58"/>
      <c r="S16" s="16"/>
      <c r="T16" s="60"/>
      <c r="U16" s="62"/>
      <c r="V16" s="4" t="s">
        <v>19</v>
      </c>
      <c r="W16" s="9">
        <f>SUM('(入力用)JR尼崎駅南:(入力用)阪急塚口駅'!W16)</f>
        <v>0</v>
      </c>
      <c r="X16" s="58"/>
      <c r="Y16" s="16"/>
      <c r="Z16" s="60"/>
      <c r="AA16" s="62"/>
      <c r="AB16" s="4" t="s">
        <v>19</v>
      </c>
      <c r="AC16" s="9">
        <f>SUM('(入力用)JR尼崎駅南:(入力用)阪急塚口駅'!AC16)</f>
        <v>0</v>
      </c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9">
        <f>SUM('(入力用)JR尼崎駅南:(入力用)阪急塚口駅'!E17)</f>
        <v>0</v>
      </c>
      <c r="F17" s="65"/>
      <c r="G17" s="16"/>
      <c r="H17" s="60"/>
      <c r="I17" s="62"/>
      <c r="J17" s="4" t="s">
        <v>20</v>
      </c>
      <c r="K17" s="9">
        <f>SUM('(入力用)JR尼崎駅南:(入力用)阪急塚口駅'!K17)</f>
        <v>0</v>
      </c>
      <c r="L17" s="58"/>
      <c r="M17" s="16"/>
      <c r="N17" s="60"/>
      <c r="O17" s="62"/>
      <c r="P17" s="4" t="s">
        <v>20</v>
      </c>
      <c r="Q17" s="9">
        <f>SUM('(入力用)JR尼崎駅南:(入力用)阪急塚口駅'!Q17)</f>
        <v>0</v>
      </c>
      <c r="R17" s="58"/>
      <c r="S17" s="16"/>
      <c r="T17" s="60"/>
      <c r="U17" s="62"/>
      <c r="V17" s="4" t="s">
        <v>20</v>
      </c>
      <c r="W17" s="9">
        <f>SUM('(入力用)JR尼崎駅南:(入力用)阪急塚口駅'!W17)</f>
        <v>0</v>
      </c>
      <c r="X17" s="58"/>
      <c r="Y17" s="16"/>
      <c r="Z17" s="60"/>
      <c r="AA17" s="62"/>
      <c r="AB17" s="4" t="s">
        <v>20</v>
      </c>
      <c r="AC17" s="9">
        <f>SUM('(入力用)JR尼崎駅南:(入力用)阪急塚口駅'!AC17)</f>
        <v>0</v>
      </c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9">
        <f>SUM('(入力用)JR尼崎駅南:(入力用)阪急塚口駅'!E18)</f>
        <v>0</v>
      </c>
      <c r="F18" s="65"/>
      <c r="G18" s="16"/>
      <c r="H18" s="60"/>
      <c r="I18" s="62"/>
      <c r="J18" s="4" t="s">
        <v>86</v>
      </c>
      <c r="K18" s="9">
        <f>SUM('(入力用)JR尼崎駅南:(入力用)阪急塚口駅'!K18)</f>
        <v>0</v>
      </c>
      <c r="L18" s="58"/>
      <c r="M18" s="16"/>
      <c r="N18" s="60"/>
      <c r="O18" s="62"/>
      <c r="P18" s="4" t="s">
        <v>86</v>
      </c>
      <c r="Q18" s="9">
        <f>SUM('(入力用)JR尼崎駅南:(入力用)阪急塚口駅'!Q18)</f>
        <v>0</v>
      </c>
      <c r="R18" s="58"/>
      <c r="S18" s="16"/>
      <c r="T18" s="60"/>
      <c r="U18" s="62"/>
      <c r="V18" s="4" t="s">
        <v>86</v>
      </c>
      <c r="W18" s="9">
        <f>SUM('(入力用)JR尼崎駅南:(入力用)阪急塚口駅'!W18)</f>
        <v>0</v>
      </c>
      <c r="X18" s="58"/>
      <c r="Y18" s="16"/>
      <c r="Z18" s="60"/>
      <c r="AA18" s="62"/>
      <c r="AB18" s="4" t="s">
        <v>86</v>
      </c>
      <c r="AC18" s="9">
        <f>SUM('(入力用)JR尼崎駅南:(入力用)阪急塚口駅'!AC18)</f>
        <v>0</v>
      </c>
      <c r="AD18" s="65"/>
      <c r="AE18" s="16"/>
      <c r="AF18" s="60"/>
      <c r="AG18" s="62"/>
      <c r="AH18" s="4" t="s">
        <v>86</v>
      </c>
      <c r="AI18" s="10">
        <f t="shared" si="0"/>
        <v>0</v>
      </c>
      <c r="AJ18" s="58"/>
    </row>
    <row r="19" spans="2:36" ht="28.9" customHeight="1" x14ac:dyDescent="0.15">
      <c r="B19" s="60"/>
      <c r="C19" s="62"/>
      <c r="D19" s="4" t="s">
        <v>81</v>
      </c>
      <c r="E19" s="9">
        <f>SUM('(入力用)JR尼崎駅南:(入力用)阪急塚口駅'!E19)</f>
        <v>0</v>
      </c>
      <c r="F19" s="65"/>
      <c r="G19" s="16"/>
      <c r="H19" s="60"/>
      <c r="I19" s="62"/>
      <c r="J19" s="4" t="s">
        <v>81</v>
      </c>
      <c r="K19" s="9">
        <f>SUM('(入力用)JR尼崎駅南:(入力用)阪急塚口駅'!K19)</f>
        <v>0</v>
      </c>
      <c r="L19" s="58"/>
      <c r="M19" s="16"/>
      <c r="N19" s="60"/>
      <c r="O19" s="62"/>
      <c r="P19" s="4" t="s">
        <v>81</v>
      </c>
      <c r="Q19" s="9">
        <f>SUM('(入力用)JR尼崎駅南:(入力用)阪急塚口駅'!Q19)</f>
        <v>0</v>
      </c>
      <c r="R19" s="58"/>
      <c r="S19" s="16"/>
      <c r="T19" s="60"/>
      <c r="U19" s="62"/>
      <c r="V19" s="4" t="s">
        <v>81</v>
      </c>
      <c r="W19" s="9">
        <f>SUM('(入力用)JR尼崎駅南:(入力用)阪急塚口駅'!W19)</f>
        <v>0</v>
      </c>
      <c r="X19" s="58"/>
      <c r="Y19" s="16"/>
      <c r="Z19" s="60"/>
      <c r="AA19" s="62"/>
      <c r="AB19" s="4" t="s">
        <v>81</v>
      </c>
      <c r="AC19" s="9">
        <f>SUM('(入力用)JR尼崎駅南:(入力用)阪急塚口駅'!AC19)</f>
        <v>0</v>
      </c>
      <c r="AD19" s="65"/>
      <c r="AE19" s="16"/>
      <c r="AF19" s="60"/>
      <c r="AG19" s="62"/>
      <c r="AH19" s="4" t="s">
        <v>81</v>
      </c>
      <c r="AI19" s="10">
        <f t="shared" si="0"/>
        <v>0</v>
      </c>
      <c r="AJ19" s="58"/>
    </row>
    <row r="20" spans="2:36" ht="28.9" customHeight="1" x14ac:dyDescent="0.15">
      <c r="B20" s="60"/>
      <c r="C20" s="62"/>
      <c r="D20" s="4" t="s">
        <v>82</v>
      </c>
      <c r="E20" s="9">
        <f>SUM('(入力用)JR尼崎駅南:(入力用)阪急塚口駅'!E20)</f>
        <v>0</v>
      </c>
      <c r="F20" s="65"/>
      <c r="G20" s="16"/>
      <c r="H20" s="60"/>
      <c r="I20" s="62"/>
      <c r="J20" s="4" t="s">
        <v>82</v>
      </c>
      <c r="K20" s="9">
        <f>SUM('(入力用)JR尼崎駅南:(入力用)阪急塚口駅'!K20)</f>
        <v>0</v>
      </c>
      <c r="L20" s="58"/>
      <c r="M20" s="16"/>
      <c r="N20" s="60"/>
      <c r="O20" s="62"/>
      <c r="P20" s="4" t="s">
        <v>82</v>
      </c>
      <c r="Q20" s="9">
        <f>SUM('(入力用)JR尼崎駅南:(入力用)阪急塚口駅'!Q20)</f>
        <v>0</v>
      </c>
      <c r="R20" s="58"/>
      <c r="S20" s="16"/>
      <c r="T20" s="60"/>
      <c r="U20" s="62"/>
      <c r="V20" s="4" t="s">
        <v>82</v>
      </c>
      <c r="W20" s="9">
        <f>SUM('(入力用)JR尼崎駅南:(入力用)阪急塚口駅'!W20)</f>
        <v>0</v>
      </c>
      <c r="X20" s="58"/>
      <c r="Y20" s="16"/>
      <c r="Z20" s="60"/>
      <c r="AA20" s="62"/>
      <c r="AB20" s="4" t="s">
        <v>82</v>
      </c>
      <c r="AC20" s="9">
        <f>SUM('(入力用)JR尼崎駅南:(入力用)阪急塚口駅'!AC20)</f>
        <v>0</v>
      </c>
      <c r="AD20" s="65"/>
      <c r="AE20" s="16"/>
      <c r="AF20" s="60"/>
      <c r="AG20" s="62"/>
      <c r="AH20" s="4" t="s">
        <v>82</v>
      </c>
      <c r="AI20" s="10">
        <f t="shared" si="0"/>
        <v>0</v>
      </c>
      <c r="AJ20" s="58"/>
    </row>
    <row r="21" spans="2:36" ht="28.9" customHeight="1" x14ac:dyDescent="0.15">
      <c r="B21" s="60"/>
      <c r="C21" s="62"/>
      <c r="D21" s="4" t="s">
        <v>84</v>
      </c>
      <c r="E21" s="9">
        <f>SUM('(入力用)JR尼崎駅南:(入力用)阪急塚口駅'!E21)</f>
        <v>0</v>
      </c>
      <c r="F21" s="65"/>
      <c r="G21" s="16"/>
      <c r="H21" s="60"/>
      <c r="I21" s="62"/>
      <c r="J21" s="4" t="s">
        <v>83</v>
      </c>
      <c r="K21" s="9">
        <f>SUM('(入力用)JR尼崎駅南:(入力用)阪急塚口駅'!K21)</f>
        <v>0</v>
      </c>
      <c r="L21" s="58"/>
      <c r="M21" s="16"/>
      <c r="N21" s="60"/>
      <c r="O21" s="62"/>
      <c r="P21" s="4" t="s">
        <v>83</v>
      </c>
      <c r="Q21" s="9">
        <f>SUM('(入力用)JR尼崎駅南:(入力用)阪急塚口駅'!Q21)</f>
        <v>0</v>
      </c>
      <c r="R21" s="58"/>
      <c r="S21" s="16"/>
      <c r="T21" s="60"/>
      <c r="U21" s="62"/>
      <c r="V21" s="4" t="s">
        <v>83</v>
      </c>
      <c r="W21" s="9">
        <f>SUM('(入力用)JR尼崎駅南:(入力用)阪急塚口駅'!W21)</f>
        <v>0</v>
      </c>
      <c r="X21" s="58"/>
      <c r="Y21" s="16"/>
      <c r="Z21" s="60"/>
      <c r="AA21" s="62"/>
      <c r="AB21" s="4" t="s">
        <v>83</v>
      </c>
      <c r="AC21" s="9">
        <f>SUM('(入力用)JR尼崎駅南:(入力用)阪急塚口駅'!AC21)</f>
        <v>0</v>
      </c>
      <c r="AD21" s="65"/>
      <c r="AE21" s="16"/>
      <c r="AF21" s="60"/>
      <c r="AG21" s="62"/>
      <c r="AH21" s="4" t="s">
        <v>83</v>
      </c>
      <c r="AI21" s="10">
        <f t="shared" si="0"/>
        <v>0</v>
      </c>
      <c r="AJ21" s="58"/>
    </row>
    <row r="22" spans="2:36" ht="28.9" customHeight="1" x14ac:dyDescent="0.15">
      <c r="B22" s="60"/>
      <c r="C22" s="62"/>
      <c r="D22" s="4" t="s">
        <v>10</v>
      </c>
      <c r="E22" s="9">
        <f>SUM('(入力用)JR尼崎駅南:(入力用)阪急塚口駅'!E22)</f>
        <v>0</v>
      </c>
      <c r="F22" s="65"/>
      <c r="G22" s="16"/>
      <c r="H22" s="60"/>
      <c r="I22" s="62"/>
      <c r="J22" s="4" t="s">
        <v>10</v>
      </c>
      <c r="K22" s="9">
        <f>SUM('(入力用)JR尼崎駅南:(入力用)阪急塚口駅'!K22)</f>
        <v>0</v>
      </c>
      <c r="L22" s="58"/>
      <c r="M22" s="16"/>
      <c r="N22" s="60"/>
      <c r="O22" s="62"/>
      <c r="P22" s="4" t="s">
        <v>10</v>
      </c>
      <c r="Q22" s="9">
        <f>SUM('(入力用)JR尼崎駅南:(入力用)阪急塚口駅'!Q22)</f>
        <v>0</v>
      </c>
      <c r="R22" s="58"/>
      <c r="S22" s="16"/>
      <c r="T22" s="60"/>
      <c r="U22" s="62"/>
      <c r="V22" s="4" t="s">
        <v>10</v>
      </c>
      <c r="W22" s="9">
        <f>SUM('(入力用)JR尼崎駅南:(入力用)阪急塚口駅'!W22)</f>
        <v>0</v>
      </c>
      <c r="X22" s="58"/>
      <c r="Y22" s="16"/>
      <c r="Z22" s="60"/>
      <c r="AA22" s="62"/>
      <c r="AB22" s="4" t="s">
        <v>10</v>
      </c>
      <c r="AC22" s="9">
        <f>SUM('(入力用)JR尼崎駅南:(入力用)阪急塚口駅'!AC22)</f>
        <v>0</v>
      </c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9">
        <f>SUM('(入力用)JR尼崎駅南:(入力用)阪急塚口駅'!E23)</f>
        <v>0</v>
      </c>
      <c r="F23" s="64">
        <f>SUM(E23:E27)</f>
        <v>0</v>
      </c>
      <c r="G23" s="16"/>
      <c r="H23" s="60"/>
      <c r="I23" s="56" t="s">
        <v>7</v>
      </c>
      <c r="J23" s="4" t="s">
        <v>21</v>
      </c>
      <c r="K23" s="9">
        <f>SUM('(入力用)JR尼崎駅南:(入力用)阪急塚口駅'!K23)</f>
        <v>0</v>
      </c>
      <c r="L23" s="64">
        <f>SUM(K23:K27)</f>
        <v>0</v>
      </c>
      <c r="M23" s="16"/>
      <c r="N23" s="60"/>
      <c r="O23" s="56" t="s">
        <v>7</v>
      </c>
      <c r="P23" s="4" t="s">
        <v>21</v>
      </c>
      <c r="Q23" s="9">
        <f>SUM('(入力用)JR尼崎駅南:(入力用)阪急塚口駅'!Q23)</f>
        <v>0</v>
      </c>
      <c r="R23" s="64">
        <f>SUM(Q23:Q27)</f>
        <v>0</v>
      </c>
      <c r="S23" s="16"/>
      <c r="T23" s="60"/>
      <c r="U23" s="56" t="s">
        <v>7</v>
      </c>
      <c r="V23" s="4" t="s">
        <v>21</v>
      </c>
      <c r="W23" s="9">
        <f>SUM('(入力用)JR尼崎駅南:(入力用)阪急塚口駅'!W23)</f>
        <v>0</v>
      </c>
      <c r="X23" s="64">
        <f>SUM(W23:W27)</f>
        <v>0</v>
      </c>
      <c r="Y23" s="16"/>
      <c r="Z23" s="60"/>
      <c r="AA23" s="56" t="s">
        <v>7</v>
      </c>
      <c r="AB23" s="4" t="s">
        <v>21</v>
      </c>
      <c r="AC23" s="9">
        <f>SUM('(入力用)JR尼崎駅南:(入力用)阪急塚口駅'!AC23)</f>
        <v>0</v>
      </c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9">
        <f>SUM('(入力用)JR尼崎駅南:(入力用)阪急塚口駅'!E24)</f>
        <v>0</v>
      </c>
      <c r="F24" s="65"/>
      <c r="G24" s="16"/>
      <c r="H24" s="60"/>
      <c r="I24" s="57"/>
      <c r="J24" s="4" t="s">
        <v>22</v>
      </c>
      <c r="K24" s="9">
        <f>SUM('(入力用)JR尼崎駅南:(入力用)阪急塚口駅'!K24)</f>
        <v>0</v>
      </c>
      <c r="L24" s="65"/>
      <c r="M24" s="16"/>
      <c r="N24" s="60"/>
      <c r="O24" s="57"/>
      <c r="P24" s="4" t="s">
        <v>22</v>
      </c>
      <c r="Q24" s="9">
        <f>SUM('(入力用)JR尼崎駅南:(入力用)阪急塚口駅'!Q24)</f>
        <v>0</v>
      </c>
      <c r="R24" s="65"/>
      <c r="S24" s="16"/>
      <c r="T24" s="60"/>
      <c r="U24" s="57"/>
      <c r="V24" s="4" t="s">
        <v>22</v>
      </c>
      <c r="W24" s="9">
        <f>SUM('(入力用)JR尼崎駅南:(入力用)阪急塚口駅'!W24)</f>
        <v>0</v>
      </c>
      <c r="X24" s="65"/>
      <c r="Y24" s="16"/>
      <c r="Z24" s="60"/>
      <c r="AA24" s="57"/>
      <c r="AB24" s="4" t="s">
        <v>22</v>
      </c>
      <c r="AC24" s="9">
        <f>SUM('(入力用)JR尼崎駅南:(入力用)阪急塚口駅'!AC24)</f>
        <v>0</v>
      </c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9">
        <f>SUM('(入力用)JR尼崎駅南:(入力用)阪急塚口駅'!E25)</f>
        <v>0</v>
      </c>
      <c r="F25" s="65"/>
      <c r="G25" s="16"/>
      <c r="H25" s="60"/>
      <c r="I25" s="57"/>
      <c r="J25" s="4" t="s">
        <v>87</v>
      </c>
      <c r="K25" s="9">
        <f>SUM('(入力用)JR尼崎駅南:(入力用)阪急塚口駅'!K25)</f>
        <v>0</v>
      </c>
      <c r="L25" s="65"/>
      <c r="M25" s="16"/>
      <c r="N25" s="60"/>
      <c r="O25" s="57"/>
      <c r="P25" s="4" t="s">
        <v>87</v>
      </c>
      <c r="Q25" s="9">
        <f>SUM('(入力用)JR尼崎駅南:(入力用)阪急塚口駅'!Q25)</f>
        <v>0</v>
      </c>
      <c r="R25" s="65"/>
      <c r="S25" s="16"/>
      <c r="T25" s="60"/>
      <c r="U25" s="57"/>
      <c r="V25" s="4" t="s">
        <v>87</v>
      </c>
      <c r="W25" s="9">
        <f>SUM('(入力用)JR尼崎駅南:(入力用)阪急塚口駅'!W25)</f>
        <v>0</v>
      </c>
      <c r="X25" s="65"/>
      <c r="Y25" s="16"/>
      <c r="Z25" s="60"/>
      <c r="AA25" s="57"/>
      <c r="AB25" s="4" t="s">
        <v>87</v>
      </c>
      <c r="AC25" s="9">
        <f>SUM('(入力用)JR尼崎駅南:(入力用)阪急塚口駅'!AC25)</f>
        <v>0</v>
      </c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9">
        <f>SUM('(入力用)JR尼崎駅南:(入力用)阪急塚口駅'!E26)</f>
        <v>0</v>
      </c>
      <c r="F26" s="65"/>
      <c r="G26" s="16"/>
      <c r="H26" s="60"/>
      <c r="I26" s="57"/>
      <c r="J26" s="4" t="s">
        <v>23</v>
      </c>
      <c r="K26" s="9">
        <f>SUM('(入力用)JR尼崎駅南:(入力用)阪急塚口駅'!K26)</f>
        <v>0</v>
      </c>
      <c r="L26" s="65"/>
      <c r="M26" s="16"/>
      <c r="N26" s="60"/>
      <c r="O26" s="57"/>
      <c r="P26" s="4" t="s">
        <v>23</v>
      </c>
      <c r="Q26" s="9">
        <f>SUM('(入力用)JR尼崎駅南:(入力用)阪急塚口駅'!Q26)</f>
        <v>0</v>
      </c>
      <c r="R26" s="65"/>
      <c r="S26" s="16"/>
      <c r="T26" s="60"/>
      <c r="U26" s="57"/>
      <c r="V26" s="4" t="s">
        <v>23</v>
      </c>
      <c r="W26" s="9">
        <f>SUM('(入力用)JR尼崎駅南:(入力用)阪急塚口駅'!W26)</f>
        <v>0</v>
      </c>
      <c r="X26" s="65"/>
      <c r="Y26" s="16"/>
      <c r="Z26" s="60"/>
      <c r="AA26" s="57"/>
      <c r="AB26" s="4" t="s">
        <v>23</v>
      </c>
      <c r="AC26" s="9">
        <f>SUM('(入力用)JR尼崎駅南:(入力用)阪急塚口駅'!AC26)</f>
        <v>0</v>
      </c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9">
        <f>SUM('(入力用)JR尼崎駅南:(入力用)阪急塚口駅'!E27)</f>
        <v>0</v>
      </c>
      <c r="F27" s="66"/>
      <c r="G27" s="16"/>
      <c r="H27" s="60"/>
      <c r="I27" s="67"/>
      <c r="J27" s="4" t="s">
        <v>88</v>
      </c>
      <c r="K27" s="9">
        <f>SUM('(入力用)JR尼崎駅南:(入力用)阪急塚口駅'!K27)</f>
        <v>0</v>
      </c>
      <c r="L27" s="66"/>
      <c r="M27" s="16"/>
      <c r="N27" s="60"/>
      <c r="O27" s="67"/>
      <c r="P27" s="4" t="s">
        <v>88</v>
      </c>
      <c r="Q27" s="9">
        <f>SUM('(入力用)JR尼崎駅南:(入力用)阪急塚口駅'!Q27)</f>
        <v>0</v>
      </c>
      <c r="R27" s="66"/>
      <c r="S27" s="16"/>
      <c r="T27" s="60"/>
      <c r="U27" s="67"/>
      <c r="V27" s="4" t="s">
        <v>88</v>
      </c>
      <c r="W27" s="9">
        <f>SUM('(入力用)JR尼崎駅南:(入力用)阪急塚口駅'!W27)</f>
        <v>0</v>
      </c>
      <c r="X27" s="66"/>
      <c r="Y27" s="16"/>
      <c r="Z27" s="60"/>
      <c r="AA27" s="67"/>
      <c r="AB27" s="4" t="s">
        <v>88</v>
      </c>
      <c r="AC27" s="9">
        <f>SUM('(入力用)JR尼崎駅南:(入力用)阪急塚口駅'!AC27)</f>
        <v>0</v>
      </c>
      <c r="AD27" s="66"/>
      <c r="AE27" s="16"/>
      <c r="AF27" s="60"/>
      <c r="AG27" s="67"/>
      <c r="AH27" s="4" t="s">
        <v>88</v>
      </c>
      <c r="AI27" s="10">
        <f t="shared" si="0"/>
        <v>0</v>
      </c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9">
        <f>SUM('(入力用)JR尼崎駅南:(入力用)阪急塚口駅'!E28)</f>
        <v>0</v>
      </c>
      <c r="F28" s="58">
        <f>SUM(E28:E29)</f>
        <v>0</v>
      </c>
      <c r="G28" s="16"/>
      <c r="H28" s="60"/>
      <c r="I28" s="56" t="s">
        <v>8</v>
      </c>
      <c r="J28" s="4" t="s">
        <v>24</v>
      </c>
      <c r="K28" s="9">
        <f>SUM('(入力用)JR尼崎駅南:(入力用)阪急塚口駅'!K28)</f>
        <v>0</v>
      </c>
      <c r="L28" s="58">
        <f>SUM(K28:K29)</f>
        <v>0</v>
      </c>
      <c r="M28" s="16"/>
      <c r="N28" s="60"/>
      <c r="O28" s="56" t="s">
        <v>8</v>
      </c>
      <c r="P28" s="4" t="s">
        <v>24</v>
      </c>
      <c r="Q28" s="9">
        <f>SUM('(入力用)JR尼崎駅南:(入力用)阪急塚口駅'!Q28)</f>
        <v>0</v>
      </c>
      <c r="R28" s="58">
        <f>SUM(Q28:Q29)</f>
        <v>0</v>
      </c>
      <c r="S28" s="16"/>
      <c r="T28" s="60"/>
      <c r="U28" s="56" t="s">
        <v>8</v>
      </c>
      <c r="V28" s="4" t="s">
        <v>24</v>
      </c>
      <c r="W28" s="9">
        <f>SUM('(入力用)JR尼崎駅南:(入力用)阪急塚口駅'!W28)</f>
        <v>0</v>
      </c>
      <c r="X28" s="58">
        <f>SUM(W28:W29)</f>
        <v>0</v>
      </c>
      <c r="Y28" s="16"/>
      <c r="Z28" s="60"/>
      <c r="AA28" s="56" t="s">
        <v>8</v>
      </c>
      <c r="AB28" s="4" t="s">
        <v>24</v>
      </c>
      <c r="AC28" s="9">
        <f>SUM('(入力用)JR尼崎駅南:(入力用)阪急塚口駅'!AC28)</f>
        <v>0</v>
      </c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9">
        <f>SUM('(入力用)JR尼崎駅南:(入力用)阪急塚口駅'!E29)</f>
        <v>0</v>
      </c>
      <c r="F29" s="58"/>
      <c r="G29" s="16"/>
      <c r="H29" s="60"/>
      <c r="I29" s="57"/>
      <c r="J29" s="4" t="s">
        <v>43</v>
      </c>
      <c r="K29" s="9">
        <f>SUM('(入力用)JR尼崎駅南:(入力用)阪急塚口駅'!K29)</f>
        <v>0</v>
      </c>
      <c r="L29" s="58"/>
      <c r="M29" s="16"/>
      <c r="N29" s="60"/>
      <c r="O29" s="57"/>
      <c r="P29" s="4" t="s">
        <v>43</v>
      </c>
      <c r="Q29" s="9">
        <f>SUM('(入力用)JR尼崎駅南:(入力用)阪急塚口駅'!Q29)</f>
        <v>0</v>
      </c>
      <c r="R29" s="58"/>
      <c r="S29" s="16"/>
      <c r="T29" s="60"/>
      <c r="U29" s="57"/>
      <c r="V29" s="4" t="s">
        <v>43</v>
      </c>
      <c r="W29" s="9">
        <f>SUM('(入力用)JR尼崎駅南:(入力用)阪急塚口駅'!W29)</f>
        <v>0</v>
      </c>
      <c r="X29" s="58"/>
      <c r="Y29" s="16"/>
      <c r="Z29" s="60"/>
      <c r="AA29" s="57"/>
      <c r="AB29" s="4" t="s">
        <v>43</v>
      </c>
      <c r="AC29" s="9">
        <f>SUM('(入力用)JR尼崎駅南:(入力用)阪急塚口駅'!AC29)</f>
        <v>0</v>
      </c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9">
        <f>SUM('(入力用)JR尼崎駅南:(入力用)阪急塚口駅'!E30)</f>
        <v>0</v>
      </c>
      <c r="F30" s="64">
        <f>SUM(E30:E39)</f>
        <v>0</v>
      </c>
      <c r="G30" s="16"/>
      <c r="H30" s="60"/>
      <c r="I30" s="49" t="s">
        <v>9</v>
      </c>
      <c r="J30" s="4" t="s">
        <v>44</v>
      </c>
      <c r="K30" s="9">
        <f>SUM('(入力用)JR尼崎駅南:(入力用)阪急塚口駅'!K30)</f>
        <v>0</v>
      </c>
      <c r="L30" s="64">
        <f>SUM(K30:K39)</f>
        <v>0</v>
      </c>
      <c r="M30" s="16"/>
      <c r="N30" s="60"/>
      <c r="O30" s="49" t="s">
        <v>9</v>
      </c>
      <c r="P30" s="4" t="s">
        <v>44</v>
      </c>
      <c r="Q30" s="9">
        <f>SUM('(入力用)JR尼崎駅南:(入力用)阪急塚口駅'!Q30)</f>
        <v>0</v>
      </c>
      <c r="R30" s="72">
        <f>SUM(Q30:Q39)</f>
        <v>0</v>
      </c>
      <c r="S30" s="16"/>
      <c r="T30" s="60"/>
      <c r="U30" s="49" t="s">
        <v>9</v>
      </c>
      <c r="V30" s="4" t="s">
        <v>44</v>
      </c>
      <c r="W30" s="9">
        <f>SUM('(入力用)JR尼崎駅南:(入力用)阪急塚口駅'!W30)</f>
        <v>0</v>
      </c>
      <c r="X30" s="72">
        <f>SUM(W30:W39)</f>
        <v>0</v>
      </c>
      <c r="Y30" s="16"/>
      <c r="Z30" s="60"/>
      <c r="AA30" s="49" t="s">
        <v>9</v>
      </c>
      <c r="AB30" s="4" t="s">
        <v>44</v>
      </c>
      <c r="AC30" s="9">
        <f>SUM('(入力用)JR尼崎駅南:(入力用)阪急塚口駅'!AC30)</f>
        <v>0</v>
      </c>
      <c r="AD30" s="72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9">
        <f>SUM('(入力用)JR尼崎駅南:(入力用)阪急塚口駅'!E31)</f>
        <v>0</v>
      </c>
      <c r="F31" s="65"/>
      <c r="G31" s="16"/>
      <c r="H31" s="60"/>
      <c r="I31" s="63"/>
      <c r="J31" s="4" t="s">
        <v>26</v>
      </c>
      <c r="K31" s="9">
        <f>SUM('(入力用)JR尼崎駅南:(入力用)阪急塚口駅'!K31)</f>
        <v>0</v>
      </c>
      <c r="L31" s="65"/>
      <c r="M31" s="16"/>
      <c r="N31" s="60"/>
      <c r="O31" s="63"/>
      <c r="P31" s="4" t="s">
        <v>26</v>
      </c>
      <c r="Q31" s="9">
        <f>SUM('(入力用)JR尼崎駅南:(入力用)阪急塚口駅'!Q31)</f>
        <v>0</v>
      </c>
      <c r="R31" s="73"/>
      <c r="S31" s="16"/>
      <c r="T31" s="60"/>
      <c r="U31" s="63"/>
      <c r="V31" s="4" t="s">
        <v>26</v>
      </c>
      <c r="W31" s="9">
        <f>SUM('(入力用)JR尼崎駅南:(入力用)阪急塚口駅'!W31)</f>
        <v>0</v>
      </c>
      <c r="X31" s="73"/>
      <c r="Y31" s="16"/>
      <c r="Z31" s="60"/>
      <c r="AA31" s="63"/>
      <c r="AB31" s="4" t="s">
        <v>26</v>
      </c>
      <c r="AC31" s="9">
        <f>SUM('(入力用)JR尼崎駅南:(入力用)阪急塚口駅'!AC31)</f>
        <v>0</v>
      </c>
      <c r="AD31" s="73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9">
        <f>SUM('(入力用)JR尼崎駅南:(入力用)阪急塚口駅'!E32)</f>
        <v>0</v>
      </c>
      <c r="F32" s="65"/>
      <c r="G32" s="16"/>
      <c r="H32" s="60"/>
      <c r="I32" s="63"/>
      <c r="J32" s="4" t="s">
        <v>25</v>
      </c>
      <c r="K32" s="9">
        <f>SUM('(入力用)JR尼崎駅南:(入力用)阪急塚口駅'!K32)</f>
        <v>0</v>
      </c>
      <c r="L32" s="65"/>
      <c r="M32" s="16"/>
      <c r="N32" s="60"/>
      <c r="O32" s="63"/>
      <c r="P32" s="4" t="s">
        <v>25</v>
      </c>
      <c r="Q32" s="9">
        <f>SUM('(入力用)JR尼崎駅南:(入力用)阪急塚口駅'!Q32)</f>
        <v>0</v>
      </c>
      <c r="R32" s="73"/>
      <c r="S32" s="16"/>
      <c r="T32" s="60"/>
      <c r="U32" s="63"/>
      <c r="V32" s="4" t="s">
        <v>25</v>
      </c>
      <c r="W32" s="9">
        <f>SUM('(入力用)JR尼崎駅南:(入力用)阪急塚口駅'!W32)</f>
        <v>0</v>
      </c>
      <c r="X32" s="73"/>
      <c r="Y32" s="16"/>
      <c r="Z32" s="60"/>
      <c r="AA32" s="63"/>
      <c r="AB32" s="4" t="s">
        <v>25</v>
      </c>
      <c r="AC32" s="9">
        <f>SUM('(入力用)JR尼崎駅南:(入力用)阪急塚口駅'!AC32)</f>
        <v>0</v>
      </c>
      <c r="AD32" s="73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9">
        <f>SUM('(入力用)JR尼崎駅南:(入力用)阪急塚口駅'!E33)</f>
        <v>0</v>
      </c>
      <c r="F33" s="65"/>
      <c r="G33" s="16"/>
      <c r="H33" s="60"/>
      <c r="I33" s="63"/>
      <c r="J33" s="4" t="s">
        <v>27</v>
      </c>
      <c r="K33" s="9">
        <f>SUM('(入力用)JR尼崎駅南:(入力用)阪急塚口駅'!K33)</f>
        <v>0</v>
      </c>
      <c r="L33" s="65"/>
      <c r="M33" s="16"/>
      <c r="N33" s="60"/>
      <c r="O33" s="63"/>
      <c r="P33" s="4" t="s">
        <v>27</v>
      </c>
      <c r="Q33" s="9">
        <f>SUM('(入力用)JR尼崎駅南:(入力用)阪急塚口駅'!Q33)</f>
        <v>0</v>
      </c>
      <c r="R33" s="73"/>
      <c r="S33" s="16"/>
      <c r="T33" s="60"/>
      <c r="U33" s="63"/>
      <c r="V33" s="4" t="s">
        <v>27</v>
      </c>
      <c r="W33" s="9">
        <f>SUM('(入力用)JR尼崎駅南:(入力用)阪急塚口駅'!W33)</f>
        <v>0</v>
      </c>
      <c r="X33" s="73"/>
      <c r="Y33" s="16"/>
      <c r="Z33" s="60"/>
      <c r="AA33" s="63"/>
      <c r="AB33" s="4" t="s">
        <v>27</v>
      </c>
      <c r="AC33" s="9">
        <f>SUM('(入力用)JR尼崎駅南:(入力用)阪急塚口駅'!AC33)</f>
        <v>0</v>
      </c>
      <c r="AD33" s="73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9">
        <f>SUM('(入力用)JR尼崎駅南:(入力用)阪急塚口駅'!E34)</f>
        <v>0</v>
      </c>
      <c r="F34" s="65"/>
      <c r="G34" s="16"/>
      <c r="H34" s="60"/>
      <c r="I34" s="63"/>
      <c r="J34" s="4" t="s">
        <v>28</v>
      </c>
      <c r="K34" s="9">
        <f>SUM('(入力用)JR尼崎駅南:(入力用)阪急塚口駅'!K34)</f>
        <v>0</v>
      </c>
      <c r="L34" s="65"/>
      <c r="M34" s="16"/>
      <c r="N34" s="60"/>
      <c r="O34" s="63"/>
      <c r="P34" s="4" t="s">
        <v>28</v>
      </c>
      <c r="Q34" s="9">
        <f>SUM('(入力用)JR尼崎駅南:(入力用)阪急塚口駅'!Q34)</f>
        <v>0</v>
      </c>
      <c r="R34" s="73"/>
      <c r="S34" s="16"/>
      <c r="T34" s="60"/>
      <c r="U34" s="63"/>
      <c r="V34" s="4" t="s">
        <v>28</v>
      </c>
      <c r="W34" s="9">
        <f>SUM('(入力用)JR尼崎駅南:(入力用)阪急塚口駅'!W34)</f>
        <v>0</v>
      </c>
      <c r="X34" s="73"/>
      <c r="Y34" s="16"/>
      <c r="Z34" s="60"/>
      <c r="AA34" s="63"/>
      <c r="AB34" s="4" t="s">
        <v>28</v>
      </c>
      <c r="AC34" s="9">
        <f>SUM('(入力用)JR尼崎駅南:(入力用)阪急塚口駅'!AC34)</f>
        <v>0</v>
      </c>
      <c r="AD34" s="73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9">
        <f>SUM('(入力用)JR尼崎駅南:(入力用)阪急塚口駅'!E35)</f>
        <v>0</v>
      </c>
      <c r="F35" s="65"/>
      <c r="G35" s="16"/>
      <c r="H35" s="60"/>
      <c r="I35" s="63"/>
      <c r="J35" s="4" t="s">
        <v>29</v>
      </c>
      <c r="K35" s="9">
        <f>SUM('(入力用)JR尼崎駅南:(入力用)阪急塚口駅'!K35)</f>
        <v>0</v>
      </c>
      <c r="L35" s="65"/>
      <c r="M35" s="16"/>
      <c r="N35" s="60"/>
      <c r="O35" s="63"/>
      <c r="P35" s="4" t="s">
        <v>29</v>
      </c>
      <c r="Q35" s="9">
        <f>SUM('(入力用)JR尼崎駅南:(入力用)阪急塚口駅'!Q35)</f>
        <v>0</v>
      </c>
      <c r="R35" s="73"/>
      <c r="S35" s="16"/>
      <c r="T35" s="60"/>
      <c r="U35" s="63"/>
      <c r="V35" s="4" t="s">
        <v>29</v>
      </c>
      <c r="W35" s="9">
        <f>SUM('(入力用)JR尼崎駅南:(入力用)阪急塚口駅'!W35)</f>
        <v>0</v>
      </c>
      <c r="X35" s="73"/>
      <c r="Y35" s="16"/>
      <c r="Z35" s="60"/>
      <c r="AA35" s="63"/>
      <c r="AB35" s="4" t="s">
        <v>29</v>
      </c>
      <c r="AC35" s="9">
        <f>SUM('(入力用)JR尼崎駅南:(入力用)阪急塚口駅'!AC35)</f>
        <v>0</v>
      </c>
      <c r="AD35" s="73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9">
        <f>SUM('(入力用)JR尼崎駅南:(入力用)阪急塚口駅'!E36)</f>
        <v>0</v>
      </c>
      <c r="F36" s="65"/>
      <c r="G36" s="16"/>
      <c r="H36" s="60"/>
      <c r="I36" s="63"/>
      <c r="J36" s="4" t="s">
        <v>30</v>
      </c>
      <c r="K36" s="9">
        <f>SUM('(入力用)JR尼崎駅南:(入力用)阪急塚口駅'!K36)</f>
        <v>0</v>
      </c>
      <c r="L36" s="65"/>
      <c r="M36" s="16"/>
      <c r="N36" s="60"/>
      <c r="O36" s="63"/>
      <c r="P36" s="4" t="s">
        <v>30</v>
      </c>
      <c r="Q36" s="9">
        <f>SUM('(入力用)JR尼崎駅南:(入力用)阪急塚口駅'!Q36)</f>
        <v>0</v>
      </c>
      <c r="R36" s="73"/>
      <c r="S36" s="16"/>
      <c r="T36" s="60"/>
      <c r="U36" s="63"/>
      <c r="V36" s="4" t="s">
        <v>30</v>
      </c>
      <c r="W36" s="9">
        <f>SUM('(入力用)JR尼崎駅南:(入力用)阪急塚口駅'!W36)</f>
        <v>0</v>
      </c>
      <c r="X36" s="73"/>
      <c r="Y36" s="16"/>
      <c r="Z36" s="60"/>
      <c r="AA36" s="63"/>
      <c r="AB36" s="4" t="s">
        <v>30</v>
      </c>
      <c r="AC36" s="9">
        <f>SUM('(入力用)JR尼崎駅南:(入力用)阪急塚口駅'!AC36)</f>
        <v>0</v>
      </c>
      <c r="AD36" s="73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9">
        <f>SUM('(入力用)JR尼崎駅南:(入力用)阪急塚口駅'!E37)</f>
        <v>0</v>
      </c>
      <c r="F37" s="65"/>
      <c r="G37" s="16"/>
      <c r="H37" s="60"/>
      <c r="I37" s="63"/>
      <c r="J37" s="4" t="s">
        <v>31</v>
      </c>
      <c r="K37" s="9">
        <f>SUM('(入力用)JR尼崎駅南:(入力用)阪急塚口駅'!K37)</f>
        <v>0</v>
      </c>
      <c r="L37" s="65"/>
      <c r="M37" s="16"/>
      <c r="N37" s="60"/>
      <c r="O37" s="63"/>
      <c r="P37" s="4" t="s">
        <v>31</v>
      </c>
      <c r="Q37" s="9">
        <f>SUM('(入力用)JR尼崎駅南:(入力用)阪急塚口駅'!Q37)</f>
        <v>0</v>
      </c>
      <c r="R37" s="73"/>
      <c r="S37" s="16"/>
      <c r="T37" s="60"/>
      <c r="U37" s="63"/>
      <c r="V37" s="4" t="s">
        <v>31</v>
      </c>
      <c r="W37" s="9">
        <f>SUM('(入力用)JR尼崎駅南:(入力用)阪急塚口駅'!W37)</f>
        <v>0</v>
      </c>
      <c r="X37" s="73"/>
      <c r="Y37" s="16"/>
      <c r="Z37" s="60"/>
      <c r="AA37" s="63"/>
      <c r="AB37" s="4" t="s">
        <v>31</v>
      </c>
      <c r="AC37" s="9">
        <f>SUM('(入力用)JR尼崎駅南:(入力用)阪急塚口駅'!AC37)</f>
        <v>0</v>
      </c>
      <c r="AD37" s="73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9">
        <f>SUM('(入力用)JR尼崎駅南:(入力用)阪急塚口駅'!E38)</f>
        <v>0</v>
      </c>
      <c r="F38" s="65"/>
      <c r="G38" s="16"/>
      <c r="H38" s="60"/>
      <c r="I38" s="63"/>
      <c r="J38" s="4" t="s">
        <v>32</v>
      </c>
      <c r="K38" s="9">
        <f>SUM('(入力用)JR尼崎駅南:(入力用)阪急塚口駅'!K38)</f>
        <v>0</v>
      </c>
      <c r="L38" s="65"/>
      <c r="M38" s="16"/>
      <c r="N38" s="60"/>
      <c r="O38" s="63"/>
      <c r="P38" s="4" t="s">
        <v>32</v>
      </c>
      <c r="Q38" s="9">
        <f>SUM('(入力用)JR尼崎駅南:(入力用)阪急塚口駅'!Q38)</f>
        <v>0</v>
      </c>
      <c r="R38" s="73"/>
      <c r="S38" s="16"/>
      <c r="T38" s="60"/>
      <c r="U38" s="63"/>
      <c r="V38" s="4" t="s">
        <v>32</v>
      </c>
      <c r="W38" s="9">
        <f>SUM('(入力用)JR尼崎駅南:(入力用)阪急塚口駅'!W38)</f>
        <v>0</v>
      </c>
      <c r="X38" s="73"/>
      <c r="Y38" s="16"/>
      <c r="Z38" s="60"/>
      <c r="AA38" s="63"/>
      <c r="AB38" s="4" t="s">
        <v>32</v>
      </c>
      <c r="AC38" s="9">
        <f>SUM('(入力用)JR尼崎駅南:(入力用)阪急塚口駅'!AC38)</f>
        <v>0</v>
      </c>
      <c r="AD38" s="73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9">
        <f>SUM('(入力用)JR尼崎駅南:(入力用)阪急塚口駅'!E39)</f>
        <v>0</v>
      </c>
      <c r="F39" s="66"/>
      <c r="G39" s="16"/>
      <c r="H39" s="60"/>
      <c r="I39" s="50"/>
      <c r="J39" s="4" t="s">
        <v>89</v>
      </c>
      <c r="K39" s="9">
        <f>SUM('(入力用)JR尼崎駅南:(入力用)阪急塚口駅'!K39)</f>
        <v>0</v>
      </c>
      <c r="L39" s="66"/>
      <c r="M39" s="16"/>
      <c r="N39" s="60"/>
      <c r="O39" s="50"/>
      <c r="P39" s="4" t="s">
        <v>89</v>
      </c>
      <c r="Q39" s="9">
        <f>SUM('(入力用)JR尼崎駅南:(入力用)阪急塚口駅'!Q39)</f>
        <v>0</v>
      </c>
      <c r="R39" s="74"/>
      <c r="S39" s="16"/>
      <c r="T39" s="60"/>
      <c r="U39" s="50"/>
      <c r="V39" s="4" t="s">
        <v>89</v>
      </c>
      <c r="W39" s="9">
        <f>SUM('(入力用)JR尼崎駅南:(入力用)阪急塚口駅'!W39)</f>
        <v>0</v>
      </c>
      <c r="X39" s="74"/>
      <c r="Y39" s="16"/>
      <c r="Z39" s="60"/>
      <c r="AA39" s="50"/>
      <c r="AB39" s="4" t="s">
        <v>89</v>
      </c>
      <c r="AC39" s="9">
        <f>SUM('(入力用)JR尼崎駅南:(入力用)阪急塚口駅'!AC39)</f>
        <v>0</v>
      </c>
      <c r="AD39" s="74"/>
      <c r="AE39" s="16"/>
      <c r="AF39" s="60"/>
      <c r="AG39" s="50"/>
      <c r="AH39" s="4" t="s">
        <v>89</v>
      </c>
      <c r="AI39" s="10">
        <f t="shared" si="0"/>
        <v>0</v>
      </c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9">
        <f>SUM('(入力用)JR尼崎駅南:(入力用)阪急塚口駅'!F40)</f>
        <v>0</v>
      </c>
      <c r="G40" s="16"/>
      <c r="H40" s="60"/>
      <c r="I40" s="49" t="s">
        <v>37</v>
      </c>
      <c r="J40" s="4" t="s">
        <v>45</v>
      </c>
      <c r="K40" s="19"/>
      <c r="L40" s="9">
        <f>SUM('(入力用)JR尼崎駅南:(入力用)阪急塚口駅'!L40)</f>
        <v>0</v>
      </c>
      <c r="M40" s="16"/>
      <c r="N40" s="60"/>
      <c r="O40" s="49" t="s">
        <v>37</v>
      </c>
      <c r="P40" s="4" t="s">
        <v>45</v>
      </c>
      <c r="Q40" s="19"/>
      <c r="R40" s="9">
        <f>SUM('(入力用)JR尼崎駅南:(入力用)阪急塚口駅'!R40)</f>
        <v>0</v>
      </c>
      <c r="S40" s="16"/>
      <c r="T40" s="60"/>
      <c r="U40" s="49" t="s">
        <v>37</v>
      </c>
      <c r="V40" s="4" t="s">
        <v>45</v>
      </c>
      <c r="W40" s="19"/>
      <c r="X40" s="9">
        <f>SUM('(入力用)JR尼崎駅南:(入力用)阪急塚口駅'!X40)</f>
        <v>0</v>
      </c>
      <c r="Y40" s="16"/>
      <c r="Z40" s="60"/>
      <c r="AA40" s="49" t="s">
        <v>37</v>
      </c>
      <c r="AB40" s="4" t="s">
        <v>45</v>
      </c>
      <c r="AC40" s="19"/>
      <c r="AD40" s="9">
        <f>SUM('(入力用)JR尼崎駅南:(入力用)阪急塚口駅'!AD40)</f>
        <v>0</v>
      </c>
      <c r="AE40" s="16"/>
      <c r="AF40" s="60"/>
      <c r="AG40" s="49" t="s">
        <v>37</v>
      </c>
      <c r="AH40" s="4" t="s">
        <v>45</v>
      </c>
      <c r="AI40" s="19"/>
      <c r="AJ40" s="17">
        <f t="shared" ref="AJ40:AJ45" si="1"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9">
        <f>SUM('(入力用)JR尼崎駅南:(入力用)阪急塚口駅'!F41)</f>
        <v>0</v>
      </c>
      <c r="G41" s="16"/>
      <c r="H41" s="60"/>
      <c r="I41" s="50"/>
      <c r="J41" s="4" t="s">
        <v>91</v>
      </c>
      <c r="K41" s="19"/>
      <c r="L41" s="9">
        <f>SUM('(入力用)JR尼崎駅南:(入力用)阪急塚口駅'!L41)</f>
        <v>0</v>
      </c>
      <c r="M41" s="16"/>
      <c r="N41" s="60"/>
      <c r="O41" s="50"/>
      <c r="P41" s="4" t="s">
        <v>91</v>
      </c>
      <c r="Q41" s="19"/>
      <c r="R41" s="9">
        <f>SUM('(入力用)JR尼崎駅南:(入力用)阪急塚口駅'!R41)</f>
        <v>0</v>
      </c>
      <c r="S41" s="16"/>
      <c r="T41" s="60"/>
      <c r="U41" s="50"/>
      <c r="V41" s="4" t="s">
        <v>91</v>
      </c>
      <c r="W41" s="19"/>
      <c r="X41" s="9">
        <f>SUM('(入力用)JR尼崎駅南:(入力用)阪急塚口駅'!X41)</f>
        <v>0</v>
      </c>
      <c r="Y41" s="16"/>
      <c r="Z41" s="60"/>
      <c r="AA41" s="50"/>
      <c r="AB41" s="4" t="s">
        <v>91</v>
      </c>
      <c r="AC41" s="19"/>
      <c r="AD41" s="9">
        <f>SUM('(入力用)JR尼崎駅南:(入力用)阪急塚口駅'!AD41)</f>
        <v>0</v>
      </c>
      <c r="AE41" s="16"/>
      <c r="AF41" s="60"/>
      <c r="AG41" s="50"/>
      <c r="AH41" s="4" t="s">
        <v>91</v>
      </c>
      <c r="AI41" s="19"/>
      <c r="AJ41" s="17">
        <f t="shared" si="1"/>
        <v>0</v>
      </c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9">
        <f>SUM('(入力用)JR尼崎駅南:(入力用)阪急塚口駅'!F42)</f>
        <v>0</v>
      </c>
      <c r="G42" s="16"/>
      <c r="H42" s="60"/>
      <c r="I42" s="8" t="s">
        <v>90</v>
      </c>
      <c r="J42" s="4" t="s">
        <v>93</v>
      </c>
      <c r="K42" s="19"/>
      <c r="L42" s="9">
        <f>SUM('(入力用)JR尼崎駅南:(入力用)阪急塚口駅'!L42)</f>
        <v>0</v>
      </c>
      <c r="M42" s="16"/>
      <c r="N42" s="60"/>
      <c r="O42" s="8" t="s">
        <v>90</v>
      </c>
      <c r="P42" s="4" t="s">
        <v>93</v>
      </c>
      <c r="Q42" s="19"/>
      <c r="R42" s="9">
        <f>SUM('(入力用)JR尼崎駅南:(入力用)阪急塚口駅'!R42)</f>
        <v>0</v>
      </c>
      <c r="S42" s="16"/>
      <c r="T42" s="60"/>
      <c r="U42" s="8" t="s">
        <v>90</v>
      </c>
      <c r="V42" s="4" t="s">
        <v>93</v>
      </c>
      <c r="W42" s="19"/>
      <c r="X42" s="9">
        <f>SUM('(入力用)JR尼崎駅南:(入力用)阪急塚口駅'!X42)</f>
        <v>0</v>
      </c>
      <c r="Y42" s="16"/>
      <c r="Z42" s="60"/>
      <c r="AA42" s="8" t="s">
        <v>90</v>
      </c>
      <c r="AB42" s="4" t="s">
        <v>93</v>
      </c>
      <c r="AC42" s="19"/>
      <c r="AD42" s="9">
        <f>SUM('(入力用)JR尼崎駅南:(入力用)阪急塚口駅'!AD42)</f>
        <v>0</v>
      </c>
      <c r="AE42" s="16"/>
      <c r="AF42" s="60"/>
      <c r="AG42" s="8" t="s">
        <v>90</v>
      </c>
      <c r="AH42" s="4" t="s">
        <v>93</v>
      </c>
      <c r="AI42" s="19"/>
      <c r="AJ42" s="17">
        <f t="shared" si="1"/>
        <v>0</v>
      </c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9">
        <f>SUM('(入力用)JR尼崎駅南:(入力用)阪急塚口駅'!F43)</f>
        <v>0</v>
      </c>
      <c r="G43" s="15"/>
      <c r="H43" s="60"/>
      <c r="I43" s="4" t="s">
        <v>10</v>
      </c>
      <c r="J43" s="4" t="s">
        <v>33</v>
      </c>
      <c r="K43" s="19"/>
      <c r="L43" s="9">
        <f>SUM('(入力用)JR尼崎駅南:(入力用)阪急塚口駅'!L43)</f>
        <v>0</v>
      </c>
      <c r="M43" s="15"/>
      <c r="N43" s="60"/>
      <c r="O43" s="4" t="s">
        <v>10</v>
      </c>
      <c r="P43" s="4" t="s">
        <v>33</v>
      </c>
      <c r="Q43" s="19"/>
      <c r="R43" s="9">
        <f>SUM('(入力用)JR尼崎駅南:(入力用)阪急塚口駅'!R43)</f>
        <v>0</v>
      </c>
      <c r="S43" s="15"/>
      <c r="T43" s="60"/>
      <c r="U43" s="4" t="s">
        <v>10</v>
      </c>
      <c r="V43" s="4" t="s">
        <v>33</v>
      </c>
      <c r="W43" s="19"/>
      <c r="X43" s="9">
        <f>SUM('(入力用)JR尼崎駅南:(入力用)阪急塚口駅'!X43)</f>
        <v>0</v>
      </c>
      <c r="Y43" s="15"/>
      <c r="Z43" s="60"/>
      <c r="AA43" s="4" t="s">
        <v>10</v>
      </c>
      <c r="AB43" s="4" t="s">
        <v>33</v>
      </c>
      <c r="AC43" s="19"/>
      <c r="AD43" s="9">
        <f>SUM('(入力用)JR尼崎駅南:(入力用)阪急塚口駅'!AD43)</f>
        <v>0</v>
      </c>
      <c r="AE43" s="15"/>
      <c r="AF43" s="60"/>
      <c r="AG43" s="4" t="s">
        <v>10</v>
      </c>
      <c r="AH43" s="4" t="s">
        <v>33</v>
      </c>
      <c r="AI43" s="19"/>
      <c r="AJ43" s="17">
        <f t="shared" si="1"/>
        <v>0</v>
      </c>
    </row>
    <row r="44" spans="2:36" ht="28.9" customHeight="1" x14ac:dyDescent="0.15">
      <c r="B44" s="60"/>
      <c r="C44" s="4" t="s">
        <v>11</v>
      </c>
      <c r="D44" s="21"/>
      <c r="E44" s="19"/>
      <c r="F44" s="9">
        <f>SUM('(入力用)JR尼崎駅南:(入力用)阪急塚口駅'!F44)</f>
        <v>0</v>
      </c>
      <c r="G44" s="15"/>
      <c r="H44" s="60"/>
      <c r="I44" s="4" t="s">
        <v>11</v>
      </c>
      <c r="J44" s="21"/>
      <c r="K44" s="19"/>
      <c r="L44" s="9">
        <f>SUM('(入力用)JR尼崎駅南:(入力用)阪急塚口駅'!L44)</f>
        <v>0</v>
      </c>
      <c r="M44" s="15"/>
      <c r="N44" s="60"/>
      <c r="O44" s="4" t="s">
        <v>11</v>
      </c>
      <c r="P44" s="21"/>
      <c r="Q44" s="19"/>
      <c r="R44" s="9">
        <f>SUM('(入力用)JR尼崎駅南:(入力用)阪急塚口駅'!R44)</f>
        <v>0</v>
      </c>
      <c r="S44" s="15"/>
      <c r="T44" s="60"/>
      <c r="U44" s="4" t="s">
        <v>11</v>
      </c>
      <c r="V44" s="21"/>
      <c r="W44" s="19"/>
      <c r="X44" s="9">
        <f>SUM('(入力用)JR尼崎駅南:(入力用)阪急塚口駅'!X44)</f>
        <v>0</v>
      </c>
      <c r="Y44" s="15"/>
      <c r="Z44" s="60"/>
      <c r="AA44" s="4" t="s">
        <v>11</v>
      </c>
      <c r="AB44" s="21"/>
      <c r="AC44" s="19"/>
      <c r="AD44" s="9">
        <f>SUM('(入力用)JR尼崎駅南:(入力用)阪急塚口駅'!AD44)</f>
        <v>0</v>
      </c>
      <c r="AE44" s="15"/>
      <c r="AF44" s="60"/>
      <c r="AG44" s="4" t="s">
        <v>11</v>
      </c>
      <c r="AH44" s="21"/>
      <c r="AI44" s="19"/>
      <c r="AJ44" s="17">
        <f t="shared" si="1"/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9">
        <f>SUM('(入力用)JR尼崎駅南:(入力用)阪急塚口駅'!F45)</f>
        <v>0</v>
      </c>
      <c r="G45" s="15"/>
      <c r="H45" s="61"/>
      <c r="I45" s="7" t="s">
        <v>12</v>
      </c>
      <c r="J45" s="22"/>
      <c r="K45" s="20"/>
      <c r="L45" s="9">
        <f>SUM('(入力用)JR尼崎駅南:(入力用)阪急塚口駅'!L45)</f>
        <v>0</v>
      </c>
      <c r="M45" s="15"/>
      <c r="N45" s="61"/>
      <c r="O45" s="7" t="s">
        <v>12</v>
      </c>
      <c r="P45" s="22"/>
      <c r="Q45" s="20"/>
      <c r="R45" s="9">
        <f>SUM('(入力用)JR尼崎駅南:(入力用)阪急塚口駅'!R45)</f>
        <v>0</v>
      </c>
      <c r="S45" s="15"/>
      <c r="T45" s="61"/>
      <c r="U45" s="7" t="s">
        <v>12</v>
      </c>
      <c r="V45" s="22"/>
      <c r="W45" s="20"/>
      <c r="X45" s="9">
        <f>SUM('(入力用)JR尼崎駅南:(入力用)阪急塚口駅'!X45)</f>
        <v>0</v>
      </c>
      <c r="Y45" s="15"/>
      <c r="Z45" s="61"/>
      <c r="AA45" s="7" t="s">
        <v>12</v>
      </c>
      <c r="AB45" s="22"/>
      <c r="AC45" s="20"/>
      <c r="AD45" s="9">
        <f>SUM('(入力用)JR尼崎駅南:(入力用)阪急塚口駅'!AD45)</f>
        <v>0</v>
      </c>
      <c r="AE45" s="15"/>
      <c r="AF45" s="61"/>
      <c r="AG45" s="7" t="s">
        <v>12</v>
      </c>
      <c r="AH45" s="22"/>
      <c r="AI45" s="20"/>
      <c r="AJ45" s="17">
        <f t="shared" si="1"/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/>
      <c r="C47" s="48"/>
      <c r="D47" s="48"/>
      <c r="E47" s="48"/>
      <c r="F47" s="48"/>
      <c r="G47" s="48"/>
    </row>
  </sheetData>
  <mergeCells count="92">
    <mergeCell ref="AF2:AG2"/>
    <mergeCell ref="B1:F1"/>
    <mergeCell ref="H1:L1"/>
    <mergeCell ref="N1:R1"/>
    <mergeCell ref="T1:X1"/>
    <mergeCell ref="Z1:AD1"/>
    <mergeCell ref="AF1:AJ1"/>
    <mergeCell ref="D2:F2"/>
    <mergeCell ref="B2:C2"/>
    <mergeCell ref="H2:I2"/>
    <mergeCell ref="N2:O2"/>
    <mergeCell ref="T2:U2"/>
    <mergeCell ref="Z2:AA2"/>
    <mergeCell ref="AF4:AG4"/>
    <mergeCell ref="B3:F3"/>
    <mergeCell ref="H3:L3"/>
    <mergeCell ref="N3:R3"/>
    <mergeCell ref="T3:X3"/>
    <mergeCell ref="Z3:AD3"/>
    <mergeCell ref="AF3:AJ3"/>
    <mergeCell ref="B4:C4"/>
    <mergeCell ref="H4:I4"/>
    <mergeCell ref="N4:O4"/>
    <mergeCell ref="T4:U4"/>
    <mergeCell ref="Z4:AA4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C28:C29"/>
    <mergeCell ref="F28:F29"/>
    <mergeCell ref="I28:I29"/>
    <mergeCell ref="L28:L29"/>
    <mergeCell ref="O28:O2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J30:AJ39"/>
    <mergeCell ref="AG30:AG39"/>
    <mergeCell ref="AG6:AG22"/>
    <mergeCell ref="AJ6:AJ22"/>
    <mergeCell ref="AA6:AA22"/>
    <mergeCell ref="AD6:AD22"/>
    <mergeCell ref="U28:U29"/>
    <mergeCell ref="X28:X29"/>
    <mergeCell ref="AA28:AA29"/>
    <mergeCell ref="AD28:AD29"/>
    <mergeCell ref="AG28:AG29"/>
    <mergeCell ref="C30:C39"/>
    <mergeCell ref="F30:F39"/>
    <mergeCell ref="I30:I39"/>
    <mergeCell ref="L30:L39"/>
    <mergeCell ref="O30:O39"/>
    <mergeCell ref="R30:R39"/>
    <mergeCell ref="U30:U39"/>
    <mergeCell ref="X30:X39"/>
    <mergeCell ref="AA30:AA39"/>
    <mergeCell ref="AD30:AD39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G47"/>
    <mergeCell ref="B46:E46"/>
    <mergeCell ref="H46:K46"/>
    <mergeCell ref="N46:Q46"/>
    <mergeCell ref="T46:W4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J47"/>
  <sheetViews>
    <sheetView view="pageBreakPreview" zoomScale="60" zoomScaleNormal="100" workbookViewId="0">
      <selection activeCell="AJ2" sqref="AJ2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88"/>
      <c r="AG1" s="88"/>
      <c r="AH1" s="88"/>
      <c r="AI1" s="88"/>
      <c r="AJ1" s="88"/>
    </row>
    <row r="2" spans="2:36" ht="31.5" customHeight="1" thickBot="1" x14ac:dyDescent="0.2">
      <c r="B2" s="53" t="s">
        <v>34</v>
      </c>
      <c r="C2" s="55"/>
      <c r="D2" s="76" t="s">
        <v>122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SUM('(入力用)人件費(東部1年目) '!H6)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SUM('(入力用)人件費(東部2年目)'!H6)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SUM('(入力用)人件費(東部3年目)'!H6)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SUM('(入力用)人件費(東部4年目)'!H6)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SUM('(入力用)人件費(東部5年目)'!H6)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9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4" t="s">
        <v>121</v>
      </c>
      <c r="K14" s="10"/>
      <c r="L14" s="58"/>
      <c r="M14" s="16"/>
      <c r="N14" s="60"/>
      <c r="O14" s="62"/>
      <c r="P14" s="40" t="s">
        <v>120</v>
      </c>
      <c r="Q14" s="10"/>
      <c r="R14" s="58"/>
      <c r="S14" s="16"/>
      <c r="T14" s="60"/>
      <c r="U14" s="62"/>
      <c r="V14" s="40" t="s">
        <v>120</v>
      </c>
      <c r="W14" s="10"/>
      <c r="X14" s="58"/>
      <c r="Y14" s="16"/>
      <c r="Z14" s="60"/>
      <c r="AA14" s="62"/>
      <c r="AB14" s="40" t="s">
        <v>120</v>
      </c>
      <c r="AC14" s="10"/>
      <c r="AD14" s="65"/>
      <c r="AE14" s="16"/>
      <c r="AF14" s="60"/>
      <c r="AG14" s="62"/>
      <c r="AH14" s="40" t="s">
        <v>120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>
        <f t="shared" si="0"/>
        <v>0</v>
      </c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>
        <f t="shared" si="0"/>
        <v>0</v>
      </c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>
        <f t="shared" si="0"/>
        <v>0</v>
      </c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>
        <f t="shared" si="0"/>
        <v>0</v>
      </c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>
        <f t="shared" si="0"/>
        <v>0</v>
      </c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72">
        <f>SUM(Q30:Q39)</f>
        <v>0</v>
      </c>
      <c r="S30" s="16"/>
      <c r="T30" s="60"/>
      <c r="U30" s="49" t="s">
        <v>9</v>
      </c>
      <c r="V30" s="4" t="s">
        <v>44</v>
      </c>
      <c r="W30" s="10"/>
      <c r="X30" s="64">
        <f>SUM(W30:W39)</f>
        <v>0</v>
      </c>
      <c r="Y30" s="16"/>
      <c r="Z30" s="60"/>
      <c r="AA30" s="49" t="s">
        <v>9</v>
      </c>
      <c r="AB30" s="4" t="s">
        <v>44</v>
      </c>
      <c r="AC30" s="10"/>
      <c r="AD30" s="64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64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73"/>
      <c r="S31" s="16"/>
      <c r="T31" s="60"/>
      <c r="U31" s="63"/>
      <c r="V31" s="4" t="s">
        <v>26</v>
      </c>
      <c r="W31" s="10"/>
      <c r="X31" s="65"/>
      <c r="Y31" s="16"/>
      <c r="Z31" s="60"/>
      <c r="AA31" s="63"/>
      <c r="AB31" s="4" t="s">
        <v>26</v>
      </c>
      <c r="AC31" s="10"/>
      <c r="AD31" s="65"/>
      <c r="AE31" s="16"/>
      <c r="AF31" s="60"/>
      <c r="AG31" s="63"/>
      <c r="AH31" s="4" t="s">
        <v>26</v>
      </c>
      <c r="AI31" s="10">
        <f t="shared" si="0"/>
        <v>0</v>
      </c>
      <c r="AJ31" s="65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73"/>
      <c r="S32" s="16"/>
      <c r="T32" s="60"/>
      <c r="U32" s="63"/>
      <c r="V32" s="4" t="s">
        <v>25</v>
      </c>
      <c r="W32" s="10"/>
      <c r="X32" s="65"/>
      <c r="Y32" s="16"/>
      <c r="Z32" s="60"/>
      <c r="AA32" s="63"/>
      <c r="AB32" s="4" t="s">
        <v>25</v>
      </c>
      <c r="AC32" s="10"/>
      <c r="AD32" s="65"/>
      <c r="AE32" s="16"/>
      <c r="AF32" s="60"/>
      <c r="AG32" s="63"/>
      <c r="AH32" s="4" t="s">
        <v>25</v>
      </c>
      <c r="AI32" s="10">
        <f t="shared" si="0"/>
        <v>0</v>
      </c>
      <c r="AJ32" s="65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73"/>
      <c r="S33" s="16"/>
      <c r="T33" s="60"/>
      <c r="U33" s="63"/>
      <c r="V33" s="4" t="s">
        <v>27</v>
      </c>
      <c r="W33" s="10"/>
      <c r="X33" s="65"/>
      <c r="Y33" s="16"/>
      <c r="Z33" s="60"/>
      <c r="AA33" s="63"/>
      <c r="AB33" s="4" t="s">
        <v>27</v>
      </c>
      <c r="AC33" s="10"/>
      <c r="AD33" s="65"/>
      <c r="AE33" s="16"/>
      <c r="AF33" s="60"/>
      <c r="AG33" s="63"/>
      <c r="AH33" s="4" t="s">
        <v>27</v>
      </c>
      <c r="AI33" s="10">
        <f t="shared" si="0"/>
        <v>0</v>
      </c>
      <c r="AJ33" s="65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73"/>
      <c r="S34" s="16"/>
      <c r="T34" s="60"/>
      <c r="U34" s="63"/>
      <c r="V34" s="4" t="s">
        <v>28</v>
      </c>
      <c r="W34" s="10"/>
      <c r="X34" s="65"/>
      <c r="Y34" s="16"/>
      <c r="Z34" s="60"/>
      <c r="AA34" s="63"/>
      <c r="AB34" s="4" t="s">
        <v>28</v>
      </c>
      <c r="AC34" s="10"/>
      <c r="AD34" s="65"/>
      <c r="AE34" s="16"/>
      <c r="AF34" s="60"/>
      <c r="AG34" s="63"/>
      <c r="AH34" s="4" t="s">
        <v>28</v>
      </c>
      <c r="AI34" s="10">
        <f t="shared" si="0"/>
        <v>0</v>
      </c>
      <c r="AJ34" s="65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73"/>
      <c r="S35" s="16"/>
      <c r="T35" s="60"/>
      <c r="U35" s="63"/>
      <c r="V35" s="4" t="s">
        <v>29</v>
      </c>
      <c r="W35" s="10"/>
      <c r="X35" s="65"/>
      <c r="Y35" s="16"/>
      <c r="Z35" s="60"/>
      <c r="AA35" s="63"/>
      <c r="AB35" s="4" t="s">
        <v>29</v>
      </c>
      <c r="AC35" s="10"/>
      <c r="AD35" s="65"/>
      <c r="AE35" s="16"/>
      <c r="AF35" s="60"/>
      <c r="AG35" s="63"/>
      <c r="AH35" s="4" t="s">
        <v>29</v>
      </c>
      <c r="AI35" s="10">
        <f t="shared" si="0"/>
        <v>0</v>
      </c>
      <c r="AJ35" s="65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73"/>
      <c r="S36" s="16"/>
      <c r="T36" s="60"/>
      <c r="U36" s="63"/>
      <c r="V36" s="4" t="s">
        <v>30</v>
      </c>
      <c r="W36" s="10"/>
      <c r="X36" s="65"/>
      <c r="Y36" s="16"/>
      <c r="Z36" s="60"/>
      <c r="AA36" s="63"/>
      <c r="AB36" s="4" t="s">
        <v>30</v>
      </c>
      <c r="AC36" s="10"/>
      <c r="AD36" s="65"/>
      <c r="AE36" s="16"/>
      <c r="AF36" s="60"/>
      <c r="AG36" s="63"/>
      <c r="AH36" s="4" t="s">
        <v>30</v>
      </c>
      <c r="AI36" s="10">
        <f t="shared" si="0"/>
        <v>0</v>
      </c>
      <c r="AJ36" s="65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73"/>
      <c r="S37" s="16"/>
      <c r="T37" s="60"/>
      <c r="U37" s="63"/>
      <c r="V37" s="4" t="s">
        <v>31</v>
      </c>
      <c r="W37" s="10"/>
      <c r="X37" s="65"/>
      <c r="Y37" s="16"/>
      <c r="Z37" s="60"/>
      <c r="AA37" s="63"/>
      <c r="AB37" s="4" t="s">
        <v>31</v>
      </c>
      <c r="AC37" s="10"/>
      <c r="AD37" s="65"/>
      <c r="AE37" s="16"/>
      <c r="AF37" s="60"/>
      <c r="AG37" s="63"/>
      <c r="AH37" s="4" t="s">
        <v>31</v>
      </c>
      <c r="AI37" s="10">
        <f t="shared" si="0"/>
        <v>0</v>
      </c>
      <c r="AJ37" s="65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73"/>
      <c r="S38" s="16"/>
      <c r="T38" s="60"/>
      <c r="U38" s="63"/>
      <c r="V38" s="4" t="s">
        <v>32</v>
      </c>
      <c r="W38" s="10"/>
      <c r="X38" s="65"/>
      <c r="Y38" s="16"/>
      <c r="Z38" s="60"/>
      <c r="AA38" s="63"/>
      <c r="AB38" s="4" t="s">
        <v>32</v>
      </c>
      <c r="AC38" s="10"/>
      <c r="AD38" s="65"/>
      <c r="AE38" s="16"/>
      <c r="AF38" s="60"/>
      <c r="AG38" s="63"/>
      <c r="AH38" s="4" t="s">
        <v>32</v>
      </c>
      <c r="AI38" s="10">
        <f t="shared" si="0"/>
        <v>0</v>
      </c>
      <c r="AJ38" s="65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74"/>
      <c r="S39" s="16"/>
      <c r="T39" s="60"/>
      <c r="U39" s="50"/>
      <c r="V39" s="4" t="s">
        <v>89</v>
      </c>
      <c r="W39" s="10"/>
      <c r="X39" s="66"/>
      <c r="Y39" s="16"/>
      <c r="Z39" s="60"/>
      <c r="AA39" s="50"/>
      <c r="AB39" s="4" t="s">
        <v>89</v>
      </c>
      <c r="AC39" s="10"/>
      <c r="AD39" s="66"/>
      <c r="AE39" s="16"/>
      <c r="AF39" s="60"/>
      <c r="AG39" s="50"/>
      <c r="AH39" s="4" t="s">
        <v>89</v>
      </c>
      <c r="AI39" s="10">
        <f t="shared" si="0"/>
        <v>0</v>
      </c>
      <c r="AJ39" s="66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 t="shared" ref="AJ40:AJ45" si="1"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>
        <f t="shared" si="1"/>
        <v>0</v>
      </c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>
        <f t="shared" si="1"/>
        <v>0</v>
      </c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 t="shared" si="1"/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 t="shared" si="1"/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 t="shared" si="1"/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/>
      <c r="C47" s="48"/>
      <c r="D47" s="48"/>
      <c r="E47" s="48"/>
      <c r="F47" s="48"/>
      <c r="G47" s="48"/>
    </row>
  </sheetData>
  <mergeCells count="92">
    <mergeCell ref="AF2:AG2"/>
    <mergeCell ref="B1:F1"/>
    <mergeCell ref="H1:L1"/>
    <mergeCell ref="N1:R1"/>
    <mergeCell ref="T1:X1"/>
    <mergeCell ref="Z1:AD1"/>
    <mergeCell ref="AF1:AJ1"/>
    <mergeCell ref="B2:C2"/>
    <mergeCell ref="H2:I2"/>
    <mergeCell ref="N2:O2"/>
    <mergeCell ref="T2:U2"/>
    <mergeCell ref="Z2:AA2"/>
    <mergeCell ref="D2:F2"/>
    <mergeCell ref="AF4:AG4"/>
    <mergeCell ref="B3:F3"/>
    <mergeCell ref="H3:L3"/>
    <mergeCell ref="N3:R3"/>
    <mergeCell ref="T3:X3"/>
    <mergeCell ref="Z3:AD3"/>
    <mergeCell ref="AF3:AJ3"/>
    <mergeCell ref="B4:C4"/>
    <mergeCell ref="H4:I4"/>
    <mergeCell ref="N4:O4"/>
    <mergeCell ref="T4:U4"/>
    <mergeCell ref="Z4:AA4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C28:C29"/>
    <mergeCell ref="F28:F29"/>
    <mergeCell ref="I28:I29"/>
    <mergeCell ref="L28:L29"/>
    <mergeCell ref="O28:O2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J30:AJ39"/>
    <mergeCell ref="AG30:AG39"/>
    <mergeCell ref="AG6:AG22"/>
    <mergeCell ref="AJ6:AJ22"/>
    <mergeCell ref="AA6:AA22"/>
    <mergeCell ref="AD6:AD22"/>
    <mergeCell ref="U28:U29"/>
    <mergeCell ref="X28:X29"/>
    <mergeCell ref="AA28:AA29"/>
    <mergeCell ref="AD28:AD29"/>
    <mergeCell ref="AG28:AG29"/>
    <mergeCell ref="C30:C39"/>
    <mergeCell ref="F30:F39"/>
    <mergeCell ref="I30:I39"/>
    <mergeCell ref="L30:L39"/>
    <mergeCell ref="O30:O39"/>
    <mergeCell ref="R30:R39"/>
    <mergeCell ref="U30:U39"/>
    <mergeCell ref="X30:X39"/>
    <mergeCell ref="AA30:AA39"/>
    <mergeCell ref="AD30:AD39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G47"/>
    <mergeCell ref="B46:E46"/>
    <mergeCell ref="H46:K46"/>
    <mergeCell ref="N46:Q46"/>
    <mergeCell ref="T46:W4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J47"/>
  <sheetViews>
    <sheetView view="pageBreakPreview" zoomScale="70" zoomScaleNormal="100" zoomScaleSheetLayoutView="70" workbookViewId="0">
      <selection activeCell="AJ2" sqref="AJ2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88"/>
      <c r="AG1" s="88"/>
      <c r="AH1" s="88"/>
      <c r="AI1" s="88"/>
      <c r="AJ1" s="88"/>
    </row>
    <row r="2" spans="2:36" ht="31.5" customHeight="1" thickBot="1" x14ac:dyDescent="0.2">
      <c r="B2" s="53" t="s">
        <v>34</v>
      </c>
      <c r="C2" s="55"/>
      <c r="D2" s="76" t="s">
        <v>123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SUM('(入力用)人件費(東部1年目) '!H11)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SUM('(入力用)人件費(東部2年目)'!H11)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SUM('(入力用)人件費(東部3年目)'!H11)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SUM('(入力用)人件費(東部4年目)'!H11)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SUM('(入力用)人件費(東部5年目)'!H11)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9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40" t="s">
        <v>120</v>
      </c>
      <c r="K14" s="10"/>
      <c r="L14" s="58"/>
      <c r="M14" s="16"/>
      <c r="N14" s="60"/>
      <c r="O14" s="62"/>
      <c r="P14" s="40" t="s">
        <v>120</v>
      </c>
      <c r="Q14" s="10"/>
      <c r="R14" s="58"/>
      <c r="S14" s="16"/>
      <c r="T14" s="60"/>
      <c r="U14" s="62"/>
      <c r="V14" s="40" t="s">
        <v>120</v>
      </c>
      <c r="W14" s="10"/>
      <c r="X14" s="58"/>
      <c r="Y14" s="16"/>
      <c r="Z14" s="60"/>
      <c r="AA14" s="62"/>
      <c r="AB14" s="40" t="s">
        <v>120</v>
      </c>
      <c r="AC14" s="10"/>
      <c r="AD14" s="65"/>
      <c r="AE14" s="16"/>
      <c r="AF14" s="60"/>
      <c r="AG14" s="62"/>
      <c r="AH14" s="40" t="s">
        <v>120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>
        <f t="shared" si="0"/>
        <v>0</v>
      </c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>
        <f t="shared" si="0"/>
        <v>0</v>
      </c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>
        <f t="shared" si="0"/>
        <v>0</v>
      </c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>
        <f t="shared" si="0"/>
        <v>0</v>
      </c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>
        <f t="shared" si="0"/>
        <v>0</v>
      </c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64">
        <f>SUM(Q30:Q39)</f>
        <v>0</v>
      </c>
      <c r="S30" s="16"/>
      <c r="T30" s="60"/>
      <c r="U30" s="49" t="s">
        <v>9</v>
      </c>
      <c r="V30" s="4" t="s">
        <v>44</v>
      </c>
      <c r="W30" s="10"/>
      <c r="X30" s="64">
        <f>SUM(W30:W39)</f>
        <v>0</v>
      </c>
      <c r="Y30" s="16"/>
      <c r="Z30" s="60"/>
      <c r="AA30" s="49" t="s">
        <v>9</v>
      </c>
      <c r="AB30" s="4" t="s">
        <v>44</v>
      </c>
      <c r="AC30" s="10"/>
      <c r="AD30" s="64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72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65"/>
      <c r="S31" s="16"/>
      <c r="T31" s="60"/>
      <c r="U31" s="63"/>
      <c r="V31" s="4" t="s">
        <v>26</v>
      </c>
      <c r="W31" s="10"/>
      <c r="X31" s="65"/>
      <c r="Y31" s="16"/>
      <c r="Z31" s="60"/>
      <c r="AA31" s="63"/>
      <c r="AB31" s="4" t="s">
        <v>26</v>
      </c>
      <c r="AC31" s="10"/>
      <c r="AD31" s="65"/>
      <c r="AE31" s="16"/>
      <c r="AF31" s="60"/>
      <c r="AG31" s="63"/>
      <c r="AH31" s="4" t="s">
        <v>26</v>
      </c>
      <c r="AI31" s="10">
        <f t="shared" si="0"/>
        <v>0</v>
      </c>
      <c r="AJ31" s="73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65"/>
      <c r="S32" s="16"/>
      <c r="T32" s="60"/>
      <c r="U32" s="63"/>
      <c r="V32" s="4" t="s">
        <v>25</v>
      </c>
      <c r="W32" s="10"/>
      <c r="X32" s="65"/>
      <c r="Y32" s="16"/>
      <c r="Z32" s="60"/>
      <c r="AA32" s="63"/>
      <c r="AB32" s="4" t="s">
        <v>25</v>
      </c>
      <c r="AC32" s="10"/>
      <c r="AD32" s="65"/>
      <c r="AE32" s="16"/>
      <c r="AF32" s="60"/>
      <c r="AG32" s="63"/>
      <c r="AH32" s="4" t="s">
        <v>25</v>
      </c>
      <c r="AI32" s="10">
        <f t="shared" si="0"/>
        <v>0</v>
      </c>
      <c r="AJ32" s="73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65"/>
      <c r="S33" s="16"/>
      <c r="T33" s="60"/>
      <c r="U33" s="63"/>
      <c r="V33" s="4" t="s">
        <v>27</v>
      </c>
      <c r="W33" s="10"/>
      <c r="X33" s="65"/>
      <c r="Y33" s="16"/>
      <c r="Z33" s="60"/>
      <c r="AA33" s="63"/>
      <c r="AB33" s="4" t="s">
        <v>27</v>
      </c>
      <c r="AC33" s="10"/>
      <c r="AD33" s="65"/>
      <c r="AE33" s="16"/>
      <c r="AF33" s="60"/>
      <c r="AG33" s="63"/>
      <c r="AH33" s="4" t="s">
        <v>27</v>
      </c>
      <c r="AI33" s="10">
        <f t="shared" si="0"/>
        <v>0</v>
      </c>
      <c r="AJ33" s="73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65"/>
      <c r="S34" s="16"/>
      <c r="T34" s="60"/>
      <c r="U34" s="63"/>
      <c r="V34" s="4" t="s">
        <v>28</v>
      </c>
      <c r="W34" s="10"/>
      <c r="X34" s="65"/>
      <c r="Y34" s="16"/>
      <c r="Z34" s="60"/>
      <c r="AA34" s="63"/>
      <c r="AB34" s="4" t="s">
        <v>28</v>
      </c>
      <c r="AC34" s="10"/>
      <c r="AD34" s="65"/>
      <c r="AE34" s="16"/>
      <c r="AF34" s="60"/>
      <c r="AG34" s="63"/>
      <c r="AH34" s="4" t="s">
        <v>28</v>
      </c>
      <c r="AI34" s="10">
        <f t="shared" si="0"/>
        <v>0</v>
      </c>
      <c r="AJ34" s="73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65"/>
      <c r="S35" s="16"/>
      <c r="T35" s="60"/>
      <c r="U35" s="63"/>
      <c r="V35" s="4" t="s">
        <v>29</v>
      </c>
      <c r="W35" s="10"/>
      <c r="X35" s="65"/>
      <c r="Y35" s="16"/>
      <c r="Z35" s="60"/>
      <c r="AA35" s="63"/>
      <c r="AB35" s="4" t="s">
        <v>29</v>
      </c>
      <c r="AC35" s="10"/>
      <c r="AD35" s="65"/>
      <c r="AE35" s="16"/>
      <c r="AF35" s="60"/>
      <c r="AG35" s="63"/>
      <c r="AH35" s="4" t="s">
        <v>29</v>
      </c>
      <c r="AI35" s="10">
        <f t="shared" si="0"/>
        <v>0</v>
      </c>
      <c r="AJ35" s="73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65"/>
      <c r="S36" s="16"/>
      <c r="T36" s="60"/>
      <c r="U36" s="63"/>
      <c r="V36" s="4" t="s">
        <v>30</v>
      </c>
      <c r="W36" s="10"/>
      <c r="X36" s="65"/>
      <c r="Y36" s="16"/>
      <c r="Z36" s="60"/>
      <c r="AA36" s="63"/>
      <c r="AB36" s="4" t="s">
        <v>30</v>
      </c>
      <c r="AC36" s="10"/>
      <c r="AD36" s="65"/>
      <c r="AE36" s="16"/>
      <c r="AF36" s="60"/>
      <c r="AG36" s="63"/>
      <c r="AH36" s="4" t="s">
        <v>30</v>
      </c>
      <c r="AI36" s="10">
        <f t="shared" si="0"/>
        <v>0</v>
      </c>
      <c r="AJ36" s="73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65"/>
      <c r="S37" s="16"/>
      <c r="T37" s="60"/>
      <c r="U37" s="63"/>
      <c r="V37" s="4" t="s">
        <v>31</v>
      </c>
      <c r="W37" s="10"/>
      <c r="X37" s="65"/>
      <c r="Y37" s="16"/>
      <c r="Z37" s="60"/>
      <c r="AA37" s="63"/>
      <c r="AB37" s="4" t="s">
        <v>31</v>
      </c>
      <c r="AC37" s="10"/>
      <c r="AD37" s="65"/>
      <c r="AE37" s="16"/>
      <c r="AF37" s="60"/>
      <c r="AG37" s="63"/>
      <c r="AH37" s="4" t="s">
        <v>31</v>
      </c>
      <c r="AI37" s="10">
        <f t="shared" si="0"/>
        <v>0</v>
      </c>
      <c r="AJ37" s="73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65"/>
      <c r="S38" s="16"/>
      <c r="T38" s="60"/>
      <c r="U38" s="63"/>
      <c r="V38" s="4" t="s">
        <v>32</v>
      </c>
      <c r="W38" s="10"/>
      <c r="X38" s="65"/>
      <c r="Y38" s="16"/>
      <c r="Z38" s="60"/>
      <c r="AA38" s="63"/>
      <c r="AB38" s="4" t="s">
        <v>32</v>
      </c>
      <c r="AC38" s="10"/>
      <c r="AD38" s="65"/>
      <c r="AE38" s="16"/>
      <c r="AF38" s="60"/>
      <c r="AG38" s="63"/>
      <c r="AH38" s="4" t="s">
        <v>32</v>
      </c>
      <c r="AI38" s="10">
        <f t="shared" si="0"/>
        <v>0</v>
      </c>
      <c r="AJ38" s="73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66"/>
      <c r="S39" s="16"/>
      <c r="T39" s="60"/>
      <c r="U39" s="50"/>
      <c r="V39" s="4" t="s">
        <v>89</v>
      </c>
      <c r="W39" s="10"/>
      <c r="X39" s="66"/>
      <c r="Y39" s="16"/>
      <c r="Z39" s="60"/>
      <c r="AA39" s="50"/>
      <c r="AB39" s="4" t="s">
        <v>89</v>
      </c>
      <c r="AC39" s="10"/>
      <c r="AD39" s="66"/>
      <c r="AE39" s="16"/>
      <c r="AF39" s="60"/>
      <c r="AG39" s="50"/>
      <c r="AH39" s="4" t="s">
        <v>89</v>
      </c>
      <c r="AI39" s="10">
        <f t="shared" si="0"/>
        <v>0</v>
      </c>
      <c r="AJ39" s="74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 t="shared" ref="AJ40:AJ45" si="1"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>
        <f t="shared" si="1"/>
        <v>0</v>
      </c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>
        <f t="shared" si="1"/>
        <v>0</v>
      </c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 t="shared" si="1"/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 t="shared" si="1"/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 t="shared" si="1"/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/>
      <c r="C47" s="48"/>
      <c r="D47" s="48"/>
      <c r="E47" s="48"/>
      <c r="F47" s="48"/>
      <c r="G47" s="48"/>
    </row>
  </sheetData>
  <mergeCells count="92">
    <mergeCell ref="AF2:AG2"/>
    <mergeCell ref="B1:F1"/>
    <mergeCell ref="H1:L1"/>
    <mergeCell ref="N1:R1"/>
    <mergeCell ref="T1:X1"/>
    <mergeCell ref="Z1:AD1"/>
    <mergeCell ref="AF1:AJ1"/>
    <mergeCell ref="B2:C2"/>
    <mergeCell ref="H2:I2"/>
    <mergeCell ref="N2:O2"/>
    <mergeCell ref="T2:U2"/>
    <mergeCell ref="Z2:AA2"/>
    <mergeCell ref="D2:F2"/>
    <mergeCell ref="AF4:AG4"/>
    <mergeCell ref="B3:F3"/>
    <mergeCell ref="H3:L3"/>
    <mergeCell ref="N3:R3"/>
    <mergeCell ref="T3:X3"/>
    <mergeCell ref="Z3:AD3"/>
    <mergeCell ref="AF3:AJ3"/>
    <mergeCell ref="B4:C4"/>
    <mergeCell ref="H4:I4"/>
    <mergeCell ref="N4:O4"/>
    <mergeCell ref="T4:U4"/>
    <mergeCell ref="Z4:AA4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C28:C29"/>
    <mergeCell ref="F28:F29"/>
    <mergeCell ref="I28:I29"/>
    <mergeCell ref="L28:L29"/>
    <mergeCell ref="O28:O2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J30:AJ39"/>
    <mergeCell ref="AG30:AG39"/>
    <mergeCell ref="AG6:AG22"/>
    <mergeCell ref="AJ6:AJ22"/>
    <mergeCell ref="AA6:AA22"/>
    <mergeCell ref="AD6:AD22"/>
    <mergeCell ref="U28:U29"/>
    <mergeCell ref="X28:X29"/>
    <mergeCell ref="AA28:AA29"/>
    <mergeCell ref="AD28:AD29"/>
    <mergeCell ref="AG28:AG29"/>
    <mergeCell ref="C30:C39"/>
    <mergeCell ref="F30:F39"/>
    <mergeCell ref="I30:I39"/>
    <mergeCell ref="L30:L39"/>
    <mergeCell ref="O30:O39"/>
    <mergeCell ref="R30:R39"/>
    <mergeCell ref="U30:U39"/>
    <mergeCell ref="X30:X39"/>
    <mergeCell ref="AA30:AA39"/>
    <mergeCell ref="AD30:AD39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G47"/>
    <mergeCell ref="B46:E46"/>
    <mergeCell ref="H46:K46"/>
    <mergeCell ref="N46:Q46"/>
    <mergeCell ref="T46:W4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J47"/>
  <sheetViews>
    <sheetView view="pageBreakPreview" zoomScale="70" zoomScaleNormal="100" zoomScaleSheetLayoutView="70" workbookViewId="0">
      <selection activeCell="AJ2" sqref="AJ2"/>
    </sheetView>
  </sheetViews>
  <sheetFormatPr defaultColWidth="9.125" defaultRowHeight="15.75" x14ac:dyDescent="0.15"/>
  <cols>
    <col min="1" max="1" width="9.125" style="1"/>
    <col min="2" max="2" width="4.125" style="1" customWidth="1"/>
    <col min="3" max="3" width="13.875" style="1" customWidth="1"/>
    <col min="4" max="4" width="14.5" style="1" customWidth="1"/>
    <col min="5" max="5" width="14.375" style="1" customWidth="1"/>
    <col min="6" max="6" width="15.75" style="1" customWidth="1"/>
    <col min="7" max="7" width="1.75" style="1" customWidth="1"/>
    <col min="8" max="8" width="4.125" style="1" customWidth="1"/>
    <col min="9" max="9" width="13.875" style="1" customWidth="1"/>
    <col min="10" max="10" width="14.5" style="1" customWidth="1"/>
    <col min="11" max="11" width="14.375" style="1" customWidth="1"/>
    <col min="12" max="12" width="15.75" style="1" customWidth="1"/>
    <col min="13" max="13" width="1.75" style="1" customWidth="1"/>
    <col min="14" max="14" width="4.125" style="1" customWidth="1"/>
    <col min="15" max="15" width="13.875" style="1" customWidth="1"/>
    <col min="16" max="16" width="14.5" style="1" customWidth="1"/>
    <col min="17" max="17" width="14.375" style="1" customWidth="1"/>
    <col min="18" max="18" width="15.75" style="1" customWidth="1"/>
    <col min="19" max="19" width="1.75" style="1" customWidth="1"/>
    <col min="20" max="20" width="4.125" style="1" customWidth="1"/>
    <col min="21" max="21" width="13.875" style="1" customWidth="1"/>
    <col min="22" max="22" width="14.5" style="1" customWidth="1"/>
    <col min="23" max="23" width="14.375" style="1" customWidth="1"/>
    <col min="24" max="24" width="15.75" style="1" customWidth="1"/>
    <col min="25" max="25" width="1.75" style="1" customWidth="1"/>
    <col min="26" max="26" width="4.125" style="1" customWidth="1"/>
    <col min="27" max="27" width="13.875" style="1" customWidth="1"/>
    <col min="28" max="28" width="14.5" style="1" customWidth="1"/>
    <col min="29" max="29" width="14.375" style="1" customWidth="1"/>
    <col min="30" max="30" width="15.75" style="1" customWidth="1"/>
    <col min="31" max="31" width="1.75" style="1" customWidth="1"/>
    <col min="32" max="32" width="4.125" style="1" customWidth="1"/>
    <col min="33" max="33" width="13.875" style="1" customWidth="1"/>
    <col min="34" max="34" width="14.5" style="1" customWidth="1"/>
    <col min="35" max="35" width="14.375" style="1" customWidth="1"/>
    <col min="36" max="36" width="15.75" style="1" customWidth="1"/>
    <col min="37" max="16384" width="9.125" style="1"/>
  </cols>
  <sheetData>
    <row r="1" spans="2:36" ht="39.75" customHeight="1" thickBot="1" x14ac:dyDescent="0.2">
      <c r="B1" s="75" t="s">
        <v>58</v>
      </c>
      <c r="C1" s="75"/>
      <c r="D1" s="75"/>
      <c r="E1" s="75"/>
      <c r="F1" s="75"/>
      <c r="H1" s="68"/>
      <c r="I1" s="68"/>
      <c r="J1" s="68"/>
      <c r="K1" s="68"/>
      <c r="L1" s="68"/>
      <c r="N1" s="68"/>
      <c r="O1" s="68"/>
      <c r="P1" s="68"/>
      <c r="Q1" s="68"/>
      <c r="R1" s="68"/>
      <c r="T1" s="68"/>
      <c r="U1" s="68"/>
      <c r="V1" s="68"/>
      <c r="W1" s="68"/>
      <c r="X1" s="68"/>
      <c r="Z1" s="68"/>
      <c r="AA1" s="68"/>
      <c r="AB1" s="68"/>
      <c r="AC1" s="68"/>
      <c r="AD1" s="68"/>
      <c r="AF1" s="88"/>
      <c r="AG1" s="88"/>
      <c r="AH1" s="88"/>
      <c r="AI1" s="88"/>
      <c r="AJ1" s="88"/>
    </row>
    <row r="2" spans="2:36" ht="31.5" customHeight="1" thickBot="1" x14ac:dyDescent="0.2">
      <c r="B2" s="53" t="s">
        <v>34</v>
      </c>
      <c r="C2" s="55"/>
      <c r="D2" s="76" t="s">
        <v>124</v>
      </c>
      <c r="E2" s="77"/>
      <c r="F2" s="77"/>
      <c r="H2" s="69"/>
      <c r="I2" s="69"/>
      <c r="N2" s="69"/>
      <c r="O2" s="69"/>
      <c r="T2" s="69"/>
      <c r="U2" s="69"/>
      <c r="Z2" s="69"/>
      <c r="AA2" s="69"/>
      <c r="AF2" s="69"/>
      <c r="AG2" s="69"/>
      <c r="AJ2" s="47" t="s">
        <v>126</v>
      </c>
    </row>
    <row r="3" spans="2:36" ht="28.9" customHeight="1" thickBot="1" x14ac:dyDescent="0.2">
      <c r="B3" s="53" t="s">
        <v>53</v>
      </c>
      <c r="C3" s="54"/>
      <c r="D3" s="54"/>
      <c r="E3" s="54"/>
      <c r="F3" s="55"/>
      <c r="G3" s="14"/>
      <c r="H3" s="53" t="s">
        <v>54</v>
      </c>
      <c r="I3" s="54"/>
      <c r="J3" s="54"/>
      <c r="K3" s="54"/>
      <c r="L3" s="55"/>
      <c r="M3" s="14"/>
      <c r="N3" s="53" t="s">
        <v>55</v>
      </c>
      <c r="O3" s="54"/>
      <c r="P3" s="54"/>
      <c r="Q3" s="54"/>
      <c r="R3" s="55"/>
      <c r="S3" s="14"/>
      <c r="T3" s="53" t="s">
        <v>56</v>
      </c>
      <c r="U3" s="54"/>
      <c r="V3" s="54"/>
      <c r="W3" s="54"/>
      <c r="X3" s="55"/>
      <c r="Y3" s="14"/>
      <c r="Z3" s="53" t="s">
        <v>57</v>
      </c>
      <c r="AA3" s="54"/>
      <c r="AB3" s="54"/>
      <c r="AC3" s="54"/>
      <c r="AD3" s="55"/>
      <c r="AE3" s="14"/>
      <c r="AF3" s="53" t="s">
        <v>47</v>
      </c>
      <c r="AG3" s="54"/>
      <c r="AH3" s="54"/>
      <c r="AI3" s="54"/>
      <c r="AJ3" s="55"/>
    </row>
    <row r="4" spans="2:36" ht="28.9" customHeight="1" thickBot="1" x14ac:dyDescent="0.2">
      <c r="B4" s="70" t="s">
        <v>48</v>
      </c>
      <c r="C4" s="71"/>
      <c r="D4" s="6" t="s">
        <v>2</v>
      </c>
      <c r="E4" s="3" t="s">
        <v>3</v>
      </c>
      <c r="F4" s="2" t="s">
        <v>4</v>
      </c>
      <c r="G4" s="14"/>
      <c r="H4" s="70" t="s">
        <v>49</v>
      </c>
      <c r="I4" s="71"/>
      <c r="J4" s="6" t="s">
        <v>2</v>
      </c>
      <c r="K4" s="3" t="s">
        <v>3</v>
      </c>
      <c r="L4" s="2" t="s">
        <v>4</v>
      </c>
      <c r="M4" s="14"/>
      <c r="N4" s="70" t="s">
        <v>50</v>
      </c>
      <c r="O4" s="71"/>
      <c r="P4" s="6" t="s">
        <v>2</v>
      </c>
      <c r="Q4" s="3" t="s">
        <v>3</v>
      </c>
      <c r="R4" s="2" t="s">
        <v>4</v>
      </c>
      <c r="S4" s="14"/>
      <c r="T4" s="70" t="s">
        <v>51</v>
      </c>
      <c r="U4" s="71"/>
      <c r="V4" s="6" t="s">
        <v>2</v>
      </c>
      <c r="W4" s="3" t="s">
        <v>3</v>
      </c>
      <c r="X4" s="2" t="s">
        <v>4</v>
      </c>
      <c r="Y4" s="14"/>
      <c r="Z4" s="70" t="s">
        <v>52</v>
      </c>
      <c r="AA4" s="71"/>
      <c r="AB4" s="6" t="s">
        <v>2</v>
      </c>
      <c r="AC4" s="3" t="s">
        <v>3</v>
      </c>
      <c r="AD4" s="2" t="s">
        <v>4</v>
      </c>
      <c r="AE4" s="14"/>
      <c r="AF4" s="70" t="s">
        <v>47</v>
      </c>
      <c r="AG4" s="71"/>
      <c r="AH4" s="6" t="s">
        <v>2</v>
      </c>
      <c r="AI4" s="3" t="s">
        <v>3</v>
      </c>
      <c r="AJ4" s="2" t="s">
        <v>4</v>
      </c>
    </row>
    <row r="5" spans="2:36" ht="28.9" customHeight="1" x14ac:dyDescent="0.15">
      <c r="B5" s="59" t="s">
        <v>5</v>
      </c>
      <c r="C5" s="5" t="s">
        <v>0</v>
      </c>
      <c r="D5" s="5" t="s">
        <v>1</v>
      </c>
      <c r="E5" s="18"/>
      <c r="F5" s="9">
        <f>SUM('(入力用)人件費(東部1年目) '!H16)</f>
        <v>0</v>
      </c>
      <c r="G5" s="15"/>
      <c r="H5" s="59" t="s">
        <v>5</v>
      </c>
      <c r="I5" s="5" t="s">
        <v>0</v>
      </c>
      <c r="J5" s="5" t="s">
        <v>1</v>
      </c>
      <c r="K5" s="18"/>
      <c r="L5" s="9">
        <f>SUM('(入力用)人件費(東部2年目)'!H16)</f>
        <v>0</v>
      </c>
      <c r="M5" s="15"/>
      <c r="N5" s="59" t="s">
        <v>5</v>
      </c>
      <c r="O5" s="5" t="s">
        <v>0</v>
      </c>
      <c r="P5" s="5" t="s">
        <v>1</v>
      </c>
      <c r="Q5" s="18"/>
      <c r="R5" s="9">
        <f>SUM('(入力用)人件費(東部3年目)'!H16)</f>
        <v>0</v>
      </c>
      <c r="S5" s="15"/>
      <c r="T5" s="59" t="s">
        <v>5</v>
      </c>
      <c r="U5" s="5" t="s">
        <v>0</v>
      </c>
      <c r="V5" s="5" t="s">
        <v>1</v>
      </c>
      <c r="W5" s="18"/>
      <c r="X5" s="9">
        <f>SUM('(入力用)人件費(東部4年目)'!H16)</f>
        <v>0</v>
      </c>
      <c r="Y5" s="15"/>
      <c r="Z5" s="59" t="s">
        <v>5</v>
      </c>
      <c r="AA5" s="5" t="s">
        <v>0</v>
      </c>
      <c r="AB5" s="5" t="s">
        <v>1</v>
      </c>
      <c r="AC5" s="18"/>
      <c r="AD5" s="9">
        <f>SUM('(入力用)人件費(東部5年目)'!H16)</f>
        <v>0</v>
      </c>
      <c r="AE5" s="15"/>
      <c r="AF5" s="59" t="s">
        <v>5</v>
      </c>
      <c r="AG5" s="5" t="s">
        <v>0</v>
      </c>
      <c r="AH5" s="5" t="s">
        <v>1</v>
      </c>
      <c r="AI5" s="18"/>
      <c r="AJ5" s="9">
        <f>SUM(F5,L5,R5,X5,AD5)</f>
        <v>0</v>
      </c>
    </row>
    <row r="6" spans="2:36" ht="28.9" customHeight="1" x14ac:dyDescent="0.15">
      <c r="B6" s="60"/>
      <c r="C6" s="62" t="s">
        <v>6</v>
      </c>
      <c r="D6" s="4" t="s">
        <v>40</v>
      </c>
      <c r="E6" s="10"/>
      <c r="F6" s="64">
        <f>SUM(E6:E22)</f>
        <v>0</v>
      </c>
      <c r="G6" s="16"/>
      <c r="H6" s="60"/>
      <c r="I6" s="62" t="s">
        <v>6</v>
      </c>
      <c r="J6" s="4" t="s">
        <v>40</v>
      </c>
      <c r="K6" s="10"/>
      <c r="L6" s="58">
        <f>SUM(K6:K22)</f>
        <v>0</v>
      </c>
      <c r="M6" s="16"/>
      <c r="N6" s="60"/>
      <c r="O6" s="62" t="s">
        <v>6</v>
      </c>
      <c r="P6" s="4" t="s">
        <v>40</v>
      </c>
      <c r="Q6" s="10"/>
      <c r="R6" s="58">
        <f>SUM(Q6:Q22)</f>
        <v>0</v>
      </c>
      <c r="S6" s="16"/>
      <c r="T6" s="60"/>
      <c r="U6" s="62" t="s">
        <v>6</v>
      </c>
      <c r="V6" s="4" t="s">
        <v>40</v>
      </c>
      <c r="W6" s="10"/>
      <c r="X6" s="58">
        <f>SUM(W6:W22)</f>
        <v>0</v>
      </c>
      <c r="Y6" s="16"/>
      <c r="Z6" s="60"/>
      <c r="AA6" s="62" t="s">
        <v>6</v>
      </c>
      <c r="AB6" s="4" t="s">
        <v>40</v>
      </c>
      <c r="AC6" s="10"/>
      <c r="AD6" s="64">
        <f>SUM(AC6:AC22)</f>
        <v>0</v>
      </c>
      <c r="AE6" s="16"/>
      <c r="AF6" s="60"/>
      <c r="AG6" s="62" t="s">
        <v>6</v>
      </c>
      <c r="AH6" s="4" t="s">
        <v>40</v>
      </c>
      <c r="AI6" s="10">
        <f t="shared" ref="AI6:AI39" si="0">SUM(E6,K6,Q6,W6,AC6)</f>
        <v>0</v>
      </c>
      <c r="AJ6" s="58">
        <f>SUM(AI6:AI22)</f>
        <v>0</v>
      </c>
    </row>
    <row r="7" spans="2:36" ht="28.9" customHeight="1" x14ac:dyDescent="0.15">
      <c r="B7" s="60"/>
      <c r="C7" s="62"/>
      <c r="D7" s="4" t="s">
        <v>41</v>
      </c>
      <c r="E7" s="10"/>
      <c r="F7" s="65"/>
      <c r="G7" s="16"/>
      <c r="H7" s="60"/>
      <c r="I7" s="62"/>
      <c r="J7" s="4" t="s">
        <v>41</v>
      </c>
      <c r="K7" s="10"/>
      <c r="L7" s="58"/>
      <c r="M7" s="16"/>
      <c r="N7" s="60"/>
      <c r="O7" s="62"/>
      <c r="P7" s="4" t="s">
        <v>41</v>
      </c>
      <c r="Q7" s="10"/>
      <c r="R7" s="58"/>
      <c r="S7" s="16"/>
      <c r="T7" s="60"/>
      <c r="U7" s="62"/>
      <c r="V7" s="4" t="s">
        <v>41</v>
      </c>
      <c r="W7" s="10"/>
      <c r="X7" s="58"/>
      <c r="Y7" s="16"/>
      <c r="Z7" s="60"/>
      <c r="AA7" s="62"/>
      <c r="AB7" s="4" t="s">
        <v>41</v>
      </c>
      <c r="AC7" s="10"/>
      <c r="AD7" s="65"/>
      <c r="AE7" s="16"/>
      <c r="AF7" s="60"/>
      <c r="AG7" s="62"/>
      <c r="AH7" s="4" t="s">
        <v>41</v>
      </c>
      <c r="AI7" s="10">
        <f t="shared" si="0"/>
        <v>0</v>
      </c>
      <c r="AJ7" s="58"/>
    </row>
    <row r="8" spans="2:36" ht="28.9" customHeight="1" x14ac:dyDescent="0.15">
      <c r="B8" s="60"/>
      <c r="C8" s="62"/>
      <c r="D8" s="4" t="s">
        <v>36</v>
      </c>
      <c r="E8" s="10"/>
      <c r="F8" s="65"/>
      <c r="G8" s="16"/>
      <c r="H8" s="60"/>
      <c r="I8" s="62"/>
      <c r="J8" s="4" t="s">
        <v>36</v>
      </c>
      <c r="K8" s="10"/>
      <c r="L8" s="58"/>
      <c r="M8" s="16"/>
      <c r="N8" s="60"/>
      <c r="O8" s="62"/>
      <c r="P8" s="4" t="s">
        <v>36</v>
      </c>
      <c r="Q8" s="10"/>
      <c r="R8" s="58"/>
      <c r="S8" s="16"/>
      <c r="T8" s="60"/>
      <c r="U8" s="62"/>
      <c r="V8" s="4" t="s">
        <v>36</v>
      </c>
      <c r="W8" s="10"/>
      <c r="X8" s="58"/>
      <c r="Y8" s="16"/>
      <c r="Z8" s="60"/>
      <c r="AA8" s="62"/>
      <c r="AB8" s="4" t="s">
        <v>36</v>
      </c>
      <c r="AC8" s="10"/>
      <c r="AD8" s="65"/>
      <c r="AE8" s="16"/>
      <c r="AF8" s="60"/>
      <c r="AG8" s="62"/>
      <c r="AH8" s="4" t="s">
        <v>36</v>
      </c>
      <c r="AI8" s="10">
        <f t="shared" si="0"/>
        <v>0</v>
      </c>
      <c r="AJ8" s="58"/>
    </row>
    <row r="9" spans="2:36" ht="28.9" customHeight="1" x14ac:dyDescent="0.15">
      <c r="B9" s="60"/>
      <c r="C9" s="62"/>
      <c r="D9" s="4" t="s">
        <v>42</v>
      </c>
      <c r="E9" s="10"/>
      <c r="F9" s="65"/>
      <c r="G9" s="16"/>
      <c r="H9" s="60"/>
      <c r="I9" s="62"/>
      <c r="J9" s="4" t="s">
        <v>42</v>
      </c>
      <c r="K9" s="10"/>
      <c r="L9" s="58"/>
      <c r="M9" s="16"/>
      <c r="N9" s="60"/>
      <c r="O9" s="62"/>
      <c r="P9" s="4" t="s">
        <v>42</v>
      </c>
      <c r="Q9" s="10"/>
      <c r="R9" s="58"/>
      <c r="S9" s="16"/>
      <c r="T9" s="60"/>
      <c r="U9" s="62"/>
      <c r="V9" s="4" t="s">
        <v>42</v>
      </c>
      <c r="W9" s="10"/>
      <c r="X9" s="58"/>
      <c r="Y9" s="16"/>
      <c r="Z9" s="60"/>
      <c r="AA9" s="62"/>
      <c r="AB9" s="4" t="s">
        <v>42</v>
      </c>
      <c r="AC9" s="10"/>
      <c r="AD9" s="65"/>
      <c r="AE9" s="16"/>
      <c r="AF9" s="60"/>
      <c r="AG9" s="62"/>
      <c r="AH9" s="4" t="s">
        <v>42</v>
      </c>
      <c r="AI9" s="10">
        <f t="shared" si="0"/>
        <v>0</v>
      </c>
      <c r="AJ9" s="58"/>
    </row>
    <row r="10" spans="2:36" ht="28.9" customHeight="1" x14ac:dyDescent="0.15">
      <c r="B10" s="60"/>
      <c r="C10" s="62"/>
      <c r="D10" s="4" t="s">
        <v>35</v>
      </c>
      <c r="E10" s="10"/>
      <c r="F10" s="65"/>
      <c r="G10" s="16"/>
      <c r="H10" s="60"/>
      <c r="I10" s="62"/>
      <c r="J10" s="4" t="s">
        <v>35</v>
      </c>
      <c r="K10" s="10"/>
      <c r="L10" s="58"/>
      <c r="M10" s="16"/>
      <c r="N10" s="60"/>
      <c r="O10" s="62"/>
      <c r="P10" s="4" t="s">
        <v>35</v>
      </c>
      <c r="Q10" s="10"/>
      <c r="R10" s="58"/>
      <c r="S10" s="16"/>
      <c r="T10" s="60"/>
      <c r="U10" s="62"/>
      <c r="V10" s="4" t="s">
        <v>35</v>
      </c>
      <c r="W10" s="10"/>
      <c r="X10" s="58"/>
      <c r="Y10" s="16"/>
      <c r="Z10" s="60"/>
      <c r="AA10" s="62"/>
      <c r="AB10" s="4" t="s">
        <v>35</v>
      </c>
      <c r="AC10" s="10"/>
      <c r="AD10" s="65"/>
      <c r="AE10" s="16"/>
      <c r="AF10" s="60"/>
      <c r="AG10" s="62"/>
      <c r="AH10" s="4" t="s">
        <v>35</v>
      </c>
      <c r="AI10" s="10">
        <f t="shared" si="0"/>
        <v>0</v>
      </c>
      <c r="AJ10" s="58"/>
    </row>
    <row r="11" spans="2:36" ht="28.9" customHeight="1" x14ac:dyDescent="0.15">
      <c r="B11" s="60"/>
      <c r="C11" s="62"/>
      <c r="D11" s="4" t="s">
        <v>15</v>
      </c>
      <c r="E11" s="10"/>
      <c r="F11" s="65"/>
      <c r="G11" s="16"/>
      <c r="H11" s="60"/>
      <c r="I11" s="62"/>
      <c r="J11" s="4" t="s">
        <v>15</v>
      </c>
      <c r="K11" s="10"/>
      <c r="L11" s="58"/>
      <c r="M11" s="16"/>
      <c r="N11" s="60"/>
      <c r="O11" s="62"/>
      <c r="P11" s="4" t="s">
        <v>15</v>
      </c>
      <c r="Q11" s="10"/>
      <c r="R11" s="58"/>
      <c r="S11" s="16"/>
      <c r="T11" s="60"/>
      <c r="U11" s="62"/>
      <c r="V11" s="4" t="s">
        <v>15</v>
      </c>
      <c r="W11" s="10"/>
      <c r="X11" s="58"/>
      <c r="Y11" s="16"/>
      <c r="Z11" s="60"/>
      <c r="AA11" s="62"/>
      <c r="AB11" s="4" t="s">
        <v>15</v>
      </c>
      <c r="AC11" s="10"/>
      <c r="AD11" s="65"/>
      <c r="AE11" s="16"/>
      <c r="AF11" s="60"/>
      <c r="AG11" s="62"/>
      <c r="AH11" s="4" t="s">
        <v>15</v>
      </c>
      <c r="AI11" s="10">
        <f t="shared" si="0"/>
        <v>0</v>
      </c>
      <c r="AJ11" s="58"/>
    </row>
    <row r="12" spans="2:36" ht="28.9" customHeight="1" x14ac:dyDescent="0.15">
      <c r="B12" s="60"/>
      <c r="C12" s="62"/>
      <c r="D12" s="4" t="s">
        <v>16</v>
      </c>
      <c r="E12" s="10"/>
      <c r="F12" s="65"/>
      <c r="G12" s="16"/>
      <c r="H12" s="60"/>
      <c r="I12" s="62"/>
      <c r="J12" s="4" t="s">
        <v>16</v>
      </c>
      <c r="K12" s="10"/>
      <c r="L12" s="58"/>
      <c r="M12" s="16"/>
      <c r="N12" s="60"/>
      <c r="O12" s="62"/>
      <c r="P12" s="4" t="s">
        <v>16</v>
      </c>
      <c r="Q12" s="10"/>
      <c r="R12" s="58"/>
      <c r="S12" s="16"/>
      <c r="T12" s="60"/>
      <c r="U12" s="62"/>
      <c r="V12" s="4" t="s">
        <v>16</v>
      </c>
      <c r="W12" s="10"/>
      <c r="X12" s="58"/>
      <c r="Y12" s="16"/>
      <c r="Z12" s="60"/>
      <c r="AA12" s="62"/>
      <c r="AB12" s="4" t="s">
        <v>16</v>
      </c>
      <c r="AC12" s="10"/>
      <c r="AD12" s="65"/>
      <c r="AE12" s="16"/>
      <c r="AF12" s="60"/>
      <c r="AG12" s="62"/>
      <c r="AH12" s="4" t="s">
        <v>16</v>
      </c>
      <c r="AI12" s="10">
        <f t="shared" si="0"/>
        <v>0</v>
      </c>
      <c r="AJ12" s="58"/>
    </row>
    <row r="13" spans="2:36" ht="28.9" customHeight="1" x14ac:dyDescent="0.15">
      <c r="B13" s="60"/>
      <c r="C13" s="62"/>
      <c r="D13" s="4" t="s">
        <v>17</v>
      </c>
      <c r="E13" s="10"/>
      <c r="F13" s="65"/>
      <c r="G13" s="16"/>
      <c r="H13" s="60"/>
      <c r="I13" s="62"/>
      <c r="J13" s="4" t="s">
        <v>17</v>
      </c>
      <c r="K13" s="10"/>
      <c r="L13" s="58"/>
      <c r="M13" s="16"/>
      <c r="N13" s="60"/>
      <c r="O13" s="62"/>
      <c r="P13" s="4" t="s">
        <v>17</v>
      </c>
      <c r="Q13" s="10"/>
      <c r="R13" s="58"/>
      <c r="S13" s="16"/>
      <c r="T13" s="60"/>
      <c r="U13" s="62"/>
      <c r="V13" s="4" t="s">
        <v>17</v>
      </c>
      <c r="W13" s="10"/>
      <c r="X13" s="58"/>
      <c r="Y13" s="16"/>
      <c r="Z13" s="60"/>
      <c r="AA13" s="62"/>
      <c r="AB13" s="4" t="s">
        <v>17</v>
      </c>
      <c r="AC13" s="10"/>
      <c r="AD13" s="65"/>
      <c r="AE13" s="16"/>
      <c r="AF13" s="60"/>
      <c r="AG13" s="62"/>
      <c r="AH13" s="4" t="s">
        <v>17</v>
      </c>
      <c r="AI13" s="10">
        <f t="shared" si="0"/>
        <v>0</v>
      </c>
      <c r="AJ13" s="58"/>
    </row>
    <row r="14" spans="2:36" ht="28.9" customHeight="1" x14ac:dyDescent="0.15">
      <c r="B14" s="60"/>
      <c r="C14" s="62"/>
      <c r="D14" s="38" t="s">
        <v>85</v>
      </c>
      <c r="E14" s="10"/>
      <c r="F14" s="65"/>
      <c r="G14" s="16"/>
      <c r="H14" s="60"/>
      <c r="I14" s="62"/>
      <c r="J14" s="40" t="s">
        <v>120</v>
      </c>
      <c r="K14" s="10"/>
      <c r="L14" s="58"/>
      <c r="M14" s="16"/>
      <c r="N14" s="60"/>
      <c r="O14" s="62"/>
      <c r="P14" s="40" t="s">
        <v>120</v>
      </c>
      <c r="Q14" s="10"/>
      <c r="R14" s="58"/>
      <c r="S14" s="16"/>
      <c r="T14" s="60"/>
      <c r="U14" s="62"/>
      <c r="V14" s="40" t="s">
        <v>120</v>
      </c>
      <c r="W14" s="10"/>
      <c r="X14" s="58"/>
      <c r="Y14" s="16"/>
      <c r="Z14" s="60"/>
      <c r="AA14" s="62"/>
      <c r="AB14" s="40" t="s">
        <v>120</v>
      </c>
      <c r="AC14" s="10"/>
      <c r="AD14" s="65"/>
      <c r="AE14" s="16"/>
      <c r="AF14" s="60"/>
      <c r="AG14" s="62"/>
      <c r="AH14" s="40" t="s">
        <v>120</v>
      </c>
      <c r="AI14" s="10">
        <f t="shared" si="0"/>
        <v>0</v>
      </c>
      <c r="AJ14" s="58"/>
    </row>
    <row r="15" spans="2:36" ht="28.9" customHeight="1" x14ac:dyDescent="0.15">
      <c r="B15" s="60"/>
      <c r="C15" s="62"/>
      <c r="D15" s="4" t="s">
        <v>18</v>
      </c>
      <c r="E15" s="10"/>
      <c r="F15" s="65"/>
      <c r="G15" s="16"/>
      <c r="H15" s="60"/>
      <c r="I15" s="62"/>
      <c r="J15" s="4" t="s">
        <v>18</v>
      </c>
      <c r="K15" s="10"/>
      <c r="L15" s="58"/>
      <c r="M15" s="16"/>
      <c r="N15" s="60"/>
      <c r="O15" s="62"/>
      <c r="P15" s="4" t="s">
        <v>18</v>
      </c>
      <c r="Q15" s="10"/>
      <c r="R15" s="58"/>
      <c r="S15" s="16"/>
      <c r="T15" s="60"/>
      <c r="U15" s="62"/>
      <c r="V15" s="4" t="s">
        <v>18</v>
      </c>
      <c r="W15" s="10"/>
      <c r="X15" s="58"/>
      <c r="Y15" s="16"/>
      <c r="Z15" s="60"/>
      <c r="AA15" s="62"/>
      <c r="AB15" s="4" t="s">
        <v>18</v>
      </c>
      <c r="AC15" s="10"/>
      <c r="AD15" s="65"/>
      <c r="AE15" s="16"/>
      <c r="AF15" s="60"/>
      <c r="AG15" s="62"/>
      <c r="AH15" s="4" t="s">
        <v>18</v>
      </c>
      <c r="AI15" s="10">
        <f t="shared" si="0"/>
        <v>0</v>
      </c>
      <c r="AJ15" s="58"/>
    </row>
    <row r="16" spans="2:36" ht="28.9" customHeight="1" x14ac:dyDescent="0.15">
      <c r="B16" s="60"/>
      <c r="C16" s="62"/>
      <c r="D16" s="4" t="s">
        <v>19</v>
      </c>
      <c r="E16" s="10"/>
      <c r="F16" s="65"/>
      <c r="G16" s="16"/>
      <c r="H16" s="60"/>
      <c r="I16" s="62"/>
      <c r="J16" s="4" t="s">
        <v>19</v>
      </c>
      <c r="K16" s="10"/>
      <c r="L16" s="58"/>
      <c r="M16" s="16"/>
      <c r="N16" s="60"/>
      <c r="O16" s="62"/>
      <c r="P16" s="4" t="s">
        <v>19</v>
      </c>
      <c r="Q16" s="10"/>
      <c r="R16" s="58"/>
      <c r="S16" s="16"/>
      <c r="T16" s="60"/>
      <c r="U16" s="62"/>
      <c r="V16" s="4" t="s">
        <v>19</v>
      </c>
      <c r="W16" s="10"/>
      <c r="X16" s="58"/>
      <c r="Y16" s="16"/>
      <c r="Z16" s="60"/>
      <c r="AA16" s="62"/>
      <c r="AB16" s="4" t="s">
        <v>19</v>
      </c>
      <c r="AC16" s="10"/>
      <c r="AD16" s="65"/>
      <c r="AE16" s="16"/>
      <c r="AF16" s="60"/>
      <c r="AG16" s="62"/>
      <c r="AH16" s="4" t="s">
        <v>19</v>
      </c>
      <c r="AI16" s="10">
        <f t="shared" si="0"/>
        <v>0</v>
      </c>
      <c r="AJ16" s="58"/>
    </row>
    <row r="17" spans="2:36" ht="28.9" customHeight="1" x14ac:dyDescent="0.15">
      <c r="B17" s="60"/>
      <c r="C17" s="62"/>
      <c r="D17" s="4" t="s">
        <v>20</v>
      </c>
      <c r="E17" s="10"/>
      <c r="F17" s="65"/>
      <c r="G17" s="16"/>
      <c r="H17" s="60"/>
      <c r="I17" s="62"/>
      <c r="J17" s="4" t="s">
        <v>20</v>
      </c>
      <c r="K17" s="10"/>
      <c r="L17" s="58"/>
      <c r="M17" s="16"/>
      <c r="N17" s="60"/>
      <c r="O17" s="62"/>
      <c r="P17" s="4" t="s">
        <v>20</v>
      </c>
      <c r="Q17" s="10"/>
      <c r="R17" s="58"/>
      <c r="S17" s="16"/>
      <c r="T17" s="60"/>
      <c r="U17" s="62"/>
      <c r="V17" s="4" t="s">
        <v>20</v>
      </c>
      <c r="W17" s="10"/>
      <c r="X17" s="58"/>
      <c r="Y17" s="16"/>
      <c r="Z17" s="60"/>
      <c r="AA17" s="62"/>
      <c r="AB17" s="4" t="s">
        <v>20</v>
      </c>
      <c r="AC17" s="10"/>
      <c r="AD17" s="65"/>
      <c r="AE17" s="16"/>
      <c r="AF17" s="60"/>
      <c r="AG17" s="62"/>
      <c r="AH17" s="4" t="s">
        <v>20</v>
      </c>
      <c r="AI17" s="10">
        <f t="shared" si="0"/>
        <v>0</v>
      </c>
      <c r="AJ17" s="58"/>
    </row>
    <row r="18" spans="2:36" ht="28.9" customHeight="1" x14ac:dyDescent="0.15">
      <c r="B18" s="60"/>
      <c r="C18" s="62"/>
      <c r="D18" s="4" t="s">
        <v>86</v>
      </c>
      <c r="E18" s="10"/>
      <c r="F18" s="65"/>
      <c r="G18" s="16"/>
      <c r="H18" s="60"/>
      <c r="I18" s="62"/>
      <c r="J18" s="4" t="s">
        <v>86</v>
      </c>
      <c r="K18" s="10"/>
      <c r="L18" s="58"/>
      <c r="M18" s="16"/>
      <c r="N18" s="60"/>
      <c r="O18" s="62"/>
      <c r="P18" s="4" t="s">
        <v>86</v>
      </c>
      <c r="Q18" s="10"/>
      <c r="R18" s="58"/>
      <c r="S18" s="16"/>
      <c r="T18" s="60"/>
      <c r="U18" s="62"/>
      <c r="V18" s="4" t="s">
        <v>86</v>
      </c>
      <c r="W18" s="10"/>
      <c r="X18" s="58"/>
      <c r="Y18" s="16"/>
      <c r="Z18" s="60"/>
      <c r="AA18" s="62"/>
      <c r="AB18" s="4" t="s">
        <v>86</v>
      </c>
      <c r="AC18" s="10"/>
      <c r="AD18" s="65"/>
      <c r="AE18" s="16"/>
      <c r="AF18" s="60"/>
      <c r="AG18" s="62"/>
      <c r="AH18" s="4" t="s">
        <v>86</v>
      </c>
      <c r="AI18" s="10">
        <f t="shared" si="0"/>
        <v>0</v>
      </c>
      <c r="AJ18" s="58"/>
    </row>
    <row r="19" spans="2:36" ht="28.9" customHeight="1" x14ac:dyDescent="0.15">
      <c r="B19" s="60"/>
      <c r="C19" s="62"/>
      <c r="D19" s="4" t="s">
        <v>81</v>
      </c>
      <c r="E19" s="10"/>
      <c r="F19" s="65"/>
      <c r="G19" s="16"/>
      <c r="H19" s="60"/>
      <c r="I19" s="62"/>
      <c r="J19" s="4" t="s">
        <v>81</v>
      </c>
      <c r="K19" s="10"/>
      <c r="L19" s="58"/>
      <c r="M19" s="16"/>
      <c r="N19" s="60"/>
      <c r="O19" s="62"/>
      <c r="P19" s="4" t="s">
        <v>81</v>
      </c>
      <c r="Q19" s="10"/>
      <c r="R19" s="58"/>
      <c r="S19" s="16"/>
      <c r="T19" s="60"/>
      <c r="U19" s="62"/>
      <c r="V19" s="4" t="s">
        <v>81</v>
      </c>
      <c r="W19" s="10"/>
      <c r="X19" s="58"/>
      <c r="Y19" s="16"/>
      <c r="Z19" s="60"/>
      <c r="AA19" s="62"/>
      <c r="AB19" s="4" t="s">
        <v>81</v>
      </c>
      <c r="AC19" s="10"/>
      <c r="AD19" s="65"/>
      <c r="AE19" s="16"/>
      <c r="AF19" s="60"/>
      <c r="AG19" s="62"/>
      <c r="AH19" s="4" t="s">
        <v>81</v>
      </c>
      <c r="AI19" s="10">
        <f t="shared" si="0"/>
        <v>0</v>
      </c>
      <c r="AJ19" s="58"/>
    </row>
    <row r="20" spans="2:36" ht="28.9" customHeight="1" x14ac:dyDescent="0.15">
      <c r="B20" s="60"/>
      <c r="C20" s="62"/>
      <c r="D20" s="4" t="s">
        <v>82</v>
      </c>
      <c r="E20" s="10"/>
      <c r="F20" s="65"/>
      <c r="G20" s="16"/>
      <c r="H20" s="60"/>
      <c r="I20" s="62"/>
      <c r="J20" s="4" t="s">
        <v>82</v>
      </c>
      <c r="K20" s="10"/>
      <c r="L20" s="58"/>
      <c r="M20" s="16"/>
      <c r="N20" s="60"/>
      <c r="O20" s="62"/>
      <c r="P20" s="4" t="s">
        <v>82</v>
      </c>
      <c r="Q20" s="10"/>
      <c r="R20" s="58"/>
      <c r="S20" s="16"/>
      <c r="T20" s="60"/>
      <c r="U20" s="62"/>
      <c r="V20" s="4" t="s">
        <v>82</v>
      </c>
      <c r="W20" s="10"/>
      <c r="X20" s="58"/>
      <c r="Y20" s="16"/>
      <c r="Z20" s="60"/>
      <c r="AA20" s="62"/>
      <c r="AB20" s="4" t="s">
        <v>82</v>
      </c>
      <c r="AC20" s="10"/>
      <c r="AD20" s="65"/>
      <c r="AE20" s="16"/>
      <c r="AF20" s="60"/>
      <c r="AG20" s="62"/>
      <c r="AH20" s="4" t="s">
        <v>82</v>
      </c>
      <c r="AI20" s="10">
        <f t="shared" si="0"/>
        <v>0</v>
      </c>
      <c r="AJ20" s="58"/>
    </row>
    <row r="21" spans="2:36" ht="28.9" customHeight="1" x14ac:dyDescent="0.15">
      <c r="B21" s="60"/>
      <c r="C21" s="62"/>
      <c r="D21" s="4" t="s">
        <v>84</v>
      </c>
      <c r="E21" s="10"/>
      <c r="F21" s="65"/>
      <c r="G21" s="16"/>
      <c r="H21" s="60"/>
      <c r="I21" s="62"/>
      <c r="J21" s="4" t="s">
        <v>83</v>
      </c>
      <c r="K21" s="10"/>
      <c r="L21" s="58"/>
      <c r="M21" s="16"/>
      <c r="N21" s="60"/>
      <c r="O21" s="62"/>
      <c r="P21" s="4" t="s">
        <v>83</v>
      </c>
      <c r="Q21" s="10"/>
      <c r="R21" s="58"/>
      <c r="S21" s="16"/>
      <c r="T21" s="60"/>
      <c r="U21" s="62"/>
      <c r="V21" s="4" t="s">
        <v>83</v>
      </c>
      <c r="W21" s="10"/>
      <c r="X21" s="58"/>
      <c r="Y21" s="16"/>
      <c r="Z21" s="60"/>
      <c r="AA21" s="62"/>
      <c r="AB21" s="4" t="s">
        <v>83</v>
      </c>
      <c r="AC21" s="10"/>
      <c r="AD21" s="65"/>
      <c r="AE21" s="16"/>
      <c r="AF21" s="60"/>
      <c r="AG21" s="62"/>
      <c r="AH21" s="4" t="s">
        <v>83</v>
      </c>
      <c r="AI21" s="10">
        <f t="shared" si="0"/>
        <v>0</v>
      </c>
      <c r="AJ21" s="58"/>
    </row>
    <row r="22" spans="2:36" ht="28.9" customHeight="1" x14ac:dyDescent="0.15">
      <c r="B22" s="60"/>
      <c r="C22" s="62"/>
      <c r="D22" s="4" t="s">
        <v>10</v>
      </c>
      <c r="E22" s="10"/>
      <c r="F22" s="65"/>
      <c r="G22" s="16"/>
      <c r="H22" s="60"/>
      <c r="I22" s="62"/>
      <c r="J22" s="4" t="s">
        <v>10</v>
      </c>
      <c r="K22" s="10"/>
      <c r="L22" s="58"/>
      <c r="M22" s="16"/>
      <c r="N22" s="60"/>
      <c r="O22" s="62"/>
      <c r="P22" s="4" t="s">
        <v>10</v>
      </c>
      <c r="Q22" s="10"/>
      <c r="R22" s="58"/>
      <c r="S22" s="16"/>
      <c r="T22" s="60"/>
      <c r="U22" s="62"/>
      <c r="V22" s="4" t="s">
        <v>10</v>
      </c>
      <c r="W22" s="10"/>
      <c r="X22" s="58"/>
      <c r="Y22" s="16"/>
      <c r="Z22" s="60"/>
      <c r="AA22" s="62"/>
      <c r="AB22" s="4" t="s">
        <v>10</v>
      </c>
      <c r="AC22" s="10"/>
      <c r="AD22" s="65"/>
      <c r="AE22" s="16"/>
      <c r="AF22" s="60"/>
      <c r="AG22" s="62"/>
      <c r="AH22" s="4" t="s">
        <v>10</v>
      </c>
      <c r="AI22" s="10">
        <f t="shared" si="0"/>
        <v>0</v>
      </c>
      <c r="AJ22" s="58"/>
    </row>
    <row r="23" spans="2:36" ht="28.9" customHeight="1" x14ac:dyDescent="0.15">
      <c r="B23" s="60"/>
      <c r="C23" s="56" t="s">
        <v>7</v>
      </c>
      <c r="D23" s="4" t="s">
        <v>21</v>
      </c>
      <c r="E23" s="10"/>
      <c r="F23" s="64">
        <f>SUM(E23:E27)</f>
        <v>0</v>
      </c>
      <c r="G23" s="16"/>
      <c r="H23" s="60"/>
      <c r="I23" s="56" t="s">
        <v>7</v>
      </c>
      <c r="J23" s="4" t="s">
        <v>21</v>
      </c>
      <c r="K23" s="10"/>
      <c r="L23" s="64">
        <f>SUM(K23:K27)</f>
        <v>0</v>
      </c>
      <c r="M23" s="16"/>
      <c r="N23" s="60"/>
      <c r="O23" s="56" t="s">
        <v>7</v>
      </c>
      <c r="P23" s="4" t="s">
        <v>21</v>
      </c>
      <c r="Q23" s="10"/>
      <c r="R23" s="64">
        <f>SUM(Q23:Q27)</f>
        <v>0</v>
      </c>
      <c r="S23" s="16"/>
      <c r="T23" s="60"/>
      <c r="U23" s="56" t="s">
        <v>7</v>
      </c>
      <c r="V23" s="4" t="s">
        <v>21</v>
      </c>
      <c r="W23" s="10"/>
      <c r="X23" s="64">
        <f>SUM(W23:W27)</f>
        <v>0</v>
      </c>
      <c r="Y23" s="16"/>
      <c r="Z23" s="60"/>
      <c r="AA23" s="56" t="s">
        <v>7</v>
      </c>
      <c r="AB23" s="4" t="s">
        <v>21</v>
      </c>
      <c r="AC23" s="10"/>
      <c r="AD23" s="64">
        <f>SUM(AC23:AC27)</f>
        <v>0</v>
      </c>
      <c r="AE23" s="16"/>
      <c r="AF23" s="60"/>
      <c r="AG23" s="56" t="s">
        <v>7</v>
      </c>
      <c r="AH23" s="4" t="s">
        <v>21</v>
      </c>
      <c r="AI23" s="10">
        <f t="shared" si="0"/>
        <v>0</v>
      </c>
      <c r="AJ23" s="64">
        <f>SUM(AI23:AI27)</f>
        <v>0</v>
      </c>
    </row>
    <row r="24" spans="2:36" ht="28.9" customHeight="1" x14ac:dyDescent="0.15">
      <c r="B24" s="60"/>
      <c r="C24" s="57"/>
      <c r="D24" s="4" t="s">
        <v>22</v>
      </c>
      <c r="E24" s="10"/>
      <c r="F24" s="65"/>
      <c r="G24" s="16"/>
      <c r="H24" s="60"/>
      <c r="I24" s="57"/>
      <c r="J24" s="4" t="s">
        <v>22</v>
      </c>
      <c r="K24" s="10"/>
      <c r="L24" s="65"/>
      <c r="M24" s="16"/>
      <c r="N24" s="60"/>
      <c r="O24" s="57"/>
      <c r="P24" s="4" t="s">
        <v>22</v>
      </c>
      <c r="Q24" s="10"/>
      <c r="R24" s="65"/>
      <c r="S24" s="16"/>
      <c r="T24" s="60"/>
      <c r="U24" s="57"/>
      <c r="V24" s="4" t="s">
        <v>22</v>
      </c>
      <c r="W24" s="10"/>
      <c r="X24" s="65"/>
      <c r="Y24" s="16"/>
      <c r="Z24" s="60"/>
      <c r="AA24" s="57"/>
      <c r="AB24" s="4" t="s">
        <v>22</v>
      </c>
      <c r="AC24" s="10"/>
      <c r="AD24" s="65"/>
      <c r="AE24" s="16"/>
      <c r="AF24" s="60"/>
      <c r="AG24" s="57"/>
      <c r="AH24" s="4" t="s">
        <v>22</v>
      </c>
      <c r="AI24" s="10">
        <f t="shared" si="0"/>
        <v>0</v>
      </c>
      <c r="AJ24" s="65"/>
    </row>
    <row r="25" spans="2:36" ht="28.9" customHeight="1" x14ac:dyDescent="0.15">
      <c r="B25" s="60"/>
      <c r="C25" s="57"/>
      <c r="D25" s="4" t="s">
        <v>87</v>
      </c>
      <c r="E25" s="10"/>
      <c r="F25" s="65"/>
      <c r="G25" s="16"/>
      <c r="H25" s="60"/>
      <c r="I25" s="57"/>
      <c r="J25" s="4" t="s">
        <v>87</v>
      </c>
      <c r="K25" s="10"/>
      <c r="L25" s="65"/>
      <c r="M25" s="16"/>
      <c r="N25" s="60"/>
      <c r="O25" s="57"/>
      <c r="P25" s="4" t="s">
        <v>87</v>
      </c>
      <c r="Q25" s="10"/>
      <c r="R25" s="65"/>
      <c r="S25" s="16"/>
      <c r="T25" s="60"/>
      <c r="U25" s="57"/>
      <c r="V25" s="4" t="s">
        <v>87</v>
      </c>
      <c r="W25" s="10"/>
      <c r="X25" s="65"/>
      <c r="Y25" s="16"/>
      <c r="Z25" s="60"/>
      <c r="AA25" s="57"/>
      <c r="AB25" s="4" t="s">
        <v>87</v>
      </c>
      <c r="AC25" s="10"/>
      <c r="AD25" s="65"/>
      <c r="AE25" s="16"/>
      <c r="AF25" s="60"/>
      <c r="AG25" s="57"/>
      <c r="AH25" s="4" t="s">
        <v>87</v>
      </c>
      <c r="AI25" s="10">
        <f t="shared" si="0"/>
        <v>0</v>
      </c>
      <c r="AJ25" s="65"/>
    </row>
    <row r="26" spans="2:36" ht="28.9" customHeight="1" x14ac:dyDescent="0.15">
      <c r="B26" s="60"/>
      <c r="C26" s="57"/>
      <c r="D26" s="4" t="s">
        <v>23</v>
      </c>
      <c r="E26" s="10"/>
      <c r="F26" s="65"/>
      <c r="G26" s="16"/>
      <c r="H26" s="60"/>
      <c r="I26" s="57"/>
      <c r="J26" s="4" t="s">
        <v>23</v>
      </c>
      <c r="K26" s="10"/>
      <c r="L26" s="65"/>
      <c r="M26" s="16"/>
      <c r="N26" s="60"/>
      <c r="O26" s="57"/>
      <c r="P26" s="4" t="s">
        <v>23</v>
      </c>
      <c r="Q26" s="10"/>
      <c r="R26" s="65"/>
      <c r="S26" s="16"/>
      <c r="T26" s="60"/>
      <c r="U26" s="57"/>
      <c r="V26" s="4" t="s">
        <v>23</v>
      </c>
      <c r="W26" s="10"/>
      <c r="X26" s="65"/>
      <c r="Y26" s="16"/>
      <c r="Z26" s="60"/>
      <c r="AA26" s="57"/>
      <c r="AB26" s="4" t="s">
        <v>23</v>
      </c>
      <c r="AC26" s="10"/>
      <c r="AD26" s="65"/>
      <c r="AE26" s="16"/>
      <c r="AF26" s="60"/>
      <c r="AG26" s="57"/>
      <c r="AH26" s="4" t="s">
        <v>23</v>
      </c>
      <c r="AI26" s="10">
        <f t="shared" si="0"/>
        <v>0</v>
      </c>
      <c r="AJ26" s="65"/>
    </row>
    <row r="27" spans="2:36" ht="28.9" customHeight="1" x14ac:dyDescent="0.15">
      <c r="B27" s="60"/>
      <c r="C27" s="67"/>
      <c r="D27" s="4" t="s">
        <v>88</v>
      </c>
      <c r="E27" s="10"/>
      <c r="F27" s="66"/>
      <c r="G27" s="16"/>
      <c r="H27" s="60"/>
      <c r="I27" s="67"/>
      <c r="J27" s="4" t="s">
        <v>88</v>
      </c>
      <c r="K27" s="10"/>
      <c r="L27" s="66"/>
      <c r="M27" s="16"/>
      <c r="N27" s="60"/>
      <c r="O27" s="67"/>
      <c r="P27" s="4" t="s">
        <v>88</v>
      </c>
      <c r="Q27" s="10"/>
      <c r="R27" s="66"/>
      <c r="S27" s="16"/>
      <c r="T27" s="60"/>
      <c r="U27" s="67"/>
      <c r="V27" s="4" t="s">
        <v>88</v>
      </c>
      <c r="W27" s="10"/>
      <c r="X27" s="66"/>
      <c r="Y27" s="16"/>
      <c r="Z27" s="60"/>
      <c r="AA27" s="67"/>
      <c r="AB27" s="4" t="s">
        <v>88</v>
      </c>
      <c r="AC27" s="10"/>
      <c r="AD27" s="66"/>
      <c r="AE27" s="16"/>
      <c r="AF27" s="60"/>
      <c r="AG27" s="67"/>
      <c r="AH27" s="4" t="s">
        <v>88</v>
      </c>
      <c r="AI27" s="10">
        <f t="shared" si="0"/>
        <v>0</v>
      </c>
      <c r="AJ27" s="66"/>
    </row>
    <row r="28" spans="2:36" ht="28.9" customHeight="1" x14ac:dyDescent="0.15">
      <c r="B28" s="60"/>
      <c r="C28" s="56" t="s">
        <v>8</v>
      </c>
      <c r="D28" s="4" t="s">
        <v>24</v>
      </c>
      <c r="E28" s="10"/>
      <c r="F28" s="58">
        <f>SUM(E28:E29)</f>
        <v>0</v>
      </c>
      <c r="G28" s="16"/>
      <c r="H28" s="60"/>
      <c r="I28" s="56" t="s">
        <v>8</v>
      </c>
      <c r="J28" s="4" t="s">
        <v>24</v>
      </c>
      <c r="K28" s="10"/>
      <c r="L28" s="58">
        <f>SUM(K28:K29)</f>
        <v>0</v>
      </c>
      <c r="M28" s="16"/>
      <c r="N28" s="60"/>
      <c r="O28" s="56" t="s">
        <v>8</v>
      </c>
      <c r="P28" s="4" t="s">
        <v>24</v>
      </c>
      <c r="Q28" s="10"/>
      <c r="R28" s="58">
        <f>SUM(Q28:Q29)</f>
        <v>0</v>
      </c>
      <c r="S28" s="16"/>
      <c r="T28" s="60"/>
      <c r="U28" s="56" t="s">
        <v>8</v>
      </c>
      <c r="V28" s="4" t="s">
        <v>24</v>
      </c>
      <c r="W28" s="10"/>
      <c r="X28" s="58">
        <f>SUM(W28:W29)</f>
        <v>0</v>
      </c>
      <c r="Y28" s="16"/>
      <c r="Z28" s="60"/>
      <c r="AA28" s="56" t="s">
        <v>8</v>
      </c>
      <c r="AB28" s="4" t="s">
        <v>24</v>
      </c>
      <c r="AC28" s="10"/>
      <c r="AD28" s="58">
        <f>SUM(AC28:AC29)</f>
        <v>0</v>
      </c>
      <c r="AE28" s="16"/>
      <c r="AF28" s="60"/>
      <c r="AG28" s="56" t="s">
        <v>8</v>
      </c>
      <c r="AH28" s="4" t="s">
        <v>24</v>
      </c>
      <c r="AI28" s="10">
        <f t="shared" si="0"/>
        <v>0</v>
      </c>
      <c r="AJ28" s="58">
        <f>SUM(AI28:AI29)</f>
        <v>0</v>
      </c>
    </row>
    <row r="29" spans="2:36" ht="28.9" customHeight="1" x14ac:dyDescent="0.15">
      <c r="B29" s="60"/>
      <c r="C29" s="57"/>
      <c r="D29" s="4" t="s">
        <v>43</v>
      </c>
      <c r="E29" s="10"/>
      <c r="F29" s="58"/>
      <c r="G29" s="16"/>
      <c r="H29" s="60"/>
      <c r="I29" s="57"/>
      <c r="J29" s="4" t="s">
        <v>43</v>
      </c>
      <c r="K29" s="10"/>
      <c r="L29" s="58"/>
      <c r="M29" s="16"/>
      <c r="N29" s="60"/>
      <c r="O29" s="57"/>
      <c r="P29" s="4" t="s">
        <v>43</v>
      </c>
      <c r="Q29" s="10"/>
      <c r="R29" s="58"/>
      <c r="S29" s="16"/>
      <c r="T29" s="60"/>
      <c r="U29" s="57"/>
      <c r="V29" s="4" t="s">
        <v>43</v>
      </c>
      <c r="W29" s="10"/>
      <c r="X29" s="58"/>
      <c r="Y29" s="16"/>
      <c r="Z29" s="60"/>
      <c r="AA29" s="57"/>
      <c r="AB29" s="4" t="s">
        <v>43</v>
      </c>
      <c r="AC29" s="10"/>
      <c r="AD29" s="58"/>
      <c r="AE29" s="16"/>
      <c r="AF29" s="60"/>
      <c r="AG29" s="57"/>
      <c r="AH29" s="4" t="s">
        <v>43</v>
      </c>
      <c r="AI29" s="10">
        <f t="shared" si="0"/>
        <v>0</v>
      </c>
      <c r="AJ29" s="58"/>
    </row>
    <row r="30" spans="2:36" ht="28.9" customHeight="1" x14ac:dyDescent="0.15">
      <c r="B30" s="60"/>
      <c r="C30" s="49" t="s">
        <v>9</v>
      </c>
      <c r="D30" s="4" t="s">
        <v>44</v>
      </c>
      <c r="E30" s="10"/>
      <c r="F30" s="64">
        <f>SUM(E30:E39)</f>
        <v>0</v>
      </c>
      <c r="G30" s="16"/>
      <c r="H30" s="60"/>
      <c r="I30" s="49" t="s">
        <v>9</v>
      </c>
      <c r="J30" s="4" t="s">
        <v>44</v>
      </c>
      <c r="K30" s="10"/>
      <c r="L30" s="64">
        <f>SUM(K30:K39)</f>
        <v>0</v>
      </c>
      <c r="M30" s="16"/>
      <c r="N30" s="60"/>
      <c r="O30" s="49" t="s">
        <v>9</v>
      </c>
      <c r="P30" s="4" t="s">
        <v>44</v>
      </c>
      <c r="Q30" s="10"/>
      <c r="R30" s="64">
        <f>SUM(Q30:Q39)</f>
        <v>0</v>
      </c>
      <c r="S30" s="16"/>
      <c r="T30" s="60"/>
      <c r="U30" s="49" t="s">
        <v>9</v>
      </c>
      <c r="V30" s="4" t="s">
        <v>44</v>
      </c>
      <c r="W30" s="10"/>
      <c r="X30" s="64">
        <f>SUM(W30:W39)</f>
        <v>0</v>
      </c>
      <c r="Y30" s="16"/>
      <c r="Z30" s="60"/>
      <c r="AA30" s="49" t="s">
        <v>9</v>
      </c>
      <c r="AB30" s="4" t="s">
        <v>44</v>
      </c>
      <c r="AC30" s="10"/>
      <c r="AD30" s="64">
        <f>SUM(AC30:AC39)</f>
        <v>0</v>
      </c>
      <c r="AE30" s="16"/>
      <c r="AF30" s="60"/>
      <c r="AG30" s="49" t="s">
        <v>9</v>
      </c>
      <c r="AH30" s="4" t="s">
        <v>44</v>
      </c>
      <c r="AI30" s="10">
        <f t="shared" si="0"/>
        <v>0</v>
      </c>
      <c r="AJ30" s="64">
        <f>SUM(AI30:AI39)</f>
        <v>0</v>
      </c>
    </row>
    <row r="31" spans="2:36" ht="28.9" customHeight="1" x14ac:dyDescent="0.15">
      <c r="B31" s="60"/>
      <c r="C31" s="63"/>
      <c r="D31" s="4" t="s">
        <v>26</v>
      </c>
      <c r="E31" s="10"/>
      <c r="F31" s="65"/>
      <c r="G31" s="16"/>
      <c r="H31" s="60"/>
      <c r="I31" s="63"/>
      <c r="J31" s="4" t="s">
        <v>26</v>
      </c>
      <c r="K31" s="10"/>
      <c r="L31" s="65"/>
      <c r="M31" s="16"/>
      <c r="N31" s="60"/>
      <c r="O31" s="63"/>
      <c r="P31" s="4" t="s">
        <v>26</v>
      </c>
      <c r="Q31" s="10"/>
      <c r="R31" s="65"/>
      <c r="S31" s="16"/>
      <c r="T31" s="60"/>
      <c r="U31" s="63"/>
      <c r="V31" s="4" t="s">
        <v>26</v>
      </c>
      <c r="W31" s="10"/>
      <c r="X31" s="65"/>
      <c r="Y31" s="16"/>
      <c r="Z31" s="60"/>
      <c r="AA31" s="63"/>
      <c r="AB31" s="4" t="s">
        <v>26</v>
      </c>
      <c r="AC31" s="10"/>
      <c r="AD31" s="65"/>
      <c r="AE31" s="16"/>
      <c r="AF31" s="60"/>
      <c r="AG31" s="63"/>
      <c r="AH31" s="4" t="s">
        <v>26</v>
      </c>
      <c r="AI31" s="10">
        <f t="shared" si="0"/>
        <v>0</v>
      </c>
      <c r="AJ31" s="65"/>
    </row>
    <row r="32" spans="2:36" ht="28.9" customHeight="1" x14ac:dyDescent="0.15">
      <c r="B32" s="60"/>
      <c r="C32" s="63"/>
      <c r="D32" s="4" t="s">
        <v>25</v>
      </c>
      <c r="E32" s="10"/>
      <c r="F32" s="65"/>
      <c r="G32" s="16"/>
      <c r="H32" s="60"/>
      <c r="I32" s="63"/>
      <c r="J32" s="4" t="s">
        <v>25</v>
      </c>
      <c r="K32" s="10"/>
      <c r="L32" s="65"/>
      <c r="M32" s="16"/>
      <c r="N32" s="60"/>
      <c r="O32" s="63"/>
      <c r="P32" s="4" t="s">
        <v>25</v>
      </c>
      <c r="Q32" s="10"/>
      <c r="R32" s="65"/>
      <c r="S32" s="16"/>
      <c r="T32" s="60"/>
      <c r="U32" s="63"/>
      <c r="V32" s="4" t="s">
        <v>25</v>
      </c>
      <c r="W32" s="10"/>
      <c r="X32" s="65"/>
      <c r="Y32" s="16"/>
      <c r="Z32" s="60"/>
      <c r="AA32" s="63"/>
      <c r="AB32" s="4" t="s">
        <v>25</v>
      </c>
      <c r="AC32" s="10"/>
      <c r="AD32" s="65"/>
      <c r="AE32" s="16"/>
      <c r="AF32" s="60"/>
      <c r="AG32" s="63"/>
      <c r="AH32" s="4" t="s">
        <v>25</v>
      </c>
      <c r="AI32" s="10">
        <f t="shared" si="0"/>
        <v>0</v>
      </c>
      <c r="AJ32" s="65"/>
    </row>
    <row r="33" spans="2:36" ht="28.9" customHeight="1" x14ac:dyDescent="0.15">
      <c r="B33" s="60"/>
      <c r="C33" s="63"/>
      <c r="D33" s="4" t="s">
        <v>27</v>
      </c>
      <c r="E33" s="10"/>
      <c r="F33" s="65"/>
      <c r="G33" s="16"/>
      <c r="H33" s="60"/>
      <c r="I33" s="63"/>
      <c r="J33" s="4" t="s">
        <v>27</v>
      </c>
      <c r="K33" s="10"/>
      <c r="L33" s="65"/>
      <c r="M33" s="16"/>
      <c r="N33" s="60"/>
      <c r="O33" s="63"/>
      <c r="P33" s="4" t="s">
        <v>27</v>
      </c>
      <c r="Q33" s="10"/>
      <c r="R33" s="65"/>
      <c r="S33" s="16"/>
      <c r="T33" s="60"/>
      <c r="U33" s="63"/>
      <c r="V33" s="4" t="s">
        <v>27</v>
      </c>
      <c r="W33" s="10"/>
      <c r="X33" s="65"/>
      <c r="Y33" s="16"/>
      <c r="Z33" s="60"/>
      <c r="AA33" s="63"/>
      <c r="AB33" s="4" t="s">
        <v>27</v>
      </c>
      <c r="AC33" s="10"/>
      <c r="AD33" s="65"/>
      <c r="AE33" s="16"/>
      <c r="AF33" s="60"/>
      <c r="AG33" s="63"/>
      <c r="AH33" s="4" t="s">
        <v>27</v>
      </c>
      <c r="AI33" s="10">
        <f t="shared" si="0"/>
        <v>0</v>
      </c>
      <c r="AJ33" s="65"/>
    </row>
    <row r="34" spans="2:36" ht="28.9" customHeight="1" x14ac:dyDescent="0.15">
      <c r="B34" s="60"/>
      <c r="C34" s="63"/>
      <c r="D34" s="4" t="s">
        <v>28</v>
      </c>
      <c r="E34" s="10"/>
      <c r="F34" s="65"/>
      <c r="G34" s="16"/>
      <c r="H34" s="60"/>
      <c r="I34" s="63"/>
      <c r="J34" s="4" t="s">
        <v>28</v>
      </c>
      <c r="K34" s="10"/>
      <c r="L34" s="65"/>
      <c r="M34" s="16"/>
      <c r="N34" s="60"/>
      <c r="O34" s="63"/>
      <c r="P34" s="4" t="s">
        <v>28</v>
      </c>
      <c r="Q34" s="10"/>
      <c r="R34" s="65"/>
      <c r="S34" s="16"/>
      <c r="T34" s="60"/>
      <c r="U34" s="63"/>
      <c r="V34" s="4" t="s">
        <v>28</v>
      </c>
      <c r="W34" s="10"/>
      <c r="X34" s="65"/>
      <c r="Y34" s="16"/>
      <c r="Z34" s="60"/>
      <c r="AA34" s="63"/>
      <c r="AB34" s="4" t="s">
        <v>28</v>
      </c>
      <c r="AC34" s="10"/>
      <c r="AD34" s="65"/>
      <c r="AE34" s="16"/>
      <c r="AF34" s="60"/>
      <c r="AG34" s="63"/>
      <c r="AH34" s="4" t="s">
        <v>28</v>
      </c>
      <c r="AI34" s="10">
        <f t="shared" si="0"/>
        <v>0</v>
      </c>
      <c r="AJ34" s="65"/>
    </row>
    <row r="35" spans="2:36" ht="28.9" customHeight="1" x14ac:dyDescent="0.15">
      <c r="B35" s="60"/>
      <c r="C35" s="63"/>
      <c r="D35" s="4" t="s">
        <v>29</v>
      </c>
      <c r="E35" s="10"/>
      <c r="F35" s="65"/>
      <c r="G35" s="16"/>
      <c r="H35" s="60"/>
      <c r="I35" s="63"/>
      <c r="J35" s="4" t="s">
        <v>29</v>
      </c>
      <c r="K35" s="10"/>
      <c r="L35" s="65"/>
      <c r="M35" s="16"/>
      <c r="N35" s="60"/>
      <c r="O35" s="63"/>
      <c r="P35" s="4" t="s">
        <v>29</v>
      </c>
      <c r="Q35" s="10"/>
      <c r="R35" s="65"/>
      <c r="S35" s="16"/>
      <c r="T35" s="60"/>
      <c r="U35" s="63"/>
      <c r="V35" s="4" t="s">
        <v>29</v>
      </c>
      <c r="W35" s="10"/>
      <c r="X35" s="65"/>
      <c r="Y35" s="16"/>
      <c r="Z35" s="60"/>
      <c r="AA35" s="63"/>
      <c r="AB35" s="4" t="s">
        <v>29</v>
      </c>
      <c r="AC35" s="10"/>
      <c r="AD35" s="65"/>
      <c r="AE35" s="16"/>
      <c r="AF35" s="60"/>
      <c r="AG35" s="63"/>
      <c r="AH35" s="4" t="s">
        <v>29</v>
      </c>
      <c r="AI35" s="10">
        <f t="shared" si="0"/>
        <v>0</v>
      </c>
      <c r="AJ35" s="65"/>
    </row>
    <row r="36" spans="2:36" ht="28.9" customHeight="1" x14ac:dyDescent="0.15">
      <c r="B36" s="60"/>
      <c r="C36" s="63"/>
      <c r="D36" s="4" t="s">
        <v>30</v>
      </c>
      <c r="E36" s="10"/>
      <c r="F36" s="65"/>
      <c r="G36" s="16"/>
      <c r="H36" s="60"/>
      <c r="I36" s="63"/>
      <c r="J36" s="4" t="s">
        <v>30</v>
      </c>
      <c r="K36" s="10"/>
      <c r="L36" s="65"/>
      <c r="M36" s="16"/>
      <c r="N36" s="60"/>
      <c r="O36" s="63"/>
      <c r="P36" s="4" t="s">
        <v>30</v>
      </c>
      <c r="Q36" s="10"/>
      <c r="R36" s="65"/>
      <c r="S36" s="16"/>
      <c r="T36" s="60"/>
      <c r="U36" s="63"/>
      <c r="V36" s="4" t="s">
        <v>30</v>
      </c>
      <c r="W36" s="10"/>
      <c r="X36" s="65"/>
      <c r="Y36" s="16"/>
      <c r="Z36" s="60"/>
      <c r="AA36" s="63"/>
      <c r="AB36" s="4" t="s">
        <v>30</v>
      </c>
      <c r="AC36" s="10"/>
      <c r="AD36" s="65"/>
      <c r="AE36" s="16"/>
      <c r="AF36" s="60"/>
      <c r="AG36" s="63"/>
      <c r="AH36" s="4" t="s">
        <v>30</v>
      </c>
      <c r="AI36" s="10">
        <f t="shared" si="0"/>
        <v>0</v>
      </c>
      <c r="AJ36" s="65"/>
    </row>
    <row r="37" spans="2:36" ht="28.9" customHeight="1" x14ac:dyDescent="0.15">
      <c r="B37" s="60"/>
      <c r="C37" s="63"/>
      <c r="D37" s="4" t="s">
        <v>31</v>
      </c>
      <c r="E37" s="10"/>
      <c r="F37" s="65"/>
      <c r="G37" s="16"/>
      <c r="H37" s="60"/>
      <c r="I37" s="63"/>
      <c r="J37" s="4" t="s">
        <v>31</v>
      </c>
      <c r="K37" s="10"/>
      <c r="L37" s="65"/>
      <c r="M37" s="16"/>
      <c r="N37" s="60"/>
      <c r="O37" s="63"/>
      <c r="P37" s="4" t="s">
        <v>31</v>
      </c>
      <c r="Q37" s="10"/>
      <c r="R37" s="65"/>
      <c r="S37" s="16"/>
      <c r="T37" s="60"/>
      <c r="U37" s="63"/>
      <c r="V37" s="4" t="s">
        <v>31</v>
      </c>
      <c r="W37" s="10"/>
      <c r="X37" s="65"/>
      <c r="Y37" s="16"/>
      <c r="Z37" s="60"/>
      <c r="AA37" s="63"/>
      <c r="AB37" s="4" t="s">
        <v>31</v>
      </c>
      <c r="AC37" s="10"/>
      <c r="AD37" s="65"/>
      <c r="AE37" s="16"/>
      <c r="AF37" s="60"/>
      <c r="AG37" s="63"/>
      <c r="AH37" s="4" t="s">
        <v>31</v>
      </c>
      <c r="AI37" s="10">
        <f t="shared" si="0"/>
        <v>0</v>
      </c>
      <c r="AJ37" s="65"/>
    </row>
    <row r="38" spans="2:36" ht="28.9" customHeight="1" x14ac:dyDescent="0.15">
      <c r="B38" s="60"/>
      <c r="C38" s="63"/>
      <c r="D38" s="4" t="s">
        <v>32</v>
      </c>
      <c r="E38" s="10"/>
      <c r="F38" s="65"/>
      <c r="G38" s="16"/>
      <c r="H38" s="60"/>
      <c r="I38" s="63"/>
      <c r="J38" s="4" t="s">
        <v>32</v>
      </c>
      <c r="K38" s="10"/>
      <c r="L38" s="65"/>
      <c r="M38" s="16"/>
      <c r="N38" s="60"/>
      <c r="O38" s="63"/>
      <c r="P38" s="4" t="s">
        <v>32</v>
      </c>
      <c r="Q38" s="10"/>
      <c r="R38" s="65"/>
      <c r="S38" s="16"/>
      <c r="T38" s="60"/>
      <c r="U38" s="63"/>
      <c r="V38" s="4" t="s">
        <v>32</v>
      </c>
      <c r="W38" s="10"/>
      <c r="X38" s="65"/>
      <c r="Y38" s="16"/>
      <c r="Z38" s="60"/>
      <c r="AA38" s="63"/>
      <c r="AB38" s="4" t="s">
        <v>32</v>
      </c>
      <c r="AC38" s="10"/>
      <c r="AD38" s="65"/>
      <c r="AE38" s="16"/>
      <c r="AF38" s="60"/>
      <c r="AG38" s="63"/>
      <c r="AH38" s="4" t="s">
        <v>32</v>
      </c>
      <c r="AI38" s="10">
        <f t="shared" si="0"/>
        <v>0</v>
      </c>
      <c r="AJ38" s="65"/>
    </row>
    <row r="39" spans="2:36" ht="28.9" customHeight="1" x14ac:dyDescent="0.15">
      <c r="B39" s="60"/>
      <c r="C39" s="50"/>
      <c r="D39" s="4" t="s">
        <v>89</v>
      </c>
      <c r="E39" s="10"/>
      <c r="F39" s="66"/>
      <c r="G39" s="16"/>
      <c r="H39" s="60"/>
      <c r="I39" s="50"/>
      <c r="J39" s="4" t="s">
        <v>89</v>
      </c>
      <c r="K39" s="10"/>
      <c r="L39" s="66"/>
      <c r="M39" s="16"/>
      <c r="N39" s="60"/>
      <c r="O39" s="50"/>
      <c r="P39" s="4" t="s">
        <v>89</v>
      </c>
      <c r="Q39" s="10"/>
      <c r="R39" s="66"/>
      <c r="S39" s="16"/>
      <c r="T39" s="60"/>
      <c r="U39" s="50"/>
      <c r="V39" s="4" t="s">
        <v>89</v>
      </c>
      <c r="W39" s="10"/>
      <c r="X39" s="66"/>
      <c r="Y39" s="16"/>
      <c r="Z39" s="60"/>
      <c r="AA39" s="50"/>
      <c r="AB39" s="4" t="s">
        <v>89</v>
      </c>
      <c r="AC39" s="10"/>
      <c r="AD39" s="66"/>
      <c r="AE39" s="16"/>
      <c r="AF39" s="60"/>
      <c r="AG39" s="50"/>
      <c r="AH39" s="4" t="s">
        <v>89</v>
      </c>
      <c r="AI39" s="10">
        <f t="shared" si="0"/>
        <v>0</v>
      </c>
      <c r="AJ39" s="66"/>
    </row>
    <row r="40" spans="2:36" ht="28.9" customHeight="1" x14ac:dyDescent="0.15">
      <c r="B40" s="60"/>
      <c r="C40" s="49" t="s">
        <v>37</v>
      </c>
      <c r="D40" s="4" t="s">
        <v>45</v>
      </c>
      <c r="E40" s="19"/>
      <c r="F40" s="17"/>
      <c r="G40" s="16"/>
      <c r="H40" s="60"/>
      <c r="I40" s="49" t="s">
        <v>37</v>
      </c>
      <c r="J40" s="4" t="s">
        <v>45</v>
      </c>
      <c r="K40" s="19"/>
      <c r="L40" s="17"/>
      <c r="M40" s="16"/>
      <c r="N40" s="60"/>
      <c r="O40" s="49" t="s">
        <v>37</v>
      </c>
      <c r="P40" s="4" t="s">
        <v>45</v>
      </c>
      <c r="Q40" s="19"/>
      <c r="R40" s="17"/>
      <c r="S40" s="16"/>
      <c r="T40" s="60"/>
      <c r="U40" s="49" t="s">
        <v>37</v>
      </c>
      <c r="V40" s="4" t="s">
        <v>45</v>
      </c>
      <c r="W40" s="19"/>
      <c r="X40" s="17"/>
      <c r="Y40" s="16"/>
      <c r="Z40" s="60"/>
      <c r="AA40" s="49" t="s">
        <v>37</v>
      </c>
      <c r="AB40" s="4" t="s">
        <v>45</v>
      </c>
      <c r="AC40" s="19"/>
      <c r="AD40" s="17"/>
      <c r="AE40" s="16"/>
      <c r="AF40" s="60"/>
      <c r="AG40" s="49" t="s">
        <v>37</v>
      </c>
      <c r="AH40" s="4" t="s">
        <v>45</v>
      </c>
      <c r="AI40" s="19"/>
      <c r="AJ40" s="17">
        <f t="shared" ref="AJ40:AJ45" si="1">SUM(F40,L40,R40,X40,AD40)</f>
        <v>0</v>
      </c>
    </row>
    <row r="41" spans="2:36" ht="28.9" customHeight="1" x14ac:dyDescent="0.15">
      <c r="B41" s="60"/>
      <c r="C41" s="50"/>
      <c r="D41" s="4" t="s">
        <v>38</v>
      </c>
      <c r="E41" s="19"/>
      <c r="F41" s="17"/>
      <c r="G41" s="16"/>
      <c r="H41" s="60"/>
      <c r="I41" s="50"/>
      <c r="J41" s="4" t="s">
        <v>91</v>
      </c>
      <c r="K41" s="19"/>
      <c r="L41" s="17"/>
      <c r="M41" s="16"/>
      <c r="N41" s="60"/>
      <c r="O41" s="50"/>
      <c r="P41" s="4" t="s">
        <v>91</v>
      </c>
      <c r="Q41" s="19"/>
      <c r="R41" s="17"/>
      <c r="S41" s="16"/>
      <c r="T41" s="60"/>
      <c r="U41" s="50"/>
      <c r="V41" s="4" t="s">
        <v>91</v>
      </c>
      <c r="W41" s="19"/>
      <c r="X41" s="17"/>
      <c r="Y41" s="16"/>
      <c r="Z41" s="60"/>
      <c r="AA41" s="50"/>
      <c r="AB41" s="4" t="s">
        <v>91</v>
      </c>
      <c r="AC41" s="19"/>
      <c r="AD41" s="17"/>
      <c r="AE41" s="16"/>
      <c r="AF41" s="60"/>
      <c r="AG41" s="50"/>
      <c r="AH41" s="4" t="s">
        <v>91</v>
      </c>
      <c r="AI41" s="19"/>
      <c r="AJ41" s="17">
        <f t="shared" si="1"/>
        <v>0</v>
      </c>
    </row>
    <row r="42" spans="2:36" ht="28.9" customHeight="1" x14ac:dyDescent="0.15">
      <c r="B42" s="60"/>
      <c r="C42" s="8" t="s">
        <v>90</v>
      </c>
      <c r="D42" s="4" t="s">
        <v>39</v>
      </c>
      <c r="E42" s="19"/>
      <c r="F42" s="17"/>
      <c r="G42" s="16"/>
      <c r="H42" s="60"/>
      <c r="I42" s="8" t="s">
        <v>90</v>
      </c>
      <c r="J42" s="4" t="s">
        <v>93</v>
      </c>
      <c r="K42" s="19"/>
      <c r="L42" s="17"/>
      <c r="M42" s="16"/>
      <c r="N42" s="60"/>
      <c r="O42" s="8" t="s">
        <v>90</v>
      </c>
      <c r="P42" s="4" t="s">
        <v>93</v>
      </c>
      <c r="Q42" s="19"/>
      <c r="R42" s="17"/>
      <c r="S42" s="16"/>
      <c r="T42" s="60"/>
      <c r="U42" s="8" t="s">
        <v>90</v>
      </c>
      <c r="V42" s="4" t="s">
        <v>93</v>
      </c>
      <c r="W42" s="19"/>
      <c r="X42" s="17"/>
      <c r="Y42" s="16"/>
      <c r="Z42" s="60"/>
      <c r="AA42" s="8" t="s">
        <v>90</v>
      </c>
      <c r="AB42" s="4" t="s">
        <v>93</v>
      </c>
      <c r="AC42" s="19"/>
      <c r="AD42" s="17"/>
      <c r="AE42" s="16"/>
      <c r="AF42" s="60"/>
      <c r="AG42" s="8" t="s">
        <v>90</v>
      </c>
      <c r="AH42" s="4" t="s">
        <v>93</v>
      </c>
      <c r="AI42" s="19"/>
      <c r="AJ42" s="17">
        <f t="shared" si="1"/>
        <v>0</v>
      </c>
    </row>
    <row r="43" spans="2:36" ht="28.9" customHeight="1" x14ac:dyDescent="0.15">
      <c r="B43" s="60"/>
      <c r="C43" s="4" t="s">
        <v>10</v>
      </c>
      <c r="D43" s="4" t="s">
        <v>33</v>
      </c>
      <c r="E43" s="19"/>
      <c r="F43" s="11"/>
      <c r="G43" s="15"/>
      <c r="H43" s="60"/>
      <c r="I43" s="4" t="s">
        <v>10</v>
      </c>
      <c r="J43" s="4" t="s">
        <v>33</v>
      </c>
      <c r="K43" s="19"/>
      <c r="L43" s="11"/>
      <c r="M43" s="15"/>
      <c r="N43" s="60"/>
      <c r="O43" s="4" t="s">
        <v>10</v>
      </c>
      <c r="P43" s="4" t="s">
        <v>33</v>
      </c>
      <c r="Q43" s="19"/>
      <c r="R43" s="11"/>
      <c r="S43" s="15"/>
      <c r="T43" s="60"/>
      <c r="U43" s="4" t="s">
        <v>10</v>
      </c>
      <c r="V43" s="4" t="s">
        <v>33</v>
      </c>
      <c r="W43" s="19"/>
      <c r="X43" s="11"/>
      <c r="Y43" s="15"/>
      <c r="Z43" s="60"/>
      <c r="AA43" s="4" t="s">
        <v>10</v>
      </c>
      <c r="AB43" s="4" t="s">
        <v>33</v>
      </c>
      <c r="AC43" s="19"/>
      <c r="AD43" s="11"/>
      <c r="AE43" s="15"/>
      <c r="AF43" s="60"/>
      <c r="AG43" s="4" t="s">
        <v>10</v>
      </c>
      <c r="AH43" s="4" t="s">
        <v>33</v>
      </c>
      <c r="AI43" s="19"/>
      <c r="AJ43" s="17">
        <f t="shared" si="1"/>
        <v>0</v>
      </c>
    </row>
    <row r="44" spans="2:36" ht="28.9" customHeight="1" x14ac:dyDescent="0.15">
      <c r="B44" s="60"/>
      <c r="C44" s="4" t="s">
        <v>11</v>
      </c>
      <c r="D44" s="21"/>
      <c r="E44" s="19"/>
      <c r="F44" s="11"/>
      <c r="G44" s="15"/>
      <c r="H44" s="60"/>
      <c r="I44" s="4" t="s">
        <v>11</v>
      </c>
      <c r="J44" s="21"/>
      <c r="K44" s="19"/>
      <c r="L44" s="11"/>
      <c r="M44" s="15"/>
      <c r="N44" s="60"/>
      <c r="O44" s="4" t="s">
        <v>11</v>
      </c>
      <c r="P44" s="21"/>
      <c r="Q44" s="19"/>
      <c r="R44" s="11"/>
      <c r="S44" s="15"/>
      <c r="T44" s="60"/>
      <c r="U44" s="4" t="s">
        <v>11</v>
      </c>
      <c r="V44" s="21"/>
      <c r="W44" s="19"/>
      <c r="X44" s="11"/>
      <c r="Y44" s="15"/>
      <c r="Z44" s="60"/>
      <c r="AA44" s="4" t="s">
        <v>11</v>
      </c>
      <c r="AB44" s="21"/>
      <c r="AC44" s="19"/>
      <c r="AD44" s="11"/>
      <c r="AE44" s="15"/>
      <c r="AF44" s="60"/>
      <c r="AG44" s="4" t="s">
        <v>11</v>
      </c>
      <c r="AH44" s="21"/>
      <c r="AI44" s="19"/>
      <c r="AJ44" s="17">
        <f t="shared" si="1"/>
        <v>0</v>
      </c>
    </row>
    <row r="45" spans="2:36" ht="28.9" customHeight="1" thickBot="1" x14ac:dyDescent="0.2">
      <c r="B45" s="61"/>
      <c r="C45" s="7" t="s">
        <v>12</v>
      </c>
      <c r="D45" s="22"/>
      <c r="E45" s="20"/>
      <c r="F45" s="12"/>
      <c r="G45" s="15"/>
      <c r="H45" s="61"/>
      <c r="I45" s="7" t="s">
        <v>12</v>
      </c>
      <c r="J45" s="22"/>
      <c r="K45" s="20"/>
      <c r="L45" s="12"/>
      <c r="M45" s="15"/>
      <c r="N45" s="61"/>
      <c r="O45" s="7" t="s">
        <v>12</v>
      </c>
      <c r="P45" s="22"/>
      <c r="Q45" s="20"/>
      <c r="R45" s="12"/>
      <c r="S45" s="15"/>
      <c r="T45" s="61"/>
      <c r="U45" s="7" t="s">
        <v>12</v>
      </c>
      <c r="V45" s="22"/>
      <c r="W45" s="20"/>
      <c r="X45" s="12"/>
      <c r="Y45" s="15"/>
      <c r="Z45" s="61"/>
      <c r="AA45" s="7" t="s">
        <v>12</v>
      </c>
      <c r="AB45" s="22"/>
      <c r="AC45" s="20"/>
      <c r="AD45" s="12"/>
      <c r="AE45" s="15"/>
      <c r="AF45" s="61"/>
      <c r="AG45" s="7" t="s">
        <v>12</v>
      </c>
      <c r="AH45" s="22"/>
      <c r="AI45" s="20"/>
      <c r="AJ45" s="17">
        <f t="shared" si="1"/>
        <v>0</v>
      </c>
    </row>
    <row r="46" spans="2:36" ht="28.9" customHeight="1" thickBot="1" x14ac:dyDescent="0.2">
      <c r="B46" s="51" t="s">
        <v>13</v>
      </c>
      <c r="C46" s="52"/>
      <c r="D46" s="52"/>
      <c r="E46" s="52"/>
      <c r="F46" s="13">
        <f>SUM(F5:F45)</f>
        <v>0</v>
      </c>
      <c r="G46" s="15"/>
      <c r="H46" s="51" t="s">
        <v>13</v>
      </c>
      <c r="I46" s="52"/>
      <c r="J46" s="52"/>
      <c r="K46" s="52"/>
      <c r="L46" s="13">
        <f>SUM(L5:L45)</f>
        <v>0</v>
      </c>
      <c r="M46" s="15"/>
      <c r="N46" s="51" t="s">
        <v>13</v>
      </c>
      <c r="O46" s="52"/>
      <c r="P46" s="52"/>
      <c r="Q46" s="52"/>
      <c r="R46" s="13">
        <f>SUM(R5:R45)</f>
        <v>0</v>
      </c>
      <c r="S46" s="15"/>
      <c r="T46" s="51" t="s">
        <v>13</v>
      </c>
      <c r="U46" s="52"/>
      <c r="V46" s="52"/>
      <c r="W46" s="52"/>
      <c r="X46" s="13">
        <f>SUM(X5:X45)</f>
        <v>0</v>
      </c>
      <c r="Y46" s="15"/>
      <c r="Z46" s="51" t="s">
        <v>13</v>
      </c>
      <c r="AA46" s="52"/>
      <c r="AB46" s="52"/>
      <c r="AC46" s="52"/>
      <c r="AD46" s="13">
        <f>SUM(AD5:AD45)</f>
        <v>0</v>
      </c>
      <c r="AE46" s="15"/>
      <c r="AF46" s="51" t="s">
        <v>13</v>
      </c>
      <c r="AG46" s="52"/>
      <c r="AH46" s="52"/>
      <c r="AI46" s="52"/>
      <c r="AJ46" s="13">
        <f>SUM(AJ5:AJ45)</f>
        <v>0</v>
      </c>
    </row>
    <row r="47" spans="2:36" ht="35.25" customHeight="1" x14ac:dyDescent="0.15">
      <c r="B47" s="48"/>
      <c r="C47" s="48"/>
      <c r="D47" s="48"/>
      <c r="E47" s="48"/>
      <c r="F47" s="48"/>
      <c r="G47" s="48"/>
    </row>
  </sheetData>
  <mergeCells count="92">
    <mergeCell ref="AF2:AG2"/>
    <mergeCell ref="B1:F1"/>
    <mergeCell ref="H1:L1"/>
    <mergeCell ref="N1:R1"/>
    <mergeCell ref="T1:X1"/>
    <mergeCell ref="Z1:AD1"/>
    <mergeCell ref="AF1:AJ1"/>
    <mergeCell ref="B2:C2"/>
    <mergeCell ref="H2:I2"/>
    <mergeCell ref="N2:O2"/>
    <mergeCell ref="T2:U2"/>
    <mergeCell ref="Z2:AA2"/>
    <mergeCell ref="D2:F2"/>
    <mergeCell ref="AF4:AG4"/>
    <mergeCell ref="B3:F3"/>
    <mergeCell ref="H3:L3"/>
    <mergeCell ref="N3:R3"/>
    <mergeCell ref="T3:X3"/>
    <mergeCell ref="Z3:AD3"/>
    <mergeCell ref="AF3:AJ3"/>
    <mergeCell ref="B4:C4"/>
    <mergeCell ref="H4:I4"/>
    <mergeCell ref="N4:O4"/>
    <mergeCell ref="T4:U4"/>
    <mergeCell ref="Z4:AA4"/>
    <mergeCell ref="B5:B45"/>
    <mergeCell ref="H5:H45"/>
    <mergeCell ref="N5:N45"/>
    <mergeCell ref="T5:T45"/>
    <mergeCell ref="Z5:Z45"/>
    <mergeCell ref="C6:C22"/>
    <mergeCell ref="F6:F22"/>
    <mergeCell ref="I6:I22"/>
    <mergeCell ref="L6:L22"/>
    <mergeCell ref="R28:R29"/>
    <mergeCell ref="C28:C29"/>
    <mergeCell ref="F28:F29"/>
    <mergeCell ref="I28:I29"/>
    <mergeCell ref="L28:L29"/>
    <mergeCell ref="O28:O29"/>
    <mergeCell ref="R23:R27"/>
    <mergeCell ref="U23:U27"/>
    <mergeCell ref="X23:X27"/>
    <mergeCell ref="O6:O22"/>
    <mergeCell ref="R6:R22"/>
    <mergeCell ref="U6:U22"/>
    <mergeCell ref="X6:X22"/>
    <mergeCell ref="C23:C27"/>
    <mergeCell ref="F23:F27"/>
    <mergeCell ref="I23:I27"/>
    <mergeCell ref="L23:L27"/>
    <mergeCell ref="O23:O27"/>
    <mergeCell ref="AJ28:AJ29"/>
    <mergeCell ref="AA23:AA27"/>
    <mergeCell ref="AD23:AD27"/>
    <mergeCell ref="AG23:AG27"/>
    <mergeCell ref="AJ23:AJ27"/>
    <mergeCell ref="AF5:AF45"/>
    <mergeCell ref="AJ30:AJ39"/>
    <mergeCell ref="AG30:AG39"/>
    <mergeCell ref="AG6:AG22"/>
    <mergeCell ref="AJ6:AJ22"/>
    <mergeCell ref="AA6:AA22"/>
    <mergeCell ref="AD6:AD22"/>
    <mergeCell ref="U28:U29"/>
    <mergeCell ref="X28:X29"/>
    <mergeCell ref="AA28:AA29"/>
    <mergeCell ref="AD28:AD29"/>
    <mergeCell ref="AG28:AG29"/>
    <mergeCell ref="C30:C39"/>
    <mergeCell ref="F30:F39"/>
    <mergeCell ref="I30:I39"/>
    <mergeCell ref="L30:L39"/>
    <mergeCell ref="O30:O39"/>
    <mergeCell ref="R30:R39"/>
    <mergeCell ref="U30:U39"/>
    <mergeCell ref="X30:X39"/>
    <mergeCell ref="AA30:AA39"/>
    <mergeCell ref="AD30:AD39"/>
    <mergeCell ref="Z46:AC46"/>
    <mergeCell ref="AF46:AI46"/>
    <mergeCell ref="C40:C41"/>
    <mergeCell ref="I40:I41"/>
    <mergeCell ref="O40:O41"/>
    <mergeCell ref="U40:U41"/>
    <mergeCell ref="AA40:AA41"/>
    <mergeCell ref="AG40:AG41"/>
    <mergeCell ref="B47:G47"/>
    <mergeCell ref="B46:E46"/>
    <mergeCell ref="H46:K46"/>
    <mergeCell ref="N46:Q46"/>
    <mergeCell ref="T46:W4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37" orientation="landscape" r:id="rId1"/>
  <colBreaks count="1" manualBreakCount="1">
    <brk id="36" max="7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6"/>
  <sheetViews>
    <sheetView view="pageBreakPreview" zoomScale="90" zoomScaleNormal="55" zoomScaleSheetLayoutView="90" workbookViewId="0">
      <selection activeCell="H1" sqref="H1"/>
    </sheetView>
  </sheetViews>
  <sheetFormatPr defaultRowHeight="15" x14ac:dyDescent="0.15"/>
  <cols>
    <col min="1" max="1" width="9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" style="23"/>
  </cols>
  <sheetData>
    <row r="1" spans="1:16" x14ac:dyDescent="0.15">
      <c r="H1" s="46" t="s">
        <v>126</v>
      </c>
    </row>
    <row r="2" spans="1:16" ht="30" customHeight="1" x14ac:dyDescent="0.15">
      <c r="A2" s="82" t="s">
        <v>115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K2" s="37"/>
      <c r="L2" s="89"/>
      <c r="M2" s="89"/>
      <c r="N2" s="89"/>
      <c r="O2" s="89"/>
      <c r="P2" s="37"/>
    </row>
    <row r="3" spans="1:16" ht="30" customHeight="1" x14ac:dyDescent="0.15">
      <c r="A3" s="82"/>
      <c r="B3" s="85" t="s">
        <v>78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90"/>
      <c r="K3" s="24"/>
      <c r="L3" s="26"/>
      <c r="N3" s="25"/>
      <c r="P3" s="25"/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90"/>
      <c r="K4" s="24"/>
      <c r="L4" s="26"/>
      <c r="N4" s="25"/>
      <c r="P4" s="25"/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90"/>
      <c r="K5" s="24"/>
      <c r="L5" s="26"/>
      <c r="N5" s="25"/>
      <c r="P5" s="25"/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90"/>
      <c r="K6" s="24"/>
      <c r="L6" s="26"/>
      <c r="N6" s="91"/>
      <c r="O6" s="91"/>
      <c r="P6" s="25"/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79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90"/>
      <c r="K8" s="24"/>
      <c r="L8" s="26"/>
      <c r="N8" s="25"/>
      <c r="P8" s="25"/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90"/>
      <c r="K9" s="24"/>
      <c r="L9" s="26"/>
      <c r="N9" s="25"/>
      <c r="P9" s="25"/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90"/>
      <c r="K10" s="24"/>
      <c r="L10" s="26"/>
      <c r="N10" s="25"/>
      <c r="P10" s="25"/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90"/>
      <c r="K11" s="24"/>
      <c r="L11" s="26"/>
      <c r="N11" s="91"/>
      <c r="O11" s="91"/>
      <c r="P11" s="25"/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80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90"/>
      <c r="K13" s="24"/>
      <c r="L13" s="26"/>
      <c r="N13" s="25"/>
      <c r="P13" s="25"/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90"/>
      <c r="K14" s="24"/>
      <c r="L14" s="26"/>
      <c r="N14" s="25"/>
      <c r="P14" s="25"/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90"/>
      <c r="K15" s="24"/>
      <c r="L15" s="26"/>
      <c r="N15" s="25"/>
      <c r="P15" s="25"/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90"/>
      <c r="K16" s="24"/>
      <c r="L16" s="26"/>
      <c r="N16" s="91"/>
      <c r="O16" s="91"/>
      <c r="P16" s="25"/>
    </row>
    <row r="17" spans="1:16" ht="9.9499999999999993" customHeight="1" x14ac:dyDescent="0.15">
      <c r="A17" s="82"/>
    </row>
    <row r="18" spans="1:16" ht="30" customHeight="1" x14ac:dyDescent="0.15">
      <c r="A18" s="82"/>
      <c r="B18" s="90"/>
      <c r="C18" s="24"/>
      <c r="D18" s="26"/>
      <c r="F18" s="25"/>
      <c r="H18" s="25"/>
      <c r="J18" s="90"/>
      <c r="K18" s="24"/>
      <c r="L18" s="26"/>
      <c r="N18" s="25"/>
      <c r="P18" s="25"/>
    </row>
    <row r="19" spans="1:16" ht="30" customHeight="1" x14ac:dyDescent="0.15">
      <c r="A19" s="82"/>
      <c r="B19" s="90"/>
      <c r="C19" s="24"/>
      <c r="D19" s="26"/>
      <c r="F19" s="25"/>
      <c r="H19" s="25"/>
      <c r="J19" s="90"/>
      <c r="K19" s="24"/>
      <c r="L19" s="26"/>
      <c r="N19" s="25"/>
      <c r="P19" s="25"/>
    </row>
    <row r="20" spans="1:16" ht="30" customHeight="1" x14ac:dyDescent="0.15">
      <c r="A20" s="82"/>
      <c r="B20" s="90"/>
      <c r="C20" s="24"/>
      <c r="D20" s="26"/>
      <c r="F20" s="25"/>
      <c r="H20" s="25"/>
      <c r="J20" s="90"/>
      <c r="K20" s="24"/>
      <c r="L20" s="26"/>
      <c r="N20" s="25"/>
      <c r="P20" s="25"/>
    </row>
    <row r="21" spans="1:16" ht="30" customHeight="1" x14ac:dyDescent="0.15">
      <c r="A21" s="82"/>
      <c r="B21" s="90"/>
      <c r="C21" s="24"/>
      <c r="D21" s="26"/>
      <c r="F21" s="91"/>
      <c r="G21" s="91"/>
      <c r="H21" s="25"/>
      <c r="J21" s="90"/>
      <c r="K21" s="24"/>
      <c r="L21" s="26"/>
      <c r="N21" s="91"/>
      <c r="O21" s="91"/>
      <c r="P21" s="25"/>
    </row>
    <row r="22" spans="1:16" ht="9.9499999999999993" customHeight="1" x14ac:dyDescent="0.15">
      <c r="A22" s="82"/>
    </row>
    <row r="23" spans="1:16" ht="30" customHeight="1" x14ac:dyDescent="0.15">
      <c r="A23" s="82"/>
      <c r="B23" s="90"/>
      <c r="C23" s="24"/>
      <c r="D23" s="26"/>
      <c r="F23" s="25"/>
      <c r="H23" s="25"/>
      <c r="J23" s="90"/>
      <c r="K23" s="24"/>
      <c r="L23" s="26"/>
      <c r="N23" s="25"/>
      <c r="P23" s="25"/>
    </row>
    <row r="24" spans="1:16" ht="30" customHeight="1" x14ac:dyDescent="0.15">
      <c r="A24" s="82"/>
      <c r="B24" s="90"/>
      <c r="C24" s="24"/>
      <c r="D24" s="26"/>
      <c r="F24" s="25"/>
      <c r="H24" s="25"/>
      <c r="J24" s="90"/>
      <c r="K24" s="24"/>
      <c r="L24" s="26"/>
      <c r="N24" s="25"/>
      <c r="P24" s="25"/>
    </row>
    <row r="25" spans="1:16" ht="30" customHeight="1" x14ac:dyDescent="0.15">
      <c r="A25" s="82"/>
      <c r="B25" s="90"/>
      <c r="C25" s="24"/>
      <c r="D25" s="26"/>
      <c r="F25" s="25"/>
      <c r="H25" s="25"/>
      <c r="J25" s="90"/>
      <c r="K25" s="24"/>
      <c r="L25" s="26"/>
      <c r="N25" s="25"/>
      <c r="P25" s="25"/>
    </row>
    <row r="26" spans="1:16" ht="30" customHeight="1" x14ac:dyDescent="0.15">
      <c r="A26" s="82"/>
      <c r="B26" s="90"/>
      <c r="C26" s="24"/>
      <c r="D26" s="26"/>
      <c r="F26" s="91"/>
      <c r="G26" s="91"/>
      <c r="H26" s="25"/>
      <c r="J26" s="90"/>
      <c r="K26" s="24"/>
      <c r="L26" s="26"/>
      <c r="N26" s="91"/>
      <c r="O26" s="91"/>
      <c r="P26" s="25"/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B3:B6"/>
    <mergeCell ref="J3:J6"/>
    <mergeCell ref="F6:G6"/>
    <mergeCell ref="N6:O6"/>
    <mergeCell ref="N16:O16"/>
    <mergeCell ref="N11:O11"/>
    <mergeCell ref="B13:B16"/>
    <mergeCell ref="J13:J16"/>
    <mergeCell ref="F16:G16"/>
    <mergeCell ref="D2:E2"/>
    <mergeCell ref="F2:G2"/>
    <mergeCell ref="L2:M2"/>
    <mergeCell ref="N2:O2"/>
    <mergeCell ref="A2:A26"/>
    <mergeCell ref="B18:B21"/>
    <mergeCell ref="J18:J21"/>
    <mergeCell ref="F21:G21"/>
    <mergeCell ref="N21:O21"/>
    <mergeCell ref="B23:B26"/>
    <mergeCell ref="J23:J26"/>
    <mergeCell ref="F26:G26"/>
    <mergeCell ref="N26:O26"/>
    <mergeCell ref="B8:B11"/>
    <mergeCell ref="J8:J11"/>
    <mergeCell ref="F11:G1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6"/>
  <sheetViews>
    <sheetView view="pageBreakPreview" zoomScale="90" zoomScaleNormal="55" zoomScaleSheetLayoutView="90" workbookViewId="0">
      <selection activeCell="H1" sqref="H1"/>
    </sheetView>
  </sheetViews>
  <sheetFormatPr defaultRowHeight="15" x14ac:dyDescent="0.15"/>
  <cols>
    <col min="1" max="1" width="9.125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.125" style="23"/>
  </cols>
  <sheetData>
    <row r="1" spans="1:16" x14ac:dyDescent="0.15">
      <c r="H1" s="46" t="s">
        <v>126</v>
      </c>
    </row>
    <row r="2" spans="1:16" ht="30" customHeight="1" x14ac:dyDescent="0.15">
      <c r="A2" s="82" t="s">
        <v>114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K2" s="37"/>
      <c r="L2" s="89"/>
      <c r="M2" s="89"/>
      <c r="N2" s="89"/>
      <c r="O2" s="89"/>
      <c r="P2" s="37"/>
    </row>
    <row r="3" spans="1:16" ht="30" customHeight="1" x14ac:dyDescent="0.15">
      <c r="A3" s="82"/>
      <c r="B3" s="85" t="s">
        <v>78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90"/>
      <c r="K3" s="24"/>
      <c r="L3" s="26"/>
      <c r="N3" s="25"/>
      <c r="P3" s="25"/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90"/>
      <c r="K4" s="24"/>
      <c r="L4" s="26"/>
      <c r="N4" s="25"/>
      <c r="P4" s="25"/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90"/>
      <c r="K5" s="24"/>
      <c r="L5" s="26"/>
      <c r="N5" s="25"/>
      <c r="P5" s="25"/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90"/>
      <c r="K6" s="24"/>
      <c r="L6" s="26"/>
      <c r="N6" s="91"/>
      <c r="O6" s="91"/>
      <c r="P6" s="25"/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79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90"/>
      <c r="K8" s="24"/>
      <c r="L8" s="26"/>
      <c r="N8" s="25"/>
      <c r="P8" s="25"/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90"/>
      <c r="K9" s="24"/>
      <c r="L9" s="26"/>
      <c r="N9" s="25"/>
      <c r="P9" s="25"/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90"/>
      <c r="K10" s="24"/>
      <c r="L10" s="26"/>
      <c r="N10" s="25"/>
      <c r="P10" s="25"/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90"/>
      <c r="K11" s="24"/>
      <c r="L11" s="26"/>
      <c r="N11" s="91"/>
      <c r="O11" s="91"/>
      <c r="P11" s="25"/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80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90"/>
      <c r="K13" s="24"/>
      <c r="L13" s="26"/>
      <c r="N13" s="25"/>
      <c r="P13" s="25"/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90"/>
      <c r="K14" s="24"/>
      <c r="L14" s="26"/>
      <c r="N14" s="25"/>
      <c r="P14" s="25"/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90"/>
      <c r="K15" s="24"/>
      <c r="L15" s="26"/>
      <c r="N15" s="25"/>
      <c r="P15" s="25"/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90"/>
      <c r="K16" s="24"/>
      <c r="L16" s="26"/>
      <c r="N16" s="91"/>
      <c r="O16" s="91"/>
      <c r="P16" s="25"/>
    </row>
    <row r="17" spans="1:16" ht="9.9499999999999993" customHeight="1" x14ac:dyDescent="0.15">
      <c r="A17" s="82"/>
    </row>
    <row r="18" spans="1:16" ht="30" customHeight="1" x14ac:dyDescent="0.15">
      <c r="A18" s="82"/>
      <c r="B18" s="90"/>
      <c r="C18" s="24"/>
      <c r="D18" s="26"/>
      <c r="F18" s="25"/>
      <c r="H18" s="25"/>
      <c r="J18" s="90"/>
      <c r="K18" s="24"/>
      <c r="L18" s="26"/>
      <c r="N18" s="25"/>
      <c r="P18" s="25"/>
    </row>
    <row r="19" spans="1:16" ht="30" customHeight="1" x14ac:dyDescent="0.15">
      <c r="A19" s="82"/>
      <c r="B19" s="90"/>
      <c r="C19" s="24"/>
      <c r="D19" s="26"/>
      <c r="F19" s="25"/>
      <c r="H19" s="25"/>
      <c r="J19" s="90"/>
      <c r="K19" s="24"/>
      <c r="L19" s="26"/>
      <c r="N19" s="25"/>
      <c r="P19" s="25"/>
    </row>
    <row r="20" spans="1:16" ht="30" customHeight="1" x14ac:dyDescent="0.15">
      <c r="A20" s="82"/>
      <c r="B20" s="90"/>
      <c r="C20" s="24"/>
      <c r="D20" s="26"/>
      <c r="F20" s="25"/>
      <c r="H20" s="25"/>
      <c r="J20" s="90"/>
      <c r="K20" s="24"/>
      <c r="L20" s="26"/>
      <c r="N20" s="25"/>
      <c r="P20" s="25"/>
    </row>
    <row r="21" spans="1:16" ht="30" customHeight="1" x14ac:dyDescent="0.15">
      <c r="A21" s="82"/>
      <c r="B21" s="90"/>
      <c r="C21" s="24"/>
      <c r="D21" s="26"/>
      <c r="F21" s="91"/>
      <c r="G21" s="91"/>
      <c r="H21" s="25"/>
      <c r="J21" s="90"/>
      <c r="K21" s="24"/>
      <c r="L21" s="26"/>
      <c r="N21" s="91"/>
      <c r="O21" s="91"/>
      <c r="P21" s="25"/>
    </row>
    <row r="22" spans="1:16" ht="9.9499999999999993" customHeight="1" x14ac:dyDescent="0.15">
      <c r="A22" s="82"/>
    </row>
    <row r="23" spans="1:16" ht="30" customHeight="1" x14ac:dyDescent="0.15">
      <c r="A23" s="82"/>
      <c r="B23" s="90"/>
      <c r="C23" s="24"/>
      <c r="D23" s="26"/>
      <c r="F23" s="25"/>
      <c r="H23" s="25"/>
      <c r="J23" s="90"/>
      <c r="K23" s="24"/>
      <c r="L23" s="26"/>
      <c r="N23" s="25"/>
      <c r="P23" s="25"/>
    </row>
    <row r="24" spans="1:16" ht="30" customHeight="1" x14ac:dyDescent="0.15">
      <c r="A24" s="82"/>
      <c r="B24" s="90"/>
      <c r="C24" s="24"/>
      <c r="D24" s="26"/>
      <c r="F24" s="25"/>
      <c r="H24" s="25"/>
      <c r="J24" s="90"/>
      <c r="K24" s="24"/>
      <c r="L24" s="26"/>
      <c r="N24" s="25"/>
      <c r="P24" s="25"/>
    </row>
    <row r="25" spans="1:16" ht="30" customHeight="1" x14ac:dyDescent="0.15">
      <c r="A25" s="82"/>
      <c r="B25" s="90"/>
      <c r="C25" s="24"/>
      <c r="D25" s="26"/>
      <c r="F25" s="25"/>
      <c r="H25" s="25"/>
      <c r="J25" s="90"/>
      <c r="K25" s="24"/>
      <c r="L25" s="26"/>
      <c r="N25" s="25"/>
      <c r="P25" s="25"/>
    </row>
    <row r="26" spans="1:16" ht="30" customHeight="1" x14ac:dyDescent="0.15">
      <c r="A26" s="82"/>
      <c r="B26" s="90"/>
      <c r="C26" s="24"/>
      <c r="D26" s="26"/>
      <c r="F26" s="91"/>
      <c r="G26" s="91"/>
      <c r="H26" s="25"/>
      <c r="J26" s="90"/>
      <c r="K26" s="24"/>
      <c r="L26" s="26"/>
      <c r="N26" s="91"/>
      <c r="O26" s="91"/>
      <c r="P26" s="25"/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A2:A26"/>
    <mergeCell ref="D2:E2"/>
    <mergeCell ref="F2:G2"/>
    <mergeCell ref="L2:M2"/>
    <mergeCell ref="N2:O2"/>
    <mergeCell ref="B3:B6"/>
    <mergeCell ref="J3:J6"/>
    <mergeCell ref="F6:G6"/>
    <mergeCell ref="N6:O6"/>
    <mergeCell ref="B8:B11"/>
    <mergeCell ref="J8:J11"/>
    <mergeCell ref="F11:G11"/>
    <mergeCell ref="N11:O11"/>
    <mergeCell ref="B13:B16"/>
    <mergeCell ref="J13:J16"/>
    <mergeCell ref="F16:G16"/>
    <mergeCell ref="B23:B26"/>
    <mergeCell ref="J23:J26"/>
    <mergeCell ref="F26:G26"/>
    <mergeCell ref="N26:O26"/>
    <mergeCell ref="N16:O16"/>
    <mergeCell ref="B18:B21"/>
    <mergeCell ref="J18:J21"/>
    <mergeCell ref="F21:G21"/>
    <mergeCell ref="N21:O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6"/>
  <sheetViews>
    <sheetView view="pageBreakPreview" zoomScale="90" zoomScaleNormal="55" zoomScaleSheetLayoutView="90" workbookViewId="0">
      <selection activeCell="H1" sqref="H1"/>
    </sheetView>
  </sheetViews>
  <sheetFormatPr defaultRowHeight="15" x14ac:dyDescent="0.15"/>
  <cols>
    <col min="1" max="1" width="9.125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.125" style="23"/>
  </cols>
  <sheetData>
    <row r="1" spans="1:16" x14ac:dyDescent="0.15">
      <c r="H1" s="46" t="s">
        <v>126</v>
      </c>
    </row>
    <row r="2" spans="1:16" ht="30" customHeight="1" x14ac:dyDescent="0.15">
      <c r="A2" s="82" t="s">
        <v>113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K2" s="37"/>
      <c r="L2" s="89"/>
      <c r="M2" s="89"/>
      <c r="N2" s="89"/>
      <c r="O2" s="89"/>
      <c r="P2" s="37"/>
    </row>
    <row r="3" spans="1:16" ht="30" customHeight="1" x14ac:dyDescent="0.15">
      <c r="A3" s="82"/>
      <c r="B3" s="85" t="s">
        <v>78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90"/>
      <c r="K3" s="24"/>
      <c r="L3" s="26"/>
      <c r="N3" s="25"/>
      <c r="P3" s="25"/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90"/>
      <c r="K4" s="24"/>
      <c r="L4" s="26"/>
      <c r="N4" s="25"/>
      <c r="P4" s="25"/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90"/>
      <c r="K5" s="24"/>
      <c r="L5" s="26"/>
      <c r="N5" s="25"/>
      <c r="P5" s="25"/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90"/>
      <c r="K6" s="24"/>
      <c r="L6" s="26"/>
      <c r="N6" s="91"/>
      <c r="O6" s="91"/>
      <c r="P6" s="25"/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79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90"/>
      <c r="K8" s="24"/>
      <c r="L8" s="26"/>
      <c r="N8" s="25"/>
      <c r="P8" s="25"/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90"/>
      <c r="K9" s="24"/>
      <c r="L9" s="26"/>
      <c r="N9" s="25"/>
      <c r="P9" s="25"/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90"/>
      <c r="K10" s="24"/>
      <c r="L10" s="26"/>
      <c r="N10" s="25"/>
      <c r="P10" s="25"/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90"/>
      <c r="K11" s="24"/>
      <c r="L11" s="26"/>
      <c r="N11" s="91"/>
      <c r="O11" s="91"/>
      <c r="P11" s="25"/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80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90"/>
      <c r="K13" s="24"/>
      <c r="L13" s="26"/>
      <c r="N13" s="25"/>
      <c r="P13" s="25"/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90"/>
      <c r="K14" s="24"/>
      <c r="L14" s="26"/>
      <c r="N14" s="25"/>
      <c r="P14" s="25"/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90"/>
      <c r="K15" s="24"/>
      <c r="L15" s="26"/>
      <c r="N15" s="25"/>
      <c r="P15" s="25"/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90"/>
      <c r="K16" s="24"/>
      <c r="L16" s="26"/>
      <c r="N16" s="91"/>
      <c r="O16" s="91"/>
      <c r="P16" s="25"/>
    </row>
    <row r="17" spans="1:16" ht="9.9499999999999993" customHeight="1" x14ac:dyDescent="0.15">
      <c r="A17" s="82"/>
    </row>
    <row r="18" spans="1:16" ht="30" customHeight="1" x14ac:dyDescent="0.15">
      <c r="A18" s="82"/>
      <c r="B18" s="90"/>
      <c r="C18" s="24"/>
      <c r="D18" s="26"/>
      <c r="F18" s="25"/>
      <c r="H18" s="25"/>
      <c r="J18" s="90"/>
      <c r="K18" s="24"/>
      <c r="L18" s="26"/>
      <c r="N18" s="25"/>
      <c r="P18" s="25"/>
    </row>
    <row r="19" spans="1:16" ht="30" customHeight="1" x14ac:dyDescent="0.15">
      <c r="A19" s="82"/>
      <c r="B19" s="90"/>
      <c r="C19" s="24"/>
      <c r="D19" s="26"/>
      <c r="F19" s="25"/>
      <c r="H19" s="25"/>
      <c r="J19" s="90"/>
      <c r="K19" s="24"/>
      <c r="L19" s="26"/>
      <c r="N19" s="25"/>
      <c r="P19" s="25"/>
    </row>
    <row r="20" spans="1:16" ht="30" customHeight="1" x14ac:dyDescent="0.15">
      <c r="A20" s="82"/>
      <c r="B20" s="90"/>
      <c r="C20" s="24"/>
      <c r="D20" s="26"/>
      <c r="F20" s="25"/>
      <c r="H20" s="25"/>
      <c r="J20" s="90"/>
      <c r="K20" s="24"/>
      <c r="L20" s="26"/>
      <c r="N20" s="25"/>
      <c r="P20" s="25"/>
    </row>
    <row r="21" spans="1:16" ht="30" customHeight="1" x14ac:dyDescent="0.15">
      <c r="A21" s="82"/>
      <c r="B21" s="90"/>
      <c r="C21" s="24"/>
      <c r="D21" s="26"/>
      <c r="F21" s="91"/>
      <c r="G21" s="91"/>
      <c r="H21" s="25"/>
      <c r="J21" s="90"/>
      <c r="K21" s="24"/>
      <c r="L21" s="26"/>
      <c r="N21" s="91"/>
      <c r="O21" s="91"/>
      <c r="P21" s="25"/>
    </row>
    <row r="22" spans="1:16" ht="9.9499999999999993" customHeight="1" x14ac:dyDescent="0.15">
      <c r="A22" s="82"/>
    </row>
    <row r="23" spans="1:16" ht="30" customHeight="1" x14ac:dyDescent="0.15">
      <c r="A23" s="82"/>
      <c r="B23" s="90"/>
      <c r="C23" s="24"/>
      <c r="D23" s="26"/>
      <c r="F23" s="25"/>
      <c r="H23" s="25"/>
      <c r="J23" s="90"/>
      <c r="K23" s="24"/>
      <c r="L23" s="26"/>
      <c r="N23" s="25"/>
      <c r="P23" s="25"/>
    </row>
    <row r="24" spans="1:16" ht="30" customHeight="1" x14ac:dyDescent="0.15">
      <c r="A24" s="82"/>
      <c r="B24" s="90"/>
      <c r="C24" s="24"/>
      <c r="D24" s="26"/>
      <c r="F24" s="25"/>
      <c r="H24" s="25"/>
      <c r="J24" s="90"/>
      <c r="K24" s="24"/>
      <c r="L24" s="26"/>
      <c r="N24" s="25"/>
      <c r="P24" s="25"/>
    </row>
    <row r="25" spans="1:16" ht="30" customHeight="1" x14ac:dyDescent="0.15">
      <c r="A25" s="82"/>
      <c r="B25" s="90"/>
      <c r="C25" s="24"/>
      <c r="D25" s="26"/>
      <c r="F25" s="25"/>
      <c r="H25" s="25"/>
      <c r="J25" s="90"/>
      <c r="K25" s="24"/>
      <c r="L25" s="26"/>
      <c r="N25" s="25"/>
      <c r="P25" s="25"/>
    </row>
    <row r="26" spans="1:16" ht="30" customHeight="1" x14ac:dyDescent="0.15">
      <c r="A26" s="82"/>
      <c r="B26" s="90"/>
      <c r="C26" s="24"/>
      <c r="D26" s="26"/>
      <c r="F26" s="91"/>
      <c r="G26" s="91"/>
      <c r="H26" s="25"/>
      <c r="J26" s="90"/>
      <c r="K26" s="24"/>
      <c r="L26" s="26"/>
      <c r="N26" s="91"/>
      <c r="O26" s="91"/>
      <c r="P26" s="25"/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A2:A26"/>
    <mergeCell ref="D2:E2"/>
    <mergeCell ref="F2:G2"/>
    <mergeCell ref="L2:M2"/>
    <mergeCell ref="N2:O2"/>
    <mergeCell ref="B3:B6"/>
    <mergeCell ref="J3:J6"/>
    <mergeCell ref="F6:G6"/>
    <mergeCell ref="N6:O6"/>
    <mergeCell ref="B8:B11"/>
    <mergeCell ref="J8:J11"/>
    <mergeCell ref="F11:G11"/>
    <mergeCell ref="N11:O11"/>
    <mergeCell ref="B13:B16"/>
    <mergeCell ref="J13:J16"/>
    <mergeCell ref="F16:G16"/>
    <mergeCell ref="B23:B26"/>
    <mergeCell ref="J23:J26"/>
    <mergeCell ref="F26:G26"/>
    <mergeCell ref="N26:O26"/>
    <mergeCell ref="N16:O16"/>
    <mergeCell ref="B18:B21"/>
    <mergeCell ref="J18:J21"/>
    <mergeCell ref="F21:G21"/>
    <mergeCell ref="N21:O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6"/>
  <sheetViews>
    <sheetView view="pageBreakPreview" zoomScale="90" zoomScaleNormal="55" zoomScaleSheetLayoutView="90" workbookViewId="0">
      <selection activeCell="H1" sqref="H1"/>
    </sheetView>
  </sheetViews>
  <sheetFormatPr defaultRowHeight="15" x14ac:dyDescent="0.15"/>
  <cols>
    <col min="1" max="1" width="9.125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.125" style="23"/>
  </cols>
  <sheetData>
    <row r="1" spans="1:16" x14ac:dyDescent="0.15">
      <c r="H1" s="46" t="s">
        <v>126</v>
      </c>
    </row>
    <row r="2" spans="1:16" ht="30" customHeight="1" x14ac:dyDescent="0.15">
      <c r="A2" s="82" t="s">
        <v>112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K2" s="37"/>
      <c r="L2" s="89"/>
      <c r="M2" s="89"/>
      <c r="N2" s="89"/>
      <c r="O2" s="89"/>
      <c r="P2" s="37"/>
    </row>
    <row r="3" spans="1:16" ht="30" customHeight="1" x14ac:dyDescent="0.15">
      <c r="A3" s="82"/>
      <c r="B3" s="85" t="s">
        <v>78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90"/>
      <c r="K3" s="24"/>
      <c r="L3" s="26"/>
      <c r="N3" s="25"/>
      <c r="P3" s="25"/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90"/>
      <c r="K4" s="24"/>
      <c r="L4" s="26"/>
      <c r="N4" s="25"/>
      <c r="P4" s="25"/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90"/>
      <c r="K5" s="24"/>
      <c r="L5" s="26"/>
      <c r="N5" s="25"/>
      <c r="P5" s="25"/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90"/>
      <c r="K6" s="24"/>
      <c r="L6" s="26"/>
      <c r="N6" s="91"/>
      <c r="O6" s="91"/>
      <c r="P6" s="25"/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79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90"/>
      <c r="K8" s="24"/>
      <c r="L8" s="26"/>
      <c r="N8" s="25"/>
      <c r="P8" s="25"/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90"/>
      <c r="K9" s="24"/>
      <c r="L9" s="26"/>
      <c r="N9" s="25"/>
      <c r="P9" s="25"/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90"/>
      <c r="K10" s="24"/>
      <c r="L10" s="26"/>
      <c r="N10" s="25"/>
      <c r="P10" s="25"/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90"/>
      <c r="K11" s="24"/>
      <c r="L11" s="26"/>
      <c r="N11" s="91"/>
      <c r="O11" s="91"/>
      <c r="P11" s="25"/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80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90"/>
      <c r="K13" s="24"/>
      <c r="L13" s="26"/>
      <c r="N13" s="25"/>
      <c r="P13" s="25"/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90"/>
      <c r="K14" s="24"/>
      <c r="L14" s="26"/>
      <c r="N14" s="25"/>
      <c r="P14" s="25"/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90"/>
      <c r="K15" s="24"/>
      <c r="L15" s="26"/>
      <c r="N15" s="25"/>
      <c r="P15" s="25"/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90"/>
      <c r="K16" s="24"/>
      <c r="L16" s="26"/>
      <c r="N16" s="91"/>
      <c r="O16" s="91"/>
      <c r="P16" s="25"/>
    </row>
    <row r="17" spans="1:16" ht="9.9499999999999993" customHeight="1" x14ac:dyDescent="0.15">
      <c r="A17" s="82"/>
    </row>
    <row r="18" spans="1:16" ht="30" customHeight="1" x14ac:dyDescent="0.15">
      <c r="A18" s="82"/>
      <c r="B18" s="90"/>
      <c r="C18" s="24"/>
      <c r="D18" s="26"/>
      <c r="F18" s="25"/>
      <c r="H18" s="25"/>
      <c r="J18" s="90"/>
      <c r="K18" s="24"/>
      <c r="L18" s="26"/>
      <c r="N18" s="25"/>
      <c r="P18" s="25"/>
    </row>
    <row r="19" spans="1:16" ht="30" customHeight="1" x14ac:dyDescent="0.15">
      <c r="A19" s="82"/>
      <c r="B19" s="90"/>
      <c r="C19" s="24"/>
      <c r="D19" s="26"/>
      <c r="F19" s="25"/>
      <c r="H19" s="25"/>
      <c r="J19" s="90"/>
      <c r="K19" s="24"/>
      <c r="L19" s="26"/>
      <c r="N19" s="25"/>
      <c r="P19" s="25"/>
    </row>
    <row r="20" spans="1:16" ht="30" customHeight="1" x14ac:dyDescent="0.15">
      <c r="A20" s="82"/>
      <c r="B20" s="90"/>
      <c r="C20" s="24"/>
      <c r="D20" s="26"/>
      <c r="F20" s="25"/>
      <c r="H20" s="25"/>
      <c r="J20" s="90"/>
      <c r="K20" s="24"/>
      <c r="L20" s="26"/>
      <c r="N20" s="25"/>
      <c r="P20" s="25"/>
    </row>
    <row r="21" spans="1:16" ht="30" customHeight="1" x14ac:dyDescent="0.15">
      <c r="A21" s="82"/>
      <c r="B21" s="90"/>
      <c r="C21" s="24"/>
      <c r="D21" s="26"/>
      <c r="F21" s="91"/>
      <c r="G21" s="91"/>
      <c r="H21" s="25"/>
      <c r="J21" s="90"/>
      <c r="K21" s="24"/>
      <c r="L21" s="26"/>
      <c r="N21" s="91"/>
      <c r="O21" s="91"/>
      <c r="P21" s="25"/>
    </row>
    <row r="22" spans="1:16" ht="9.9499999999999993" customHeight="1" x14ac:dyDescent="0.15">
      <c r="A22" s="82"/>
    </row>
    <row r="23" spans="1:16" ht="30" customHeight="1" x14ac:dyDescent="0.15">
      <c r="A23" s="82"/>
      <c r="B23" s="90"/>
      <c r="C23" s="24"/>
      <c r="D23" s="26"/>
      <c r="F23" s="25"/>
      <c r="H23" s="25"/>
      <c r="J23" s="90"/>
      <c r="K23" s="24"/>
      <c r="L23" s="26"/>
      <c r="N23" s="25"/>
      <c r="P23" s="25"/>
    </row>
    <row r="24" spans="1:16" ht="30" customHeight="1" x14ac:dyDescent="0.15">
      <c r="A24" s="82"/>
      <c r="B24" s="90"/>
      <c r="C24" s="24"/>
      <c r="D24" s="26"/>
      <c r="F24" s="25"/>
      <c r="H24" s="25"/>
      <c r="J24" s="90"/>
      <c r="K24" s="24"/>
      <c r="L24" s="26"/>
      <c r="N24" s="25"/>
      <c r="P24" s="25"/>
    </row>
    <row r="25" spans="1:16" ht="30" customHeight="1" x14ac:dyDescent="0.15">
      <c r="A25" s="82"/>
      <c r="B25" s="90"/>
      <c r="C25" s="24"/>
      <c r="D25" s="26"/>
      <c r="F25" s="25"/>
      <c r="H25" s="25"/>
      <c r="J25" s="90"/>
      <c r="K25" s="24"/>
      <c r="L25" s="26"/>
      <c r="N25" s="25"/>
      <c r="P25" s="25"/>
    </row>
    <row r="26" spans="1:16" ht="30" customHeight="1" x14ac:dyDescent="0.15">
      <c r="A26" s="82"/>
      <c r="B26" s="90"/>
      <c r="C26" s="24"/>
      <c r="D26" s="26"/>
      <c r="F26" s="91"/>
      <c r="G26" s="91"/>
      <c r="H26" s="25"/>
      <c r="J26" s="90"/>
      <c r="K26" s="24"/>
      <c r="L26" s="26"/>
      <c r="N26" s="91"/>
      <c r="O26" s="91"/>
      <c r="P26" s="25"/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A2:A26"/>
    <mergeCell ref="D2:E2"/>
    <mergeCell ref="F2:G2"/>
    <mergeCell ref="L2:M2"/>
    <mergeCell ref="N2:O2"/>
    <mergeCell ref="B3:B6"/>
    <mergeCell ref="J3:J6"/>
    <mergeCell ref="F6:G6"/>
    <mergeCell ref="N6:O6"/>
    <mergeCell ref="B8:B11"/>
    <mergeCell ref="J8:J11"/>
    <mergeCell ref="F11:G11"/>
    <mergeCell ref="N11:O11"/>
    <mergeCell ref="B13:B16"/>
    <mergeCell ref="J13:J16"/>
    <mergeCell ref="F16:G16"/>
    <mergeCell ref="B23:B26"/>
    <mergeCell ref="J23:J26"/>
    <mergeCell ref="F26:G26"/>
    <mergeCell ref="N26:O26"/>
    <mergeCell ref="N16:O16"/>
    <mergeCell ref="B18:B21"/>
    <mergeCell ref="J18:J21"/>
    <mergeCell ref="F21:G21"/>
    <mergeCell ref="N21:O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6"/>
  <sheetViews>
    <sheetView view="pageBreakPreview" zoomScale="90" zoomScaleNormal="55" zoomScaleSheetLayoutView="90" workbookViewId="0">
      <selection activeCell="L12" sqref="L12"/>
    </sheetView>
  </sheetViews>
  <sheetFormatPr defaultRowHeight="15" x14ac:dyDescent="0.15"/>
  <cols>
    <col min="1" max="1" width="9.125" style="23"/>
    <col min="3" max="3" width="22.625" style="23" customWidth="1"/>
    <col min="4" max="4" width="8.625" style="23" customWidth="1"/>
    <col min="5" max="5" width="5.625" style="23" customWidth="1"/>
    <col min="6" max="6" width="12.625" style="23" customWidth="1"/>
    <col min="7" max="7" width="3.625" style="23" customWidth="1"/>
    <col min="8" max="8" width="12.625" style="23" customWidth="1"/>
    <col min="9" max="9" width="3.625" style="23" customWidth="1"/>
    <col min="11" max="11" width="22.625" style="23" customWidth="1"/>
    <col min="12" max="12" width="8.625" style="23" customWidth="1"/>
    <col min="13" max="13" width="5.625" style="23" customWidth="1"/>
    <col min="14" max="14" width="12.625" style="23" customWidth="1"/>
    <col min="15" max="15" width="3.625" style="23" customWidth="1"/>
    <col min="16" max="16" width="12.625" style="23" customWidth="1"/>
    <col min="17" max="17" width="9.125" style="23"/>
  </cols>
  <sheetData>
    <row r="1" spans="1:16" x14ac:dyDescent="0.15">
      <c r="H1" s="46" t="s">
        <v>126</v>
      </c>
    </row>
    <row r="2" spans="1:16" ht="30" customHeight="1" x14ac:dyDescent="0.15">
      <c r="A2" s="82" t="s">
        <v>111</v>
      </c>
      <c r="B2" s="28"/>
      <c r="C2" s="29" t="s">
        <v>77</v>
      </c>
      <c r="D2" s="87" t="s">
        <v>60</v>
      </c>
      <c r="E2" s="87"/>
      <c r="F2" s="87" t="s">
        <v>63</v>
      </c>
      <c r="G2" s="87"/>
      <c r="H2" s="29" t="s">
        <v>4</v>
      </c>
      <c r="K2" s="37"/>
      <c r="L2" s="89"/>
      <c r="M2" s="89"/>
      <c r="N2" s="89"/>
      <c r="O2" s="89"/>
      <c r="P2" s="37"/>
    </row>
    <row r="3" spans="1:16" ht="30" customHeight="1" x14ac:dyDescent="0.15">
      <c r="A3" s="82"/>
      <c r="B3" s="85" t="s">
        <v>78</v>
      </c>
      <c r="C3" s="30" t="s">
        <v>65</v>
      </c>
      <c r="D3" s="31"/>
      <c r="E3" s="32" t="s">
        <v>61</v>
      </c>
      <c r="F3" s="33"/>
      <c r="G3" s="32" t="s">
        <v>64</v>
      </c>
      <c r="H3" s="33">
        <f>D3*F3</f>
        <v>0</v>
      </c>
      <c r="J3" s="90"/>
      <c r="K3" s="24"/>
      <c r="L3" s="26"/>
      <c r="N3" s="25"/>
      <c r="P3" s="25"/>
    </row>
    <row r="4" spans="1:16" ht="30" customHeight="1" x14ac:dyDescent="0.15">
      <c r="A4" s="82"/>
      <c r="B4" s="85"/>
      <c r="C4" s="30" t="s">
        <v>66</v>
      </c>
      <c r="D4" s="31"/>
      <c r="E4" s="32" t="s">
        <v>61</v>
      </c>
      <c r="F4" s="33"/>
      <c r="G4" s="32" t="s">
        <v>64</v>
      </c>
      <c r="H4" s="33">
        <f>D4*F4</f>
        <v>0</v>
      </c>
      <c r="J4" s="90"/>
      <c r="K4" s="24"/>
      <c r="L4" s="26"/>
      <c r="N4" s="25"/>
      <c r="P4" s="25"/>
    </row>
    <row r="5" spans="1:16" ht="30" customHeight="1" x14ac:dyDescent="0.15">
      <c r="A5" s="82"/>
      <c r="B5" s="85"/>
      <c r="C5" s="30" t="s">
        <v>59</v>
      </c>
      <c r="D5" s="31"/>
      <c r="E5" s="32" t="s">
        <v>62</v>
      </c>
      <c r="F5" s="33"/>
      <c r="G5" s="32" t="s">
        <v>64</v>
      </c>
      <c r="H5" s="33">
        <f>D5*F5</f>
        <v>0</v>
      </c>
      <c r="J5" s="90"/>
      <c r="K5" s="24"/>
      <c r="L5" s="26"/>
      <c r="N5" s="25"/>
      <c r="P5" s="25"/>
    </row>
    <row r="6" spans="1:16" ht="30" customHeight="1" x14ac:dyDescent="0.15">
      <c r="A6" s="82"/>
      <c r="B6" s="85"/>
      <c r="C6" s="34"/>
      <c r="D6" s="35"/>
      <c r="E6" s="36"/>
      <c r="F6" s="84" t="s">
        <v>13</v>
      </c>
      <c r="G6" s="86"/>
      <c r="H6" s="33">
        <f>SUM(H3:H5)</f>
        <v>0</v>
      </c>
      <c r="J6" s="90"/>
      <c r="K6" s="24"/>
      <c r="L6" s="26"/>
      <c r="N6" s="91"/>
      <c r="O6" s="91"/>
      <c r="P6" s="25"/>
    </row>
    <row r="7" spans="1:16" ht="9.9499999999999993" customHeight="1" x14ac:dyDescent="0.15">
      <c r="A7" s="82"/>
    </row>
    <row r="8" spans="1:16" ht="30" customHeight="1" x14ac:dyDescent="0.15">
      <c r="A8" s="82"/>
      <c r="B8" s="85" t="s">
        <v>79</v>
      </c>
      <c r="C8" s="30" t="s">
        <v>65</v>
      </c>
      <c r="D8" s="31"/>
      <c r="E8" s="32" t="s">
        <v>61</v>
      </c>
      <c r="F8" s="33"/>
      <c r="G8" s="32" t="s">
        <v>64</v>
      </c>
      <c r="H8" s="33">
        <f>D8*F8</f>
        <v>0</v>
      </c>
      <c r="J8" s="90"/>
      <c r="K8" s="24"/>
      <c r="L8" s="26"/>
      <c r="N8" s="25"/>
      <c r="P8" s="25"/>
    </row>
    <row r="9" spans="1:16" ht="30" customHeight="1" x14ac:dyDescent="0.15">
      <c r="A9" s="82"/>
      <c r="B9" s="85"/>
      <c r="C9" s="30" t="s">
        <v>66</v>
      </c>
      <c r="D9" s="31"/>
      <c r="E9" s="32" t="s">
        <v>61</v>
      </c>
      <c r="F9" s="33"/>
      <c r="G9" s="32" t="s">
        <v>64</v>
      </c>
      <c r="H9" s="33">
        <f>D9*F9</f>
        <v>0</v>
      </c>
      <c r="J9" s="90"/>
      <c r="K9" s="24"/>
      <c r="L9" s="26"/>
      <c r="N9" s="25"/>
      <c r="P9" s="25"/>
    </row>
    <row r="10" spans="1:16" ht="30" customHeight="1" x14ac:dyDescent="0.15">
      <c r="A10" s="82"/>
      <c r="B10" s="85"/>
      <c r="C10" s="30" t="s">
        <v>59</v>
      </c>
      <c r="D10" s="31"/>
      <c r="E10" s="32" t="s">
        <v>62</v>
      </c>
      <c r="F10" s="33"/>
      <c r="G10" s="32" t="s">
        <v>64</v>
      </c>
      <c r="H10" s="33">
        <f>D10*F10</f>
        <v>0</v>
      </c>
      <c r="J10" s="90"/>
      <c r="K10" s="24"/>
      <c r="L10" s="26"/>
      <c r="N10" s="25"/>
      <c r="P10" s="25"/>
    </row>
    <row r="11" spans="1:16" ht="30" customHeight="1" x14ac:dyDescent="0.15">
      <c r="A11" s="82"/>
      <c r="B11" s="85"/>
      <c r="C11" s="34"/>
      <c r="D11" s="35"/>
      <c r="E11" s="36"/>
      <c r="F11" s="83" t="s">
        <v>13</v>
      </c>
      <c r="G11" s="84"/>
      <c r="H11" s="33">
        <f>SUM(H8:H10)</f>
        <v>0</v>
      </c>
      <c r="J11" s="90"/>
      <c r="K11" s="24"/>
      <c r="L11" s="26"/>
      <c r="N11" s="91"/>
      <c r="O11" s="91"/>
      <c r="P11" s="25"/>
    </row>
    <row r="12" spans="1:16" ht="9.9499999999999993" customHeight="1" x14ac:dyDescent="0.15">
      <c r="A12" s="82"/>
    </row>
    <row r="13" spans="1:16" ht="30" customHeight="1" x14ac:dyDescent="0.15">
      <c r="A13" s="82"/>
      <c r="B13" s="85" t="s">
        <v>80</v>
      </c>
      <c r="C13" s="30" t="s">
        <v>65</v>
      </c>
      <c r="D13" s="31"/>
      <c r="E13" s="32" t="s">
        <v>61</v>
      </c>
      <c r="F13" s="33"/>
      <c r="G13" s="32" t="s">
        <v>64</v>
      </c>
      <c r="H13" s="33">
        <f>D13*F13</f>
        <v>0</v>
      </c>
      <c r="J13" s="90"/>
      <c r="K13" s="24"/>
      <c r="L13" s="26"/>
      <c r="N13" s="25"/>
      <c r="P13" s="25"/>
    </row>
    <row r="14" spans="1:16" ht="30" customHeight="1" x14ac:dyDescent="0.15">
      <c r="A14" s="82"/>
      <c r="B14" s="85"/>
      <c r="C14" s="30" t="s">
        <v>66</v>
      </c>
      <c r="D14" s="31"/>
      <c r="E14" s="32" t="s">
        <v>61</v>
      </c>
      <c r="F14" s="33"/>
      <c r="G14" s="32" t="s">
        <v>64</v>
      </c>
      <c r="H14" s="33">
        <f>D14*F14</f>
        <v>0</v>
      </c>
      <c r="J14" s="90"/>
      <c r="K14" s="24"/>
      <c r="L14" s="26"/>
      <c r="N14" s="25"/>
      <c r="P14" s="25"/>
    </row>
    <row r="15" spans="1:16" ht="30" customHeight="1" x14ac:dyDescent="0.15">
      <c r="A15" s="82"/>
      <c r="B15" s="85"/>
      <c r="C15" s="30" t="s">
        <v>59</v>
      </c>
      <c r="D15" s="31"/>
      <c r="E15" s="32" t="s">
        <v>62</v>
      </c>
      <c r="F15" s="33"/>
      <c r="G15" s="32" t="s">
        <v>64</v>
      </c>
      <c r="H15" s="33">
        <f>D15*F15</f>
        <v>0</v>
      </c>
      <c r="J15" s="90"/>
      <c r="K15" s="24"/>
      <c r="L15" s="26"/>
      <c r="N15" s="25"/>
      <c r="P15" s="25"/>
    </row>
    <row r="16" spans="1:16" ht="30" customHeight="1" x14ac:dyDescent="0.15">
      <c r="A16" s="82"/>
      <c r="B16" s="85"/>
      <c r="C16" s="34"/>
      <c r="D16" s="35"/>
      <c r="E16" s="36"/>
      <c r="F16" s="83" t="s">
        <v>13</v>
      </c>
      <c r="G16" s="84"/>
      <c r="H16" s="33">
        <f>SUM(H13:H15)</f>
        <v>0</v>
      </c>
      <c r="J16" s="90"/>
      <c r="K16" s="24"/>
      <c r="L16" s="26"/>
      <c r="N16" s="91"/>
      <c r="O16" s="91"/>
      <c r="P16" s="25"/>
    </row>
    <row r="17" spans="1:16" ht="9.9499999999999993" customHeight="1" x14ac:dyDescent="0.15">
      <c r="A17" s="82"/>
    </row>
    <row r="18" spans="1:16" ht="30" customHeight="1" x14ac:dyDescent="0.15">
      <c r="A18" s="82"/>
      <c r="B18" s="90"/>
      <c r="C18" s="24"/>
      <c r="D18" s="26"/>
      <c r="F18" s="25"/>
      <c r="H18" s="25"/>
      <c r="J18" s="90"/>
      <c r="K18" s="24"/>
      <c r="L18" s="26"/>
      <c r="N18" s="25"/>
      <c r="P18" s="25"/>
    </row>
    <row r="19" spans="1:16" ht="30" customHeight="1" x14ac:dyDescent="0.15">
      <c r="A19" s="82"/>
      <c r="B19" s="90"/>
      <c r="C19" s="24"/>
      <c r="D19" s="26"/>
      <c r="F19" s="25"/>
      <c r="H19" s="25"/>
      <c r="J19" s="90"/>
      <c r="K19" s="24"/>
      <c r="L19" s="26"/>
      <c r="N19" s="25"/>
      <c r="P19" s="25"/>
    </row>
    <row r="20" spans="1:16" ht="30" customHeight="1" x14ac:dyDescent="0.15">
      <c r="A20" s="82"/>
      <c r="B20" s="90"/>
      <c r="C20" s="24"/>
      <c r="D20" s="26"/>
      <c r="F20" s="25"/>
      <c r="H20" s="25"/>
      <c r="J20" s="90"/>
      <c r="K20" s="24"/>
      <c r="L20" s="26"/>
      <c r="N20" s="25"/>
      <c r="P20" s="25"/>
    </row>
    <row r="21" spans="1:16" ht="30" customHeight="1" x14ac:dyDescent="0.15">
      <c r="A21" s="82"/>
      <c r="B21" s="90"/>
      <c r="C21" s="24"/>
      <c r="D21" s="26"/>
      <c r="F21" s="91"/>
      <c r="G21" s="91"/>
      <c r="H21" s="25"/>
      <c r="J21" s="90"/>
      <c r="K21" s="24"/>
      <c r="L21" s="26"/>
      <c r="N21" s="91"/>
      <c r="O21" s="91"/>
      <c r="P21" s="25"/>
    </row>
    <row r="22" spans="1:16" ht="9.9499999999999993" customHeight="1" x14ac:dyDescent="0.15">
      <c r="A22" s="82"/>
    </row>
    <row r="23" spans="1:16" ht="30" customHeight="1" x14ac:dyDescent="0.15">
      <c r="A23" s="82"/>
      <c r="B23" s="90"/>
      <c r="C23" s="24"/>
      <c r="D23" s="26"/>
      <c r="F23" s="25"/>
      <c r="H23" s="25"/>
      <c r="J23" s="90"/>
      <c r="K23" s="24"/>
      <c r="L23" s="26"/>
      <c r="N23" s="25"/>
      <c r="P23" s="25"/>
    </row>
    <row r="24" spans="1:16" ht="30" customHeight="1" x14ac:dyDescent="0.15">
      <c r="A24" s="82"/>
      <c r="B24" s="90"/>
      <c r="C24" s="24"/>
      <c r="D24" s="26"/>
      <c r="F24" s="25"/>
      <c r="H24" s="25"/>
      <c r="J24" s="90"/>
      <c r="K24" s="24"/>
      <c r="L24" s="26"/>
      <c r="N24" s="25"/>
      <c r="P24" s="25"/>
    </row>
    <row r="25" spans="1:16" ht="30" customHeight="1" x14ac:dyDescent="0.15">
      <c r="A25" s="82"/>
      <c r="B25" s="90"/>
      <c r="C25" s="24"/>
      <c r="D25" s="26"/>
      <c r="F25" s="25"/>
      <c r="H25" s="25"/>
      <c r="J25" s="90"/>
      <c r="K25" s="24"/>
      <c r="L25" s="26"/>
      <c r="N25" s="25"/>
      <c r="P25" s="25"/>
    </row>
    <row r="26" spans="1:16" ht="30" customHeight="1" x14ac:dyDescent="0.15">
      <c r="A26" s="82"/>
      <c r="B26" s="90"/>
      <c r="C26" s="24"/>
      <c r="D26" s="26"/>
      <c r="F26" s="91"/>
      <c r="G26" s="91"/>
      <c r="H26" s="25"/>
      <c r="J26" s="90"/>
      <c r="K26" s="24"/>
      <c r="L26" s="26"/>
      <c r="N26" s="91"/>
      <c r="O26" s="91"/>
      <c r="P26" s="25"/>
    </row>
    <row r="27" spans="1:16" ht="9.9499999999999993" customHeight="1" x14ac:dyDescent="0.15"/>
    <row r="28" spans="1:16" ht="30" customHeight="1" x14ac:dyDescent="0.15">
      <c r="J28" s="27"/>
      <c r="K28" s="24"/>
      <c r="L28" s="26"/>
      <c r="N28" s="25"/>
      <c r="P28" s="25"/>
    </row>
    <row r="29" spans="1:16" ht="30" customHeight="1" x14ac:dyDescent="0.15"/>
    <row r="30" spans="1:16" ht="30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5">
    <mergeCell ref="A2:A26"/>
    <mergeCell ref="D2:E2"/>
    <mergeCell ref="F2:G2"/>
    <mergeCell ref="L2:M2"/>
    <mergeCell ref="N2:O2"/>
    <mergeCell ref="B3:B6"/>
    <mergeCell ref="J3:J6"/>
    <mergeCell ref="F6:G6"/>
    <mergeCell ref="N6:O6"/>
    <mergeCell ref="B8:B11"/>
    <mergeCell ref="J8:J11"/>
    <mergeCell ref="F11:G11"/>
    <mergeCell ref="N11:O11"/>
    <mergeCell ref="B13:B16"/>
    <mergeCell ref="J13:J16"/>
    <mergeCell ref="F16:G16"/>
    <mergeCell ref="B23:B26"/>
    <mergeCell ref="J23:J26"/>
    <mergeCell ref="F26:G26"/>
    <mergeCell ref="N26:O26"/>
    <mergeCell ref="N16:O16"/>
    <mergeCell ref="B18:B21"/>
    <mergeCell ref="J18:J21"/>
    <mergeCell ref="F21:G21"/>
    <mergeCell ref="N21:O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見積入力一覧（H30実績 西部）</vt:lpstr>
      <vt:lpstr>見積入力一覧（R7～5年間　西部）</vt:lpstr>
      <vt:lpstr>(入力用)武庫之荘駅第1</vt:lpstr>
      <vt:lpstr>(入力用)立花駅第1</vt:lpstr>
      <vt:lpstr>(入力用)立花駅第2</vt:lpstr>
      <vt:lpstr>(入力用)立花駅第3</vt:lpstr>
      <vt:lpstr>(入力用)立花駅第4</vt:lpstr>
      <vt:lpstr>(入力用)立花駅第5</vt:lpstr>
      <vt:lpstr>(入力用)立花駅第6</vt:lpstr>
      <vt:lpstr>(入力用)立花駅南地下</vt:lpstr>
      <vt:lpstr>(入力用)立花駅第7</vt:lpstr>
      <vt:lpstr>(入力用)出屋敷駅北</vt:lpstr>
      <vt:lpstr>(入力用)人件費(西部1年目)</vt:lpstr>
      <vt:lpstr>(入力用)人件費(西部2年目)</vt:lpstr>
      <vt:lpstr>(入力用)人件費(西部3年目)</vt:lpstr>
      <vt:lpstr>(入力用)人件費(西部4年目)</vt:lpstr>
      <vt:lpstr>(入力用)人件費(西部5年目)</vt:lpstr>
      <vt:lpstr>見積入力一覧（H30実績東部）</vt:lpstr>
      <vt:lpstr>見積入力一覧（R7～5年間 東部）</vt:lpstr>
      <vt:lpstr>(入力用)JR尼崎駅南</vt:lpstr>
      <vt:lpstr>(入力用)JR尼崎駅北</vt:lpstr>
      <vt:lpstr>(入力用)阪急塚口駅</vt:lpstr>
      <vt:lpstr>(入力用)人件費(東部1年目) </vt:lpstr>
      <vt:lpstr>(入力用)人件費(東部2年目)</vt:lpstr>
      <vt:lpstr>(入力用)人件費(東部3年目)</vt:lpstr>
      <vt:lpstr>(入力用)人件費(東部4年目)</vt:lpstr>
      <vt:lpstr>(入力用)人件費(東部5年目)</vt:lpstr>
      <vt:lpstr>'(入力用)JR尼崎駅南'!Print_Area</vt:lpstr>
      <vt:lpstr>'(入力用)JR尼崎駅北'!Print_Area</vt:lpstr>
      <vt:lpstr>'(入力用)阪急塚口駅'!Print_Area</vt:lpstr>
      <vt:lpstr>'(入力用)出屋敷駅北'!Print_Area</vt:lpstr>
      <vt:lpstr>'(入力用)人件費(西部1年目)'!Print_Area</vt:lpstr>
      <vt:lpstr>'(入力用)人件費(西部2年目)'!Print_Area</vt:lpstr>
      <vt:lpstr>'(入力用)人件費(西部3年目)'!Print_Area</vt:lpstr>
      <vt:lpstr>'(入力用)人件費(西部4年目)'!Print_Area</vt:lpstr>
      <vt:lpstr>'(入力用)人件費(西部5年目)'!Print_Area</vt:lpstr>
      <vt:lpstr>'(入力用)人件費(東部1年目) '!Print_Area</vt:lpstr>
      <vt:lpstr>'(入力用)人件費(東部2年目)'!Print_Area</vt:lpstr>
      <vt:lpstr>'(入力用)人件費(東部3年目)'!Print_Area</vt:lpstr>
      <vt:lpstr>'(入力用)人件費(東部4年目)'!Print_Area</vt:lpstr>
      <vt:lpstr>'(入力用)人件費(東部5年目)'!Print_Area</vt:lpstr>
      <vt:lpstr>'(入力用)武庫之荘駅第1'!Print_Area</vt:lpstr>
      <vt:lpstr>'(入力用)立花駅第1'!Print_Area</vt:lpstr>
      <vt:lpstr>'(入力用)立花駅第2'!Print_Area</vt:lpstr>
      <vt:lpstr>'(入力用)立花駅第3'!Print_Area</vt:lpstr>
      <vt:lpstr>'(入力用)立花駅第4'!Print_Area</vt:lpstr>
      <vt:lpstr>'(入力用)立花駅第5'!Print_Area</vt:lpstr>
      <vt:lpstr>'(入力用)立花駅第6'!Print_Area</vt:lpstr>
      <vt:lpstr>'(入力用)立花駅第7'!Print_Area</vt:lpstr>
      <vt:lpstr>'(入力用)立花駅南地下'!Print_Area</vt:lpstr>
      <vt:lpstr>'見積入力一覧（H30実績 西部）'!Print_Area</vt:lpstr>
      <vt:lpstr>'見積入力一覧（H30実績東部）'!Print_Area</vt:lpstr>
      <vt:lpstr>'見積入力一覧（R7～5年間　西部）'!Print_Area</vt:lpstr>
      <vt:lpstr>'見積入力一覧（R7～5年間 東部）'!Print_Area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隆志 増野</dc:creator>
  <cp:lastModifiedBy>Amagasaki</cp:lastModifiedBy>
  <cp:lastPrinted>2024-07-15T07:16:22Z</cp:lastPrinted>
  <dcterms:created xsi:type="dcterms:W3CDTF">2024-04-11T15:40:57Z</dcterms:created>
  <dcterms:modified xsi:type="dcterms:W3CDTF">2024-07-28T11:31:18Z</dcterms:modified>
</cp:coreProperties>
</file>