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167ページ" sheetId="2" r:id="rId1"/>
    <sheet name="168ページ" sheetId="3" r:id="rId2"/>
    <sheet name="169ページ" sheetId="4" r:id="rId3"/>
    <sheet name="170ページ" sheetId="5" r:id="rId4"/>
    <sheet name="171ページ" sheetId="6" r:id="rId5"/>
    <sheet name="172ページ" sheetId="7" r:id="rId6"/>
    <sheet name="173ページ" sheetId="8" r:id="rId7"/>
    <sheet name="174ページ" sheetId="9" r:id="rId8"/>
    <sheet name="175ページ" sheetId="10" r:id="rId9"/>
  </sheets>
  <externalReferences>
    <externalReference r:id="rId10"/>
  </externalReferences>
  <definedNames>
    <definedName name="COLS1">#REF!</definedName>
    <definedName name="COLS10">#REF!</definedName>
    <definedName name="COLS100">#REF!</definedName>
    <definedName name="COLS101">#REF!</definedName>
    <definedName name="COLS102">#REF!</definedName>
    <definedName name="COLS103">#REF!</definedName>
    <definedName name="COLS104">#REF!</definedName>
    <definedName name="COLS105">#REF!</definedName>
    <definedName name="COLS106">#REF!</definedName>
    <definedName name="COLS107">#REF!</definedName>
    <definedName name="COLS108">#REF!</definedName>
    <definedName name="COLS109">#REF!</definedName>
    <definedName name="COLS11">#REF!</definedName>
    <definedName name="COLS12">#REF!</definedName>
    <definedName name="COLS13">#REF!</definedName>
    <definedName name="COLS14">#REF!</definedName>
    <definedName name="COLS15">#REF!</definedName>
    <definedName name="COLS16">#REF!</definedName>
    <definedName name="COLS17">#REF!</definedName>
    <definedName name="COLS18">#REF!</definedName>
    <definedName name="COLS19">#REF!</definedName>
    <definedName name="COLS2">#REF!</definedName>
    <definedName name="COLS20">#REF!</definedName>
    <definedName name="COLS21">#REF!</definedName>
    <definedName name="COLS22">#REF!</definedName>
    <definedName name="COLS23">#REF!</definedName>
    <definedName name="COLS24">#REF!</definedName>
    <definedName name="COLS25">#REF!</definedName>
    <definedName name="COLS26">#REF!</definedName>
    <definedName name="COLS27">#REF!</definedName>
    <definedName name="COLS28">#REF!</definedName>
    <definedName name="COLS29">#REF!</definedName>
    <definedName name="COLS3">#REF!</definedName>
    <definedName name="COLS30">#REF!</definedName>
    <definedName name="COLS31">#REF!</definedName>
    <definedName name="COLS32">#REF!</definedName>
    <definedName name="COLS33">#REF!</definedName>
    <definedName name="COLS34">#REF!</definedName>
    <definedName name="COLS35">#REF!</definedName>
    <definedName name="COLS36">#REF!</definedName>
    <definedName name="COLS37">#REF!</definedName>
    <definedName name="COLS38">#REF!</definedName>
    <definedName name="COLS39">#REF!</definedName>
    <definedName name="COLS4">#REF!</definedName>
    <definedName name="COLS40">#REF!</definedName>
    <definedName name="COLS41">#REF!</definedName>
    <definedName name="COLS42">#REF!</definedName>
    <definedName name="COLS43">#REF!</definedName>
    <definedName name="COLS44">#REF!</definedName>
    <definedName name="COLS45">#REF!</definedName>
    <definedName name="COLS46">#REF!</definedName>
    <definedName name="COLS47">#REF!</definedName>
    <definedName name="COLS48">#REF!</definedName>
    <definedName name="COLS49">#REF!</definedName>
    <definedName name="COLS5">#REF!</definedName>
    <definedName name="COLS50">#REF!</definedName>
    <definedName name="COLS51">#REF!</definedName>
    <definedName name="COLS52">#REF!</definedName>
    <definedName name="COLS53">#REF!</definedName>
    <definedName name="COLS54">#REF!</definedName>
    <definedName name="COLS55">#REF!</definedName>
    <definedName name="COLS56">#REF!</definedName>
    <definedName name="COLS57">#REF!</definedName>
    <definedName name="COLS58">#REF!</definedName>
    <definedName name="COLS59">#REF!</definedName>
    <definedName name="COLS6">#REF!</definedName>
    <definedName name="COLS60">#REF!</definedName>
    <definedName name="COLS61">#REF!</definedName>
    <definedName name="COLS62">#REF!</definedName>
    <definedName name="COLS63">#REF!</definedName>
    <definedName name="COLS64">#REF!</definedName>
    <definedName name="COLS65">#REF!</definedName>
    <definedName name="COLS66">#REF!</definedName>
    <definedName name="COLS67">#REF!</definedName>
    <definedName name="COLS68">#REF!</definedName>
    <definedName name="COLS69">#REF!</definedName>
    <definedName name="COLS7">#REF!</definedName>
    <definedName name="COLS70">#REF!</definedName>
    <definedName name="COLS71">#REF!</definedName>
    <definedName name="COLS72">#REF!</definedName>
    <definedName name="COLS73">#REF!</definedName>
    <definedName name="COLS74">#REF!</definedName>
    <definedName name="COLS75">#REF!</definedName>
    <definedName name="COLS76">#REF!</definedName>
    <definedName name="COLS77">#REF!</definedName>
    <definedName name="COLS78">#REF!</definedName>
    <definedName name="COLS79">#REF!</definedName>
    <definedName name="COLS8">#REF!</definedName>
    <definedName name="COLS80">#REF!</definedName>
    <definedName name="COLS81">#REF!</definedName>
    <definedName name="COLS82">#REF!</definedName>
    <definedName name="COLS83">#REF!</definedName>
    <definedName name="COLS84">#REF!</definedName>
    <definedName name="COLS85">#REF!</definedName>
    <definedName name="COLS86">#REF!</definedName>
    <definedName name="COLS87">#REF!</definedName>
    <definedName name="COLS88">#REF!</definedName>
    <definedName name="COLS89">#REF!</definedName>
    <definedName name="COLS9">#REF!</definedName>
    <definedName name="COLS90">#REF!</definedName>
    <definedName name="COLS91">#REF!</definedName>
    <definedName name="COLS92">#REF!</definedName>
    <definedName name="COLS93">#REF!</definedName>
    <definedName name="COLS94">#REF!</definedName>
    <definedName name="COLS95">#REF!</definedName>
    <definedName name="COLS96">#REF!</definedName>
    <definedName name="COLS97">#REF!</definedName>
    <definedName name="COLS98">#REF!</definedName>
    <definedName name="COLS99">#REF!</definedName>
    <definedName name="_xlnm.Print_Area" localSheetId="6">'173ページ'!$A$1:$M$49</definedName>
    <definedName name="ROWS1">#REF!</definedName>
    <definedName name="ROWS10">#REF!</definedName>
    <definedName name="ROWS100">#REF!</definedName>
    <definedName name="ROWS101">#REF!</definedName>
    <definedName name="ROWS102">#REF!</definedName>
    <definedName name="ROWS103">#REF!</definedName>
    <definedName name="ROWS104">#REF!</definedName>
    <definedName name="ROWS105">#REF!</definedName>
    <definedName name="ROWS106">#REF!</definedName>
    <definedName name="ROWS107">#REF!</definedName>
    <definedName name="ROWS108">#REF!</definedName>
    <definedName name="ROWS109">#REF!</definedName>
    <definedName name="ROWS11">#REF!</definedName>
    <definedName name="ROWS110">#REF!</definedName>
    <definedName name="ROWS111">#REF!</definedName>
    <definedName name="ROWS112">#REF!</definedName>
    <definedName name="ROWS113">#REF!</definedName>
    <definedName name="ROWS114">#REF!</definedName>
    <definedName name="ROWS115">#REF!</definedName>
    <definedName name="ROWS116">#REF!</definedName>
    <definedName name="ROWS117">#REF!</definedName>
    <definedName name="ROWS118">#REF!</definedName>
    <definedName name="ROWS119">#REF!</definedName>
    <definedName name="ROWS12">#REF!</definedName>
    <definedName name="ROWS120">#REF!</definedName>
    <definedName name="ROWS121">#REF!</definedName>
    <definedName name="ROWS122">#REF!</definedName>
    <definedName name="ROWS123">#REF!</definedName>
    <definedName name="ROWS124">#REF!</definedName>
    <definedName name="ROWS125">#REF!</definedName>
    <definedName name="ROWS126">#REF!</definedName>
    <definedName name="ROWS127">#REF!</definedName>
    <definedName name="ROWS128">#REF!</definedName>
    <definedName name="ROWS129">#REF!</definedName>
    <definedName name="ROWS13">#REF!</definedName>
    <definedName name="ROWS130">#REF!</definedName>
    <definedName name="ROWS131">#REF!</definedName>
    <definedName name="ROWS132">#REF!</definedName>
    <definedName name="ROWS133">#REF!</definedName>
    <definedName name="ROWS134">#REF!</definedName>
    <definedName name="ROWS135">#REF!</definedName>
    <definedName name="ROWS136">#REF!</definedName>
    <definedName name="ROWS137">#REF!</definedName>
    <definedName name="ROWS138">#REF!</definedName>
    <definedName name="ROWS139">#REF!</definedName>
    <definedName name="ROWS14">#REF!</definedName>
    <definedName name="ROWS140">#REF!</definedName>
    <definedName name="ROWS141">#REF!</definedName>
    <definedName name="ROWS142">#REF!</definedName>
    <definedName name="ROWS143">#REF!</definedName>
    <definedName name="ROWS144">#REF!</definedName>
    <definedName name="ROWS145">#REF!</definedName>
    <definedName name="ROWS146">#REF!</definedName>
    <definedName name="ROWS147">#REF!</definedName>
    <definedName name="ROWS148">#REF!</definedName>
    <definedName name="ROWS149">#REF!</definedName>
    <definedName name="ROWS15">#REF!</definedName>
    <definedName name="ROWS150">#REF!</definedName>
    <definedName name="ROWS151">#REF!</definedName>
    <definedName name="ROWS152">#REF!</definedName>
    <definedName name="ROWS153">#REF!</definedName>
    <definedName name="ROWS154">#REF!</definedName>
    <definedName name="ROWS155">#REF!</definedName>
    <definedName name="ROWS156">#REF!</definedName>
    <definedName name="ROWS157">#REF!</definedName>
    <definedName name="ROWS158">#REF!</definedName>
    <definedName name="ROWS159">#REF!</definedName>
    <definedName name="ROWS16">#REF!</definedName>
    <definedName name="ROWS160">#REF!</definedName>
    <definedName name="ROWS161">#REF!</definedName>
    <definedName name="ROWS162">#REF!</definedName>
    <definedName name="ROWS163">#REF!</definedName>
    <definedName name="ROWS164">#REF!</definedName>
    <definedName name="ROWS165">#REF!</definedName>
    <definedName name="ROWS166">#REF!</definedName>
    <definedName name="ROWS167">#REF!</definedName>
    <definedName name="ROWS168">#REF!</definedName>
    <definedName name="ROWS169">#REF!</definedName>
    <definedName name="ROWS17">#REF!</definedName>
    <definedName name="ROWS170">#REF!</definedName>
    <definedName name="ROWS171">#REF!</definedName>
    <definedName name="ROWS172">#REF!</definedName>
    <definedName name="ROWS173">#REF!</definedName>
    <definedName name="ROWS174">#REF!</definedName>
    <definedName name="ROWS175">#REF!</definedName>
    <definedName name="ROWS176">#REF!</definedName>
    <definedName name="ROWS177">#REF!</definedName>
    <definedName name="ROWS178">#REF!</definedName>
    <definedName name="ROWS179">#REF!</definedName>
    <definedName name="ROWS18">#REF!</definedName>
    <definedName name="ROWS180">#REF!</definedName>
    <definedName name="ROWS181">#REF!</definedName>
    <definedName name="ROWS182">#REF!</definedName>
    <definedName name="ROWS183">#REF!</definedName>
    <definedName name="ROWS184">#REF!</definedName>
    <definedName name="ROWS185">#REF!</definedName>
    <definedName name="ROWS186">#REF!</definedName>
    <definedName name="ROWS187">#REF!</definedName>
    <definedName name="ROWS188">#REF!</definedName>
    <definedName name="ROWS189">#REF!</definedName>
    <definedName name="ROWS19">#REF!</definedName>
    <definedName name="ROWS190">#REF!</definedName>
    <definedName name="ROWS191">#REF!</definedName>
    <definedName name="ROWS192">#REF!</definedName>
    <definedName name="ROWS193">#REF!</definedName>
    <definedName name="ROWS194">#REF!</definedName>
    <definedName name="ROWS195">#REF!</definedName>
    <definedName name="ROWS196">#REF!</definedName>
    <definedName name="ROWS197">#REF!</definedName>
    <definedName name="ROWS198">#REF!</definedName>
    <definedName name="ROWS199">#REF!</definedName>
    <definedName name="ROWS2">#REF!</definedName>
    <definedName name="ROWS20">#REF!</definedName>
    <definedName name="ROWS200">#REF!</definedName>
    <definedName name="ROWS201">#REF!</definedName>
    <definedName name="ROWS202">#REF!</definedName>
    <definedName name="ROWS203">#REF!</definedName>
    <definedName name="ROWS204">#REF!</definedName>
    <definedName name="ROWS205">#REF!</definedName>
    <definedName name="ROWS206">#REF!</definedName>
    <definedName name="ROWS207">#REF!</definedName>
    <definedName name="ROWS208">#REF!</definedName>
    <definedName name="ROWS209">#REF!</definedName>
    <definedName name="ROWS21">#REF!</definedName>
    <definedName name="ROWS210">#REF!</definedName>
    <definedName name="ROWS211">#REF!</definedName>
    <definedName name="ROWS212">#REF!</definedName>
    <definedName name="ROWS213">#REF!</definedName>
    <definedName name="ROWS214">#REF!</definedName>
    <definedName name="ROWS215">#REF!</definedName>
    <definedName name="ROWS216">#REF!</definedName>
    <definedName name="ROWS217">#REF!</definedName>
    <definedName name="ROWS218">#REF!</definedName>
    <definedName name="ROWS219">#REF!</definedName>
    <definedName name="ROWS22">#REF!</definedName>
    <definedName name="ROWS220">#REF!</definedName>
    <definedName name="ROWS221">#REF!</definedName>
    <definedName name="ROWS222">#REF!</definedName>
    <definedName name="ROWS223">#REF!</definedName>
    <definedName name="ROWS224">#REF!</definedName>
    <definedName name="ROWS225">#REF!</definedName>
    <definedName name="ROWS226">#REF!</definedName>
    <definedName name="ROWS227">#REF!</definedName>
    <definedName name="ROWS228">#REF!</definedName>
    <definedName name="ROWS229">#REF!</definedName>
    <definedName name="ROWS23">#REF!</definedName>
    <definedName name="ROWS230">#REF!</definedName>
    <definedName name="ROWS231">#REF!</definedName>
    <definedName name="ROWS232">#REF!</definedName>
    <definedName name="ROWS233">#REF!</definedName>
    <definedName name="ROWS234">#REF!</definedName>
    <definedName name="ROWS235">#REF!</definedName>
    <definedName name="ROWS236">#REF!</definedName>
    <definedName name="ROWS237">#REF!</definedName>
    <definedName name="ROWS238">#REF!</definedName>
    <definedName name="ROWS239">#REF!</definedName>
    <definedName name="ROWS24">#REF!</definedName>
    <definedName name="ROWS240">#REF!</definedName>
    <definedName name="ROWS241">#REF!</definedName>
    <definedName name="ROWS242">#REF!</definedName>
    <definedName name="ROWS243">#REF!</definedName>
    <definedName name="ROWS244">#REF!</definedName>
    <definedName name="ROWS245">#REF!</definedName>
    <definedName name="ROWS246">#REF!</definedName>
    <definedName name="ROWS247">#REF!</definedName>
    <definedName name="ROWS248">#REF!</definedName>
    <definedName name="ROWS249">#REF!</definedName>
    <definedName name="ROWS25">#REF!</definedName>
    <definedName name="ROWS250">#REF!</definedName>
    <definedName name="ROWS251">#REF!</definedName>
    <definedName name="ROWS252">#REF!</definedName>
    <definedName name="ROWS253">#REF!</definedName>
    <definedName name="ROWS254">#REF!</definedName>
    <definedName name="ROWS255">#REF!</definedName>
    <definedName name="ROWS256">#REF!</definedName>
    <definedName name="ROWS257">#REF!</definedName>
    <definedName name="ROWS258">#REF!</definedName>
    <definedName name="ROWS259">#REF!</definedName>
    <definedName name="ROWS26">#REF!</definedName>
    <definedName name="ROWS260">#REF!</definedName>
    <definedName name="ROWS261">#REF!</definedName>
    <definedName name="ROWS262">#REF!</definedName>
    <definedName name="ROWS263">#REF!</definedName>
    <definedName name="ROWS264">#REF!</definedName>
    <definedName name="ROWS265">#REF!</definedName>
    <definedName name="ROWS266">#REF!</definedName>
    <definedName name="ROWS267">#REF!</definedName>
    <definedName name="ROWS268">#REF!</definedName>
    <definedName name="ROWS269">#REF!</definedName>
    <definedName name="ROWS27">#REF!</definedName>
    <definedName name="ROWS270">#REF!</definedName>
    <definedName name="ROWS271">#REF!</definedName>
    <definedName name="ROWS272">#REF!</definedName>
    <definedName name="ROWS273">#REF!</definedName>
    <definedName name="ROWS274">#REF!</definedName>
    <definedName name="ROWS275">#REF!</definedName>
    <definedName name="ROWS276">#REF!</definedName>
    <definedName name="ROWS277">#REF!</definedName>
    <definedName name="ROWS278">#REF!</definedName>
    <definedName name="ROWS279">#REF!</definedName>
    <definedName name="ROWS28">#REF!</definedName>
    <definedName name="ROWS280">#REF!</definedName>
    <definedName name="ROWS281">#REF!</definedName>
    <definedName name="ROWS282">#REF!</definedName>
    <definedName name="ROWS283">#REF!</definedName>
    <definedName name="ROWS284">#REF!</definedName>
    <definedName name="ROWS285">#REF!</definedName>
    <definedName name="ROWS286">#REF!</definedName>
    <definedName name="ROWS287">#REF!</definedName>
    <definedName name="ROWS288">#REF!</definedName>
    <definedName name="ROWS289">#REF!</definedName>
    <definedName name="ROWS29">#REF!</definedName>
    <definedName name="ROWS290">#REF!</definedName>
    <definedName name="ROWS291">#REF!</definedName>
    <definedName name="ROWS292">#REF!</definedName>
    <definedName name="ROWS293">#REF!</definedName>
    <definedName name="ROWS294">#REF!</definedName>
    <definedName name="ROWS295">#REF!</definedName>
    <definedName name="ROWS296">#REF!</definedName>
    <definedName name="ROWS297">#REF!</definedName>
    <definedName name="ROWS298">#REF!</definedName>
    <definedName name="ROWS299">#REF!</definedName>
    <definedName name="ROWS3">#REF!</definedName>
    <definedName name="ROWS30">#REF!</definedName>
    <definedName name="ROWS300">#REF!</definedName>
    <definedName name="ROWS301">#REF!</definedName>
    <definedName name="ROWS302">#REF!</definedName>
    <definedName name="ROWS303">#REF!</definedName>
    <definedName name="ROWS304">#REF!</definedName>
    <definedName name="ROWS305">#REF!</definedName>
    <definedName name="ROWS306">#REF!</definedName>
    <definedName name="ROWS307">#REF!</definedName>
    <definedName name="ROWS308">#REF!</definedName>
    <definedName name="ROWS309">#REF!</definedName>
    <definedName name="ROWS31">#REF!</definedName>
    <definedName name="ROWS310">#REF!</definedName>
    <definedName name="ROWS311">#REF!</definedName>
    <definedName name="ROWS312">#REF!</definedName>
    <definedName name="ROWS313">#REF!</definedName>
    <definedName name="ROWS314">#REF!</definedName>
    <definedName name="ROWS315">#REF!</definedName>
    <definedName name="ROWS316">#REF!</definedName>
    <definedName name="ROWS317">#REF!</definedName>
    <definedName name="ROWS318">#REF!</definedName>
    <definedName name="ROWS319">#REF!</definedName>
    <definedName name="ROWS32">#REF!</definedName>
    <definedName name="ROWS320">#REF!</definedName>
    <definedName name="ROWS321">#REF!</definedName>
    <definedName name="ROWS322">#REF!</definedName>
    <definedName name="ROWS323">#REF!</definedName>
    <definedName name="ROWS324">#REF!</definedName>
    <definedName name="ROWS325">#REF!</definedName>
    <definedName name="ROWS326">#REF!</definedName>
    <definedName name="ROWS327">#REF!</definedName>
    <definedName name="ROWS328">#REF!</definedName>
    <definedName name="ROWS329">#REF!</definedName>
    <definedName name="ROWS33">#REF!</definedName>
    <definedName name="ROWS330">#REF!</definedName>
    <definedName name="ROWS331">#REF!</definedName>
    <definedName name="ROWS332">#REF!</definedName>
    <definedName name="ROWS333">#REF!</definedName>
    <definedName name="ROWS334">#REF!</definedName>
    <definedName name="ROWS335">#REF!</definedName>
    <definedName name="ROWS336">#REF!</definedName>
    <definedName name="ROWS337">#REF!</definedName>
    <definedName name="ROWS338">#REF!</definedName>
    <definedName name="ROWS339">#REF!</definedName>
    <definedName name="ROWS34">#REF!</definedName>
    <definedName name="ROWS340">#REF!</definedName>
    <definedName name="ROWS341">#REF!</definedName>
    <definedName name="ROWS342">#REF!</definedName>
    <definedName name="ROWS343">#REF!</definedName>
    <definedName name="ROWS344">#REF!</definedName>
    <definedName name="ROWS345">#REF!</definedName>
    <definedName name="ROWS346">#REF!</definedName>
    <definedName name="ROWS347">#REF!</definedName>
    <definedName name="ROWS348">#REF!</definedName>
    <definedName name="ROWS349">#REF!</definedName>
    <definedName name="ROWS35">#REF!</definedName>
    <definedName name="ROWS350">#REF!</definedName>
    <definedName name="ROWS351">#REF!</definedName>
    <definedName name="ROWS352">#REF!</definedName>
    <definedName name="ROWS353">#REF!</definedName>
    <definedName name="ROWS354">#REF!</definedName>
    <definedName name="ROWS355">#REF!</definedName>
    <definedName name="ROWS356">#REF!</definedName>
    <definedName name="ROWS357">#REF!</definedName>
    <definedName name="ROWS358">#REF!</definedName>
    <definedName name="ROWS359">#REF!</definedName>
    <definedName name="ROWS36">#REF!</definedName>
    <definedName name="ROWS360">#REF!</definedName>
    <definedName name="ROWS361">#REF!</definedName>
    <definedName name="ROWS362">#REF!</definedName>
    <definedName name="ROWS363">#REF!</definedName>
    <definedName name="ROWS364">#REF!</definedName>
    <definedName name="ROWS365">#REF!</definedName>
    <definedName name="ROWS366">#REF!</definedName>
    <definedName name="ROWS367">#REF!</definedName>
    <definedName name="ROWS368">#REF!</definedName>
    <definedName name="ROWS369">#REF!</definedName>
    <definedName name="ROWS37">#REF!</definedName>
    <definedName name="ROWS370">#REF!</definedName>
    <definedName name="ROWS371">#REF!</definedName>
    <definedName name="ROWS372">#REF!</definedName>
    <definedName name="ROWS373">#REF!</definedName>
    <definedName name="ROWS374">#REF!</definedName>
    <definedName name="ROWS375">#REF!</definedName>
    <definedName name="ROWS376">#REF!</definedName>
    <definedName name="ROWS377">#REF!</definedName>
    <definedName name="ROWS378">#REF!</definedName>
    <definedName name="ROWS379">#REF!</definedName>
    <definedName name="ROWS38">#REF!</definedName>
    <definedName name="ROWS380">#REF!</definedName>
    <definedName name="ROWS381">#REF!</definedName>
    <definedName name="ROWS382">#REF!</definedName>
    <definedName name="ROWS383">#REF!</definedName>
    <definedName name="ROWS384">#REF!</definedName>
    <definedName name="ROWS385">#REF!</definedName>
    <definedName name="ROWS386">#REF!</definedName>
    <definedName name="ROWS387">#REF!</definedName>
    <definedName name="ROWS388">#REF!</definedName>
    <definedName name="ROWS389">#REF!</definedName>
    <definedName name="ROWS39">#REF!</definedName>
    <definedName name="ROWS390">#REF!</definedName>
    <definedName name="ROWS391">#REF!</definedName>
    <definedName name="ROWS392">#REF!</definedName>
    <definedName name="ROWS393">#REF!</definedName>
    <definedName name="ROWS394">#REF!</definedName>
    <definedName name="ROWS395">#REF!</definedName>
    <definedName name="ROWS396">#REF!</definedName>
    <definedName name="ROWS397">#REF!</definedName>
    <definedName name="ROWS398">#REF!</definedName>
    <definedName name="ROWS399">#REF!</definedName>
    <definedName name="ROWS4">#REF!</definedName>
    <definedName name="ROWS40">#REF!</definedName>
    <definedName name="ROWS400">#REF!</definedName>
    <definedName name="ROWS401">#REF!</definedName>
    <definedName name="ROWS402">#REF!</definedName>
    <definedName name="ROWS403">#REF!</definedName>
    <definedName name="ROWS404">#REF!</definedName>
    <definedName name="ROWS405">#REF!</definedName>
    <definedName name="ROWS406">#REF!</definedName>
    <definedName name="ROWS407">#REF!</definedName>
    <definedName name="ROWS408">#REF!</definedName>
    <definedName name="ROWS409">#REF!</definedName>
    <definedName name="ROWS41">#REF!</definedName>
    <definedName name="ROWS410">#REF!</definedName>
    <definedName name="ROWS411">#REF!</definedName>
    <definedName name="ROWS412">#REF!</definedName>
    <definedName name="ROWS413">#REF!</definedName>
    <definedName name="ROWS414">#REF!</definedName>
    <definedName name="ROWS415">#REF!</definedName>
    <definedName name="ROWS416">#REF!</definedName>
    <definedName name="ROWS417">#REF!</definedName>
    <definedName name="ROWS418">#REF!</definedName>
    <definedName name="ROWS419">#REF!</definedName>
    <definedName name="ROWS42">#REF!</definedName>
    <definedName name="ROWS420">#REF!</definedName>
    <definedName name="ROWS421">#REF!</definedName>
    <definedName name="ROWS422">#REF!</definedName>
    <definedName name="ROWS423">#REF!</definedName>
    <definedName name="ROWS424">#REF!</definedName>
    <definedName name="ROWS425">#REF!</definedName>
    <definedName name="ROWS426">#REF!</definedName>
    <definedName name="ROWS427">#REF!</definedName>
    <definedName name="ROWS428">#REF!</definedName>
    <definedName name="ROWS429">#REF!</definedName>
    <definedName name="ROWS43">#REF!</definedName>
    <definedName name="ROWS430">#REF!</definedName>
    <definedName name="ROWS431">#REF!</definedName>
    <definedName name="ROWS432">#REF!</definedName>
    <definedName name="ROWS433">#REF!</definedName>
    <definedName name="ROWS434">#REF!</definedName>
    <definedName name="ROWS435">#REF!</definedName>
    <definedName name="ROWS436">#REF!</definedName>
    <definedName name="ROWS437">#REF!</definedName>
    <definedName name="ROWS438">#REF!</definedName>
    <definedName name="ROWS439">#REF!</definedName>
    <definedName name="ROWS44">#REF!</definedName>
    <definedName name="ROWS440">#REF!</definedName>
    <definedName name="ROWS441">#REF!</definedName>
    <definedName name="ROWS442">#REF!</definedName>
    <definedName name="ROWS443">#REF!</definedName>
    <definedName name="ROWS444">#REF!</definedName>
    <definedName name="ROWS445">#REF!</definedName>
    <definedName name="ROWS446">#REF!</definedName>
    <definedName name="ROWS447">#REF!</definedName>
    <definedName name="ROWS448">#REF!</definedName>
    <definedName name="ROWS449">#REF!</definedName>
    <definedName name="ROWS45">#REF!</definedName>
    <definedName name="ROWS450">#REF!</definedName>
    <definedName name="ROWS451">#REF!</definedName>
    <definedName name="ROWS452">#REF!</definedName>
    <definedName name="ROWS453">#REF!</definedName>
    <definedName name="ROWS454">#REF!</definedName>
    <definedName name="ROWS455">#REF!</definedName>
    <definedName name="ROWS456">#REF!</definedName>
    <definedName name="ROWS457">#REF!</definedName>
    <definedName name="ROWS458">#REF!</definedName>
    <definedName name="ROWS459">#REF!</definedName>
    <definedName name="ROWS46">#REF!</definedName>
    <definedName name="ROWS460">#REF!</definedName>
    <definedName name="ROWS461">#REF!</definedName>
    <definedName name="ROWS462">#REF!</definedName>
    <definedName name="ROWS463">#REF!</definedName>
    <definedName name="ROWS464">#REF!</definedName>
    <definedName name="ROWS465">#REF!</definedName>
    <definedName name="ROWS466">#REF!</definedName>
    <definedName name="ROWS467">#REF!</definedName>
    <definedName name="ROWS468">#REF!</definedName>
    <definedName name="ROWS469">#REF!</definedName>
    <definedName name="ROWS47">#REF!</definedName>
    <definedName name="ROWS470">#REF!</definedName>
    <definedName name="ROWS471">#REF!</definedName>
    <definedName name="ROWS472">#REF!</definedName>
    <definedName name="ROWS473">#REF!</definedName>
    <definedName name="ROWS474">#REF!</definedName>
    <definedName name="ROWS475">#REF!</definedName>
    <definedName name="ROWS476">#REF!</definedName>
    <definedName name="ROWS477">#REF!</definedName>
    <definedName name="ROWS478">#REF!</definedName>
    <definedName name="ROWS479">#REF!</definedName>
    <definedName name="ROWS48">#REF!</definedName>
    <definedName name="ROWS480">#REF!</definedName>
    <definedName name="ROWS481">#REF!</definedName>
    <definedName name="ROWS482">#REF!</definedName>
    <definedName name="ROWS483">#REF!</definedName>
    <definedName name="ROWS484">#REF!</definedName>
    <definedName name="ROWS485">#REF!</definedName>
    <definedName name="ROWS486">#REF!</definedName>
    <definedName name="ROWS487">#REF!</definedName>
    <definedName name="ROWS488">#REF!</definedName>
    <definedName name="ROWS489">#REF!</definedName>
    <definedName name="ROWS49">#REF!</definedName>
    <definedName name="ROWS490">#REF!</definedName>
    <definedName name="ROWS491">#REF!</definedName>
    <definedName name="ROWS492">#REF!</definedName>
    <definedName name="ROWS493">#REF!</definedName>
    <definedName name="ROWS494">#REF!</definedName>
    <definedName name="ROWS495">#REF!</definedName>
    <definedName name="ROWS496">#REF!</definedName>
    <definedName name="ROWS497">#REF!</definedName>
    <definedName name="ROWS498">#REF!</definedName>
    <definedName name="ROWS499">#REF!</definedName>
    <definedName name="ROWS5">#REF!</definedName>
    <definedName name="ROWS50">#REF!</definedName>
    <definedName name="ROWS500">#REF!</definedName>
    <definedName name="ROWS501">#REF!</definedName>
    <definedName name="ROWS502">#REF!</definedName>
    <definedName name="ROWS503">#REF!</definedName>
    <definedName name="ROWS504">#REF!</definedName>
    <definedName name="ROWS505">#REF!</definedName>
    <definedName name="ROWS506">#REF!</definedName>
    <definedName name="ROWS507">#REF!</definedName>
    <definedName name="ROWS508">#REF!</definedName>
    <definedName name="ROWS509">#REF!</definedName>
    <definedName name="ROWS51">#REF!</definedName>
    <definedName name="ROWS510">#REF!</definedName>
    <definedName name="ROWS511">#REF!</definedName>
    <definedName name="ROWS512">#REF!</definedName>
    <definedName name="ROWS513">#REF!</definedName>
    <definedName name="ROWS514">#REF!</definedName>
    <definedName name="ROWS515">#REF!</definedName>
    <definedName name="ROWS516">#REF!</definedName>
    <definedName name="ROWS517">#REF!</definedName>
    <definedName name="ROWS518">#REF!</definedName>
    <definedName name="ROWS519">#REF!</definedName>
    <definedName name="ROWS52">#REF!</definedName>
    <definedName name="ROWS520">#REF!</definedName>
    <definedName name="ROWS521">#REF!</definedName>
    <definedName name="ROWS522">#REF!</definedName>
    <definedName name="ROWS523">#REF!</definedName>
    <definedName name="ROWS524">#REF!</definedName>
    <definedName name="ROWS525">#REF!</definedName>
    <definedName name="ROWS526">#REF!</definedName>
    <definedName name="ROWS527">#REF!</definedName>
    <definedName name="ROWS528">#REF!</definedName>
    <definedName name="ROWS529">#REF!</definedName>
    <definedName name="ROWS53">#REF!</definedName>
    <definedName name="ROWS530">#REF!</definedName>
    <definedName name="ROWS531">#REF!</definedName>
    <definedName name="ROWS532">#REF!</definedName>
    <definedName name="ROWS533">#REF!</definedName>
    <definedName name="ROWS534">#REF!</definedName>
    <definedName name="ROWS535">#REF!</definedName>
    <definedName name="ROWS536">#REF!</definedName>
    <definedName name="ROWS537">#REF!</definedName>
    <definedName name="ROWS538">#REF!</definedName>
    <definedName name="ROWS539">#REF!</definedName>
    <definedName name="ROWS54">#REF!</definedName>
    <definedName name="ROWS540">#REF!</definedName>
    <definedName name="ROWS541">#REF!</definedName>
    <definedName name="ROWS542">#REF!</definedName>
    <definedName name="ROWS543">#REF!</definedName>
    <definedName name="ROWS544">#REF!</definedName>
    <definedName name="ROWS545">#REF!</definedName>
    <definedName name="ROWS546">#REF!</definedName>
    <definedName name="ROWS547">#REF!</definedName>
    <definedName name="ROWS548">#REF!</definedName>
    <definedName name="ROWS549">#REF!</definedName>
    <definedName name="ROWS55">#REF!</definedName>
    <definedName name="ROWS550">#REF!</definedName>
    <definedName name="ROWS551">#REF!</definedName>
    <definedName name="ROWS552">#REF!</definedName>
    <definedName name="ROWS553">#REF!</definedName>
    <definedName name="ROWS554">#REF!</definedName>
    <definedName name="ROWS555">#REF!</definedName>
    <definedName name="ROWS556">#REF!</definedName>
    <definedName name="ROWS557">#REF!</definedName>
    <definedName name="ROWS558">#REF!</definedName>
    <definedName name="ROWS559">#REF!</definedName>
    <definedName name="ROWS56">#REF!</definedName>
    <definedName name="ROWS560">#REF!</definedName>
    <definedName name="ROWS561">#REF!</definedName>
    <definedName name="ROWS562">#REF!</definedName>
    <definedName name="ROWS563">#REF!</definedName>
    <definedName name="ROWS564">#REF!</definedName>
    <definedName name="ROWS565">#REF!</definedName>
    <definedName name="ROWS566">#REF!</definedName>
    <definedName name="ROWS567">#REF!</definedName>
    <definedName name="ROWS568">#REF!</definedName>
    <definedName name="ROWS569">#REF!</definedName>
    <definedName name="ROWS57">#REF!</definedName>
    <definedName name="ROWS570">#REF!</definedName>
    <definedName name="ROWS571">#REF!</definedName>
    <definedName name="ROWS572">#REF!</definedName>
    <definedName name="ROWS573">#REF!</definedName>
    <definedName name="ROWS574">#REF!</definedName>
    <definedName name="ROWS575">#REF!</definedName>
    <definedName name="ROWS576">#REF!</definedName>
    <definedName name="ROWS577">#REF!</definedName>
    <definedName name="ROWS578">#REF!</definedName>
    <definedName name="ROWS579">#REF!</definedName>
    <definedName name="ROWS58">#REF!</definedName>
    <definedName name="ROWS580">#REF!</definedName>
    <definedName name="ROWS581">#REF!</definedName>
    <definedName name="ROWS582">#REF!</definedName>
    <definedName name="ROWS583">#REF!</definedName>
    <definedName name="ROWS584">#REF!</definedName>
    <definedName name="ROWS585">#REF!</definedName>
    <definedName name="ROWS586">#REF!</definedName>
    <definedName name="ROWS587">#REF!</definedName>
    <definedName name="ROWS588">#REF!</definedName>
    <definedName name="ROWS589">#REF!</definedName>
    <definedName name="ROWS59">#REF!</definedName>
    <definedName name="ROWS590">#REF!</definedName>
    <definedName name="ROWS591">#REF!</definedName>
    <definedName name="ROWS592">#REF!</definedName>
    <definedName name="ROWS593">#REF!</definedName>
    <definedName name="ROWS594">#REF!</definedName>
    <definedName name="ROWS595">#REF!</definedName>
    <definedName name="ROWS596">#REF!</definedName>
    <definedName name="ROWS597">#REF!</definedName>
    <definedName name="ROWS598">#REF!</definedName>
    <definedName name="ROWS599">#REF!</definedName>
    <definedName name="ROWS6">#REF!</definedName>
    <definedName name="ROWS60">#REF!</definedName>
    <definedName name="ROWS600">#REF!</definedName>
    <definedName name="ROWS601">#REF!</definedName>
    <definedName name="ROWS602">#REF!</definedName>
    <definedName name="ROWS603">#REF!</definedName>
    <definedName name="ROWS604">#REF!</definedName>
    <definedName name="ROWS605">#REF!</definedName>
    <definedName name="ROWS606">#REF!</definedName>
    <definedName name="ROWS607">#REF!</definedName>
    <definedName name="ROWS608">#REF!</definedName>
    <definedName name="ROWS609">#REF!</definedName>
    <definedName name="ROWS61">#REF!</definedName>
    <definedName name="ROWS610">#REF!</definedName>
    <definedName name="ROWS611">#REF!</definedName>
    <definedName name="ROWS612">#REF!</definedName>
    <definedName name="ROWS613">#REF!</definedName>
    <definedName name="ROWS614">#REF!</definedName>
    <definedName name="ROWS615">#REF!</definedName>
    <definedName name="ROWS616">#REF!</definedName>
    <definedName name="ROWS617">#REF!</definedName>
    <definedName name="ROWS618">#REF!</definedName>
    <definedName name="ROWS619">#REF!</definedName>
    <definedName name="ROWS62">#REF!</definedName>
    <definedName name="ROWS620">#REF!</definedName>
    <definedName name="ROWS621">#REF!</definedName>
    <definedName name="ROWS622">#REF!</definedName>
    <definedName name="ROWS623">#REF!</definedName>
    <definedName name="ROWS624">#REF!</definedName>
    <definedName name="ROWS625">#REF!</definedName>
    <definedName name="ROWS626">#REF!</definedName>
    <definedName name="ROWS627">#REF!</definedName>
    <definedName name="ROWS628">#REF!</definedName>
    <definedName name="ROWS629">#REF!</definedName>
    <definedName name="ROWS63">#REF!</definedName>
    <definedName name="ROWS630">#REF!</definedName>
    <definedName name="ROWS631">#REF!</definedName>
    <definedName name="ROWS632">#REF!</definedName>
    <definedName name="ROWS633">#REF!</definedName>
    <definedName name="ROWS634">#REF!</definedName>
    <definedName name="ROWS635">#REF!</definedName>
    <definedName name="ROWS636">#REF!</definedName>
    <definedName name="ROWS637">#REF!</definedName>
    <definedName name="ROWS638">#REF!</definedName>
    <definedName name="ROWS639">#REF!</definedName>
    <definedName name="ROWS64">#REF!</definedName>
    <definedName name="ROWS640">#REF!</definedName>
    <definedName name="ROWS641">#REF!</definedName>
    <definedName name="ROWS642">#REF!</definedName>
    <definedName name="ROWS643">#REF!</definedName>
    <definedName name="ROWS644">#REF!</definedName>
    <definedName name="ROWS645">#REF!</definedName>
    <definedName name="ROWS646">#REF!</definedName>
    <definedName name="ROWS647">#REF!</definedName>
    <definedName name="ROWS648">#REF!</definedName>
    <definedName name="ROWS649">#REF!</definedName>
    <definedName name="ROWS65">#REF!</definedName>
    <definedName name="ROWS650">#REF!</definedName>
    <definedName name="ROWS651">#REF!</definedName>
    <definedName name="ROWS652">#REF!</definedName>
    <definedName name="ROWS653">#REF!</definedName>
    <definedName name="ROWS654">#REF!</definedName>
    <definedName name="ROWS655">#REF!</definedName>
    <definedName name="ROWS656">#REF!</definedName>
    <definedName name="ROWS657">#REF!</definedName>
    <definedName name="ROWS658">#REF!</definedName>
    <definedName name="ROWS659">#REF!</definedName>
    <definedName name="ROWS66">#REF!</definedName>
    <definedName name="ROWS660">#REF!</definedName>
    <definedName name="ROWS661">#REF!</definedName>
    <definedName name="ROWS662">#REF!</definedName>
    <definedName name="ROWS663">#REF!</definedName>
    <definedName name="ROWS664">#REF!</definedName>
    <definedName name="ROWS665">#REF!</definedName>
    <definedName name="ROWS666">#REF!</definedName>
    <definedName name="ROWS667">#REF!</definedName>
    <definedName name="ROWS668">#REF!</definedName>
    <definedName name="ROWS669">#REF!</definedName>
    <definedName name="ROWS67">#REF!</definedName>
    <definedName name="ROWS670">#REF!</definedName>
    <definedName name="ROWS671">#REF!</definedName>
    <definedName name="ROWS672">#REF!</definedName>
    <definedName name="ROWS673">#REF!</definedName>
    <definedName name="ROWS674">#REF!</definedName>
    <definedName name="ROWS675">#REF!</definedName>
    <definedName name="ROWS676">#REF!</definedName>
    <definedName name="ROWS677">#REF!</definedName>
    <definedName name="ROWS678">#REF!</definedName>
    <definedName name="ROWS679">#REF!</definedName>
    <definedName name="ROWS68">#REF!</definedName>
    <definedName name="ROWS680">#REF!</definedName>
    <definedName name="ROWS681">#REF!</definedName>
    <definedName name="ROWS682">#REF!</definedName>
    <definedName name="ROWS683">#REF!</definedName>
    <definedName name="ROWS684">#REF!</definedName>
    <definedName name="ROWS685">#REF!</definedName>
    <definedName name="ROWS686">#REF!</definedName>
    <definedName name="ROWS687">#REF!</definedName>
    <definedName name="ROWS688">#REF!</definedName>
    <definedName name="ROWS689">#REF!</definedName>
    <definedName name="ROWS69">#REF!</definedName>
    <definedName name="ROWS690">#REF!</definedName>
    <definedName name="ROWS691">#REF!</definedName>
    <definedName name="ROWS692">#REF!</definedName>
    <definedName name="ROWS693">#REF!</definedName>
    <definedName name="ROWS694">#REF!</definedName>
    <definedName name="ROWS695">#REF!</definedName>
    <definedName name="ROWS696">#REF!</definedName>
    <definedName name="ROWS697">#REF!</definedName>
    <definedName name="ROWS698">#REF!</definedName>
    <definedName name="ROWS699">#REF!</definedName>
    <definedName name="ROWS7">#REF!</definedName>
    <definedName name="ROWS70">#REF!</definedName>
    <definedName name="ROWS700">#REF!</definedName>
    <definedName name="ROWS701">#REF!</definedName>
    <definedName name="ROWS702">#REF!</definedName>
    <definedName name="ROWS703">#REF!</definedName>
    <definedName name="ROWS704">#REF!</definedName>
    <definedName name="ROWS705">#REF!</definedName>
    <definedName name="ROWS706">#REF!</definedName>
    <definedName name="ROWS707">#REF!</definedName>
    <definedName name="ROWS708">#REF!</definedName>
    <definedName name="ROWS709">#REF!</definedName>
    <definedName name="ROWS71">#REF!</definedName>
    <definedName name="ROWS710">#REF!</definedName>
    <definedName name="ROWS711">#REF!</definedName>
    <definedName name="ROWS712">#REF!</definedName>
    <definedName name="ROWS713">#REF!</definedName>
    <definedName name="ROWS714">#REF!</definedName>
    <definedName name="ROWS715">#REF!</definedName>
    <definedName name="ROWS716">#REF!</definedName>
    <definedName name="ROWS717">#REF!</definedName>
    <definedName name="ROWS718">#REF!</definedName>
    <definedName name="ROWS719">#REF!</definedName>
    <definedName name="ROWS72">#REF!</definedName>
    <definedName name="ROWS720">#REF!</definedName>
    <definedName name="ROWS721">#REF!</definedName>
    <definedName name="ROWS722">#REF!</definedName>
    <definedName name="ROWS723">#REF!</definedName>
    <definedName name="ROWS724">#REF!</definedName>
    <definedName name="ROWS725">#REF!</definedName>
    <definedName name="ROWS726">#REF!</definedName>
    <definedName name="ROWS727">#REF!</definedName>
    <definedName name="ROWS728">#REF!</definedName>
    <definedName name="ROWS729">#REF!</definedName>
    <definedName name="ROWS73">#REF!</definedName>
    <definedName name="ROWS730">#REF!</definedName>
    <definedName name="ROWS731">#REF!</definedName>
    <definedName name="ROWS732">#REF!</definedName>
    <definedName name="ROWS733">#REF!</definedName>
    <definedName name="ROWS734">#REF!</definedName>
    <definedName name="ROWS735">#REF!</definedName>
    <definedName name="ROWS736">#REF!</definedName>
    <definedName name="ROWS737">#REF!</definedName>
    <definedName name="ROWS738">#REF!</definedName>
    <definedName name="ROWS739">#REF!</definedName>
    <definedName name="ROWS74">#REF!</definedName>
    <definedName name="ROWS740">#REF!</definedName>
    <definedName name="ROWS741">#REF!</definedName>
    <definedName name="ROWS742">#REF!</definedName>
    <definedName name="ROWS743">#REF!</definedName>
    <definedName name="ROWS744">#REF!</definedName>
    <definedName name="ROWS745">#REF!</definedName>
    <definedName name="ROWS746">#REF!</definedName>
    <definedName name="ROWS747">#REF!</definedName>
    <definedName name="ROWS748">#REF!</definedName>
    <definedName name="ROWS749">#REF!</definedName>
    <definedName name="ROWS75">#REF!</definedName>
    <definedName name="ROWS750">#REF!</definedName>
    <definedName name="ROWS751">#REF!</definedName>
    <definedName name="ROWS752">#REF!</definedName>
    <definedName name="ROWS753">#REF!</definedName>
    <definedName name="ROWS754">#REF!</definedName>
    <definedName name="ROWS755">#REF!</definedName>
    <definedName name="ROWS756">#REF!</definedName>
    <definedName name="ROWS757">#REF!</definedName>
    <definedName name="ROWS758">#REF!</definedName>
    <definedName name="ROWS759">#REF!</definedName>
    <definedName name="ROWS76">#REF!</definedName>
    <definedName name="ROWS760">#REF!</definedName>
    <definedName name="ROWS761">#REF!</definedName>
    <definedName name="ROWS762">#REF!</definedName>
    <definedName name="ROWS763">#REF!</definedName>
    <definedName name="ROWS764">#REF!</definedName>
    <definedName name="ROWS765">#REF!</definedName>
    <definedName name="ROWS766">#REF!</definedName>
    <definedName name="ROWS767">#REF!</definedName>
    <definedName name="ROWS768">#REF!</definedName>
    <definedName name="ROWS769">#REF!</definedName>
    <definedName name="ROWS77">#REF!</definedName>
    <definedName name="ROWS770">#REF!</definedName>
    <definedName name="ROWS771">#REF!</definedName>
    <definedName name="ROWS772">#REF!</definedName>
    <definedName name="ROWS773">#REF!</definedName>
    <definedName name="ROWS774">#REF!</definedName>
    <definedName name="ROWS775">#REF!</definedName>
    <definedName name="ROWS776">#REF!</definedName>
    <definedName name="ROWS777">#REF!</definedName>
    <definedName name="ROWS778">#REF!</definedName>
    <definedName name="ROWS779">#REF!</definedName>
    <definedName name="ROWS78">#REF!</definedName>
    <definedName name="ROWS780">#REF!</definedName>
    <definedName name="ROWS781">#REF!</definedName>
    <definedName name="ROWS782">#REF!</definedName>
    <definedName name="ROWS783">#REF!</definedName>
    <definedName name="ROWS784">#REF!</definedName>
    <definedName name="ROWS785">#REF!</definedName>
    <definedName name="ROWS786">#REF!</definedName>
    <definedName name="ROWS787">#REF!</definedName>
    <definedName name="ROWS788">#REF!</definedName>
    <definedName name="ROWS789">#REF!</definedName>
    <definedName name="ROWS79">#REF!</definedName>
    <definedName name="ROWS8">#REF!</definedName>
    <definedName name="ROWS80">#REF!</definedName>
    <definedName name="ROWS81">#REF!</definedName>
    <definedName name="ROWS82">#REF!</definedName>
    <definedName name="ROWS83">#REF!</definedName>
    <definedName name="ROWS84">#REF!</definedName>
    <definedName name="ROWS85">#REF!</definedName>
    <definedName name="ROWS86">#REF!</definedName>
    <definedName name="ROWS87">#REF!</definedName>
    <definedName name="ROWS88">#REF!</definedName>
    <definedName name="ROWS89">#REF!</definedName>
    <definedName name="ROWS9">#REF!</definedName>
    <definedName name="ROWS90">#REF!</definedName>
    <definedName name="ROWS91">#REF!</definedName>
    <definedName name="ROWS92">#REF!</definedName>
    <definedName name="ROWS93">#REF!</definedName>
    <definedName name="ROWS94">#REF!</definedName>
    <definedName name="ROWS95">#REF!</definedName>
    <definedName name="ROWS96">#REF!</definedName>
    <definedName name="ROWS97">#REF!</definedName>
    <definedName name="ROWS98">#REF!</definedName>
    <definedName name="ROWS99">#REF!</definedName>
    <definedName name="windowFrameCells">#REF!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9" l="1"/>
  <c r="Q7" i="9"/>
  <c r="R7" i="9"/>
  <c r="Q8" i="9"/>
  <c r="P13" i="9"/>
  <c r="Q13" i="9"/>
  <c r="R13" i="9"/>
  <c r="P15" i="9"/>
  <c r="Q15" i="9"/>
  <c r="R15" i="9"/>
  <c r="P16" i="9"/>
  <c r="Q16" i="9"/>
  <c r="R16" i="9"/>
  <c r="P17" i="9"/>
  <c r="Q17" i="9"/>
  <c r="R17" i="9"/>
  <c r="P19" i="9"/>
  <c r="Q19" i="9"/>
  <c r="R19" i="9"/>
  <c r="P20" i="9"/>
  <c r="Q20" i="9"/>
  <c r="R20" i="9"/>
  <c r="P21" i="9"/>
  <c r="Q21" i="9"/>
  <c r="R21" i="9"/>
  <c r="P26" i="9"/>
  <c r="Q26" i="9"/>
  <c r="R26" i="9"/>
  <c r="P28" i="9"/>
  <c r="Q28" i="9"/>
  <c r="R28" i="9"/>
  <c r="P29" i="9"/>
  <c r="Q29" i="9"/>
  <c r="R29" i="9"/>
  <c r="U11" i="7"/>
  <c r="V11" i="7"/>
  <c r="C13" i="6"/>
  <c r="D13" i="6"/>
  <c r="F13" i="6"/>
  <c r="H13" i="6"/>
  <c r="I13" i="6"/>
  <c r="K13" i="6"/>
  <c r="M13" i="6"/>
  <c r="N13" i="6"/>
  <c r="O13" i="6"/>
  <c r="D12" i="5"/>
  <c r="D13" i="5"/>
  <c r="D14" i="5"/>
  <c r="D15" i="5"/>
  <c r="D16" i="5"/>
  <c r="D17" i="5"/>
  <c r="D18" i="5"/>
  <c r="D19" i="5"/>
  <c r="D20" i="5"/>
  <c r="D21" i="5"/>
  <c r="D22" i="5"/>
  <c r="D23" i="5"/>
  <c r="E36" i="5"/>
  <c r="C52" i="5"/>
  <c r="B43" i="4"/>
  <c r="C43" i="4"/>
  <c r="F43" i="4"/>
  <c r="B51" i="4"/>
  <c r="F51" i="4"/>
  <c r="F41" i="4" s="1"/>
  <c r="C52" i="4"/>
  <c r="C51" i="4" s="1"/>
  <c r="F52" i="4"/>
  <c r="C18" i="2"/>
  <c r="G53" i="2"/>
</calcChain>
</file>

<file path=xl/sharedStrings.xml><?xml version="1.0" encoding="utf-8"?>
<sst xmlns="http://schemas.openxmlformats.org/spreadsheetml/2006/main" count="811" uniqueCount="506">
  <si>
    <t>資料　  消防局消防防災課</t>
    <rPh sb="0" eb="2">
      <t>シリョウ</t>
    </rPh>
    <rPh sb="5" eb="8">
      <t>ショウボウキョク</t>
    </rPh>
    <rPh sb="8" eb="10">
      <t>ショウボウ</t>
    </rPh>
    <rPh sb="10" eb="12">
      <t>ボウサイ</t>
    </rPh>
    <rPh sb="12" eb="13">
      <t>ソウムカ</t>
    </rPh>
    <phoneticPr fontId="2"/>
  </si>
  <si>
    <t>（１）　消防車の接岸吸水可能箇所である。</t>
    <rPh sb="4" eb="7">
      <t>ショウボウシャ</t>
    </rPh>
    <rPh sb="8" eb="10">
      <t>セツガン</t>
    </rPh>
    <rPh sb="10" eb="12">
      <t>キュウスイ</t>
    </rPh>
    <rPh sb="12" eb="14">
      <t>カノウ</t>
    </rPh>
    <rPh sb="14" eb="16">
      <t>カショ</t>
    </rPh>
    <phoneticPr fontId="2"/>
  </si>
  <si>
    <t>池・堀等</t>
    <rPh sb="0" eb="1">
      <t>イケ</t>
    </rPh>
    <rPh sb="2" eb="3">
      <t>ホリ</t>
    </rPh>
    <rPh sb="3" eb="4">
      <t>トウ</t>
    </rPh>
    <phoneticPr fontId="2"/>
  </si>
  <si>
    <t>プ－ル</t>
  </si>
  <si>
    <t>河川・溝等 （１）</t>
    <rPh sb="0" eb="2">
      <t>カセン</t>
    </rPh>
    <rPh sb="3" eb="4">
      <t>ミゾ</t>
    </rPh>
    <rPh sb="4" eb="5">
      <t>トウ</t>
    </rPh>
    <phoneticPr fontId="2"/>
  </si>
  <si>
    <t>私設</t>
    <rPh sb="0" eb="2">
      <t>シセツ</t>
    </rPh>
    <phoneticPr fontId="2"/>
  </si>
  <si>
    <t>公設</t>
    <rPh sb="0" eb="2">
      <t>コウセツ</t>
    </rPh>
    <phoneticPr fontId="2"/>
  </si>
  <si>
    <t>防火水槽</t>
    <rPh sb="0" eb="2">
      <t>ボウカ</t>
    </rPh>
    <rPh sb="2" eb="4">
      <t>スイソウ</t>
    </rPh>
    <phoneticPr fontId="2"/>
  </si>
  <si>
    <t>公設（工水を除く）</t>
    <rPh sb="0" eb="2">
      <t>コウセツ</t>
    </rPh>
    <rPh sb="3" eb="4">
      <t>コウ</t>
    </rPh>
    <rPh sb="4" eb="5">
      <t>ミズ</t>
    </rPh>
    <rPh sb="6" eb="7">
      <t>ノゾ</t>
    </rPh>
    <phoneticPr fontId="2"/>
  </si>
  <si>
    <t>消火栓</t>
    <rPh sb="0" eb="3">
      <t>ショウカセン</t>
    </rPh>
    <phoneticPr fontId="2"/>
  </si>
  <si>
    <t>総                    数</t>
    <rPh sb="0" eb="22">
      <t>ソウスウ</t>
    </rPh>
    <phoneticPr fontId="2"/>
  </si>
  <si>
    <t>４ 年 度</t>
    <rPh sb="2" eb="3">
      <t>ネン</t>
    </rPh>
    <rPh sb="4" eb="5">
      <t>ド</t>
    </rPh>
    <phoneticPr fontId="2"/>
  </si>
  <si>
    <t>３ 年 度</t>
    <rPh sb="2" eb="3">
      <t>ネン</t>
    </rPh>
    <rPh sb="4" eb="5">
      <t>ド</t>
    </rPh>
    <phoneticPr fontId="2"/>
  </si>
  <si>
    <t>２ 年 度</t>
    <rPh sb="2" eb="3">
      <t>ネン</t>
    </rPh>
    <rPh sb="4" eb="5">
      <t>ド</t>
    </rPh>
    <phoneticPr fontId="2"/>
  </si>
  <si>
    <t>令 和 元 年 度</t>
    <rPh sb="0" eb="1">
      <t>レイ</t>
    </rPh>
    <rPh sb="2" eb="3">
      <t>ワ</t>
    </rPh>
    <rPh sb="4" eb="5">
      <t>モト</t>
    </rPh>
    <rPh sb="6" eb="7">
      <t>ネン</t>
    </rPh>
    <rPh sb="8" eb="9">
      <t>ド</t>
    </rPh>
    <phoneticPr fontId="2"/>
  </si>
  <si>
    <t>平 成 ３ ０ 年 度</t>
    <rPh sb="0" eb="1">
      <t>ヒラ</t>
    </rPh>
    <rPh sb="2" eb="3">
      <t>シゲル</t>
    </rPh>
    <rPh sb="8" eb="9">
      <t>ネン</t>
    </rPh>
    <rPh sb="10" eb="11">
      <t>ド</t>
    </rPh>
    <phoneticPr fontId="2"/>
  </si>
  <si>
    <t>項　　　　　　　　　　　目</t>
    <rPh sb="0" eb="13">
      <t>コウモク</t>
    </rPh>
    <phoneticPr fontId="2"/>
  </si>
  <si>
    <t>（各年度末）</t>
    <rPh sb="1" eb="2">
      <t>カク</t>
    </rPh>
    <rPh sb="2" eb="5">
      <t>ネンドマツ</t>
    </rPh>
    <phoneticPr fontId="2"/>
  </si>
  <si>
    <t>１８ － ２．　　消　防　水　利　施　設　状　況</t>
    <rPh sb="9" eb="12">
      <t>ショウボウ</t>
    </rPh>
    <rPh sb="13" eb="16">
      <t>スイリ</t>
    </rPh>
    <rPh sb="17" eb="20">
      <t>シセツ</t>
    </rPh>
    <rPh sb="21" eb="24">
      <t>ジョウキョウ</t>
    </rPh>
    <phoneticPr fontId="2"/>
  </si>
  <si>
    <t>資料　  消防局企画管理課</t>
    <rPh sb="0" eb="2">
      <t>シリョウ</t>
    </rPh>
    <rPh sb="5" eb="7">
      <t>ショウボウ</t>
    </rPh>
    <rPh sb="7" eb="8">
      <t>キョク</t>
    </rPh>
    <rPh sb="8" eb="13">
      <t>キ</t>
    </rPh>
    <phoneticPr fontId="2"/>
  </si>
  <si>
    <t>-</t>
    <phoneticPr fontId="6"/>
  </si>
  <si>
    <t>-</t>
  </si>
  <si>
    <t>その他</t>
    <rPh sb="0" eb="3">
      <t>ソノタ</t>
    </rPh>
    <phoneticPr fontId="2"/>
  </si>
  <si>
    <t>小型動力ポンプ積載車</t>
    <rPh sb="0" eb="2">
      <t>コガタ</t>
    </rPh>
    <rPh sb="2" eb="4">
      <t>ドウリョク</t>
    </rPh>
    <rPh sb="7" eb="9">
      <t>セキサイ</t>
    </rPh>
    <rPh sb="9" eb="10">
      <t>シャ</t>
    </rPh>
    <phoneticPr fontId="2"/>
  </si>
  <si>
    <t>手引動力ポンプ</t>
    <rPh sb="0" eb="1">
      <t>テ</t>
    </rPh>
    <rPh sb="1" eb="2">
      <t>ヒ</t>
    </rPh>
    <rPh sb="2" eb="4">
      <t>ドウリョク</t>
    </rPh>
    <phoneticPr fontId="2"/>
  </si>
  <si>
    <t>消防ポンプ</t>
    <rPh sb="0" eb="2">
      <t>ショウボウ</t>
    </rPh>
    <phoneticPr fontId="2"/>
  </si>
  <si>
    <t>総        数</t>
    <rPh sb="0" eb="10">
      <t>ソウスウ</t>
    </rPh>
    <phoneticPr fontId="2"/>
  </si>
  <si>
    <t>消防ポンプ保有台数</t>
    <rPh sb="0" eb="2">
      <t>ショウボウ</t>
    </rPh>
    <rPh sb="5" eb="7">
      <t>ホユウ</t>
    </rPh>
    <rPh sb="7" eb="8">
      <t>ダイ</t>
    </rPh>
    <rPh sb="8" eb="9">
      <t>スウ</t>
    </rPh>
    <phoneticPr fontId="2"/>
  </si>
  <si>
    <t>在籍数</t>
    <rPh sb="0" eb="2">
      <t>ザイセキ</t>
    </rPh>
    <rPh sb="2" eb="3">
      <t>スウ</t>
    </rPh>
    <phoneticPr fontId="2"/>
  </si>
  <si>
    <t>定数</t>
    <rPh sb="0" eb="2">
      <t>テイスウ</t>
    </rPh>
    <phoneticPr fontId="2"/>
  </si>
  <si>
    <t>消防団員数</t>
    <rPh sb="0" eb="2">
      <t>ショウボウ</t>
    </rPh>
    <rPh sb="2" eb="4">
      <t>ダンイン</t>
    </rPh>
    <rPh sb="4" eb="5">
      <t>スウ</t>
    </rPh>
    <phoneticPr fontId="2"/>
  </si>
  <si>
    <t>分団数</t>
    <rPh sb="0" eb="2">
      <t>ブンダン</t>
    </rPh>
    <rPh sb="2" eb="3">
      <t>スウ</t>
    </rPh>
    <phoneticPr fontId="2"/>
  </si>
  <si>
    <t>消防団数</t>
    <rPh sb="0" eb="2">
      <t>ショウボウ</t>
    </rPh>
    <rPh sb="2" eb="3">
      <t>ダン</t>
    </rPh>
    <rPh sb="3" eb="4">
      <t>スウ</t>
    </rPh>
    <phoneticPr fontId="2"/>
  </si>
  <si>
    <t>（２）　　消　　　　防　　　　団</t>
    <rPh sb="5" eb="16">
      <t>ショウボウダン</t>
    </rPh>
    <phoneticPr fontId="2"/>
  </si>
  <si>
    <t>資料　  消防局企画管理課、財務担当</t>
    <rPh sb="0" eb="2">
      <t>シリョウ</t>
    </rPh>
    <rPh sb="5" eb="7">
      <t>ショウボウ</t>
    </rPh>
    <rPh sb="7" eb="8">
      <t>キョク</t>
    </rPh>
    <rPh sb="8" eb="13">
      <t>キ</t>
    </rPh>
    <rPh sb="14" eb="16">
      <t>ザイム</t>
    </rPh>
    <rPh sb="16" eb="18">
      <t>タントウ</t>
    </rPh>
    <phoneticPr fontId="2"/>
  </si>
  <si>
    <t>高発泡車</t>
    <rPh sb="0" eb="1">
      <t>タカ</t>
    </rPh>
    <rPh sb="1" eb="2">
      <t>コウハツ</t>
    </rPh>
    <rPh sb="2" eb="3">
      <t>ハッポウ</t>
    </rPh>
    <rPh sb="3" eb="4">
      <t>シャ</t>
    </rPh>
    <phoneticPr fontId="2"/>
  </si>
  <si>
    <t>救急車</t>
    <rPh sb="0" eb="2">
      <t>キュウキュウ</t>
    </rPh>
    <rPh sb="2" eb="3">
      <t>シャ</t>
    </rPh>
    <phoneticPr fontId="2"/>
  </si>
  <si>
    <t>可搬型動力ポンプ</t>
    <rPh sb="0" eb="1">
      <t>カ</t>
    </rPh>
    <rPh sb="1" eb="2">
      <t>ハン</t>
    </rPh>
    <rPh sb="2" eb="3">
      <t>ガタ</t>
    </rPh>
    <rPh sb="3" eb="5">
      <t>ドウリョク</t>
    </rPh>
    <phoneticPr fontId="2"/>
  </si>
  <si>
    <t>救助工作車</t>
    <rPh sb="0" eb="2">
      <t>キュウジョ</t>
    </rPh>
    <rPh sb="2" eb="4">
      <t>コウサク</t>
    </rPh>
    <rPh sb="4" eb="5">
      <t>シャ</t>
    </rPh>
    <phoneticPr fontId="2"/>
  </si>
  <si>
    <t>化学消防自動車</t>
    <rPh sb="0" eb="2">
      <t>カガク</t>
    </rPh>
    <rPh sb="2" eb="4">
      <t>ショウボウ</t>
    </rPh>
    <rPh sb="4" eb="7">
      <t>ジドウシャ</t>
    </rPh>
    <phoneticPr fontId="2"/>
  </si>
  <si>
    <t>はしご付消防自動車</t>
    <rPh sb="3" eb="4">
      <t>ツキ</t>
    </rPh>
    <rPh sb="4" eb="6">
      <t>ショウボウ</t>
    </rPh>
    <rPh sb="6" eb="8">
      <t>ジドウ</t>
    </rPh>
    <rPh sb="8" eb="9">
      <t>シャ</t>
    </rPh>
    <phoneticPr fontId="2"/>
  </si>
  <si>
    <t>水槽付ポンプ自動車</t>
    <rPh sb="0" eb="2">
      <t>スイソウ</t>
    </rPh>
    <rPh sb="2" eb="3">
      <t>ツキ</t>
    </rPh>
    <rPh sb="6" eb="9">
      <t>ジドウシャ</t>
    </rPh>
    <phoneticPr fontId="2"/>
  </si>
  <si>
    <t>消防ポンプ自動車</t>
    <rPh sb="0" eb="2">
      <t>ショウボウ</t>
    </rPh>
    <rPh sb="5" eb="8">
      <t>ジドウシャ</t>
    </rPh>
    <phoneticPr fontId="2"/>
  </si>
  <si>
    <t>総                数</t>
    <rPh sb="0" eb="18">
      <t>ソウスウ</t>
    </rPh>
    <phoneticPr fontId="2"/>
  </si>
  <si>
    <t>消防ポンプ等保有台数</t>
    <rPh sb="0" eb="2">
      <t>ショウボウ</t>
    </rPh>
    <rPh sb="5" eb="6">
      <t>トウ</t>
    </rPh>
    <rPh sb="6" eb="8">
      <t>ホユウ</t>
    </rPh>
    <rPh sb="8" eb="10">
      <t>ダイスウ</t>
    </rPh>
    <phoneticPr fontId="2"/>
  </si>
  <si>
    <t>消防職員数</t>
    <rPh sb="0" eb="2">
      <t>ショウボウ</t>
    </rPh>
    <rPh sb="2" eb="4">
      <t>ショクイン</t>
    </rPh>
    <rPh sb="4" eb="5">
      <t>スウ</t>
    </rPh>
    <phoneticPr fontId="2"/>
  </si>
  <si>
    <t>出張所</t>
    <rPh sb="0" eb="2">
      <t>シュッチョウ</t>
    </rPh>
    <rPh sb="2" eb="3">
      <t>ショ</t>
    </rPh>
    <phoneticPr fontId="2"/>
  </si>
  <si>
    <t>分署</t>
    <rPh sb="0" eb="2">
      <t>ブンショ</t>
    </rPh>
    <phoneticPr fontId="2"/>
  </si>
  <si>
    <t>署</t>
    <rPh sb="0" eb="1">
      <t>ショ</t>
    </rPh>
    <phoneticPr fontId="2"/>
  </si>
  <si>
    <t>本部</t>
    <rPh sb="0" eb="2">
      <t>ホンブ</t>
    </rPh>
    <phoneticPr fontId="2"/>
  </si>
  <si>
    <t>機構</t>
    <rPh sb="0" eb="2">
      <t>キコウ</t>
    </rPh>
    <phoneticPr fontId="2"/>
  </si>
  <si>
    <t>機　構　・　職　員　数　・　台　数</t>
    <rPh sb="0" eb="3">
      <t>キコウ</t>
    </rPh>
    <rPh sb="6" eb="9">
      <t>ショクイン</t>
    </rPh>
    <rPh sb="10" eb="11">
      <t>スウ</t>
    </rPh>
    <rPh sb="14" eb="17">
      <t>ダイスウ</t>
    </rPh>
    <phoneticPr fontId="2"/>
  </si>
  <si>
    <t>（１）    消     防     本     部</t>
    <rPh sb="7" eb="14">
      <t>ショウボウ</t>
    </rPh>
    <rPh sb="19" eb="26">
      <t>ホンブ</t>
    </rPh>
    <phoneticPr fontId="2"/>
  </si>
  <si>
    <t>１８ － １．    消     防     現     有     力</t>
    <rPh sb="11" eb="18">
      <t>ショウボウ</t>
    </rPh>
    <rPh sb="23" eb="24">
      <t>ゲン</t>
    </rPh>
    <rPh sb="29" eb="30">
      <t>ユウ</t>
    </rPh>
    <rPh sb="35" eb="36">
      <t>リョク</t>
    </rPh>
    <phoneticPr fontId="2"/>
  </si>
  <si>
    <t>災  害  ・  治  安  ・  司  法</t>
    <rPh sb="0" eb="4">
      <t>サイガイ</t>
    </rPh>
    <rPh sb="9" eb="13">
      <t>チアン</t>
    </rPh>
    <rPh sb="18" eb="22">
      <t>シホウ</t>
    </rPh>
    <phoneticPr fontId="2"/>
  </si>
  <si>
    <t>18　災害・治安・司法</t>
    <rPh sb="3" eb="5">
      <t>サイガイ</t>
    </rPh>
    <rPh sb="6" eb="8">
      <t>チアン</t>
    </rPh>
    <rPh sb="9" eb="11">
      <t>シホウ</t>
    </rPh>
    <phoneticPr fontId="2"/>
  </si>
  <si>
    <t>資料　  消防局情報指令課</t>
    <rPh sb="0" eb="2">
      <t>シリョウ</t>
    </rPh>
    <rPh sb="5" eb="8">
      <t>ショウボウキョク</t>
    </rPh>
    <rPh sb="8" eb="10">
      <t>ジョウホウ</t>
    </rPh>
    <rPh sb="10" eb="12">
      <t>シレイ</t>
    </rPh>
    <rPh sb="12" eb="13">
      <t>カ</t>
    </rPh>
    <phoneticPr fontId="2"/>
  </si>
  <si>
    <t>　　　その他</t>
    <rPh sb="3" eb="6">
      <t>ソノタ</t>
    </rPh>
    <phoneticPr fontId="2"/>
  </si>
  <si>
    <t>　　　ストーブ</t>
  </si>
  <si>
    <t>　　　放火（疑いを含む）</t>
    <rPh sb="3" eb="5">
      <t>ホウカ</t>
    </rPh>
    <rPh sb="6" eb="7">
      <t>ウタガ</t>
    </rPh>
    <rPh sb="9" eb="10">
      <t>フク</t>
    </rPh>
    <phoneticPr fontId="2"/>
  </si>
  <si>
    <t>　　　こんろ（天ぷら油を含む）</t>
    <rPh sb="7" eb="8">
      <t>テン</t>
    </rPh>
    <rPh sb="10" eb="11">
      <t>ユ</t>
    </rPh>
    <rPh sb="12" eb="13">
      <t>フク</t>
    </rPh>
    <phoneticPr fontId="2"/>
  </si>
  <si>
    <t>　　　風呂・かまど</t>
    <rPh sb="3" eb="5">
      <t>フロ</t>
    </rPh>
    <phoneticPr fontId="2"/>
  </si>
  <si>
    <t>　　　たき火・焼却火</t>
    <rPh sb="3" eb="6">
      <t>タキビ</t>
    </rPh>
    <rPh sb="7" eb="9">
      <t>ショウキャク</t>
    </rPh>
    <rPh sb="9" eb="10">
      <t>ヒ</t>
    </rPh>
    <phoneticPr fontId="2"/>
  </si>
  <si>
    <t>　　　火遊び</t>
    <rPh sb="3" eb="5">
      <t>ヒアソ</t>
    </rPh>
    <phoneticPr fontId="2"/>
  </si>
  <si>
    <t>　　　たばこ</t>
  </si>
  <si>
    <t>総　　　数</t>
    <rPh sb="0" eb="5">
      <t>ソウスウ</t>
    </rPh>
    <phoneticPr fontId="2"/>
  </si>
  <si>
    <t>４   年</t>
    <rPh sb="4" eb="5">
      <t>ネン</t>
    </rPh>
    <phoneticPr fontId="2"/>
  </si>
  <si>
    <t>３   年</t>
    <rPh sb="4" eb="5">
      <t>ネン</t>
    </rPh>
    <phoneticPr fontId="2"/>
  </si>
  <si>
    <t>２   年</t>
    <rPh sb="4" eb="5">
      <t>ネン</t>
    </rPh>
    <phoneticPr fontId="2"/>
  </si>
  <si>
    <t>令　和　元   年</t>
    <rPh sb="0" eb="1">
      <t>レイ</t>
    </rPh>
    <rPh sb="2" eb="3">
      <t>ワ</t>
    </rPh>
    <rPh sb="4" eb="5">
      <t>モト</t>
    </rPh>
    <rPh sb="8" eb="9">
      <t>ネン</t>
    </rPh>
    <phoneticPr fontId="2"/>
  </si>
  <si>
    <t>平　成　３０   年</t>
    <rPh sb="0" eb="3">
      <t>ヘイセイ</t>
    </rPh>
    <rPh sb="9" eb="10">
      <t>ネン</t>
    </rPh>
    <phoneticPr fontId="2"/>
  </si>
  <si>
    <t>原　　　　　　　　　因</t>
    <rPh sb="0" eb="11">
      <t>ゲンインベツ</t>
    </rPh>
    <phoneticPr fontId="2"/>
  </si>
  <si>
    <t>（単位：件）</t>
    <phoneticPr fontId="6"/>
  </si>
  <si>
    <t>　</t>
    <phoneticPr fontId="6"/>
  </si>
  <si>
    <t>１８ － ４．　　原　　因　　別　　火　　災　　件　　数</t>
    <rPh sb="9" eb="16">
      <t>ゲンインベツ</t>
    </rPh>
    <rPh sb="18" eb="22">
      <t>カサイ</t>
    </rPh>
    <rPh sb="24" eb="28">
      <t>ケンスウ</t>
    </rPh>
    <phoneticPr fontId="2"/>
  </si>
  <si>
    <t>資料　　消防局「火災統計」</t>
    <rPh sb="0" eb="2">
      <t>シリョウ</t>
    </rPh>
    <rPh sb="4" eb="6">
      <t>ショウボウ</t>
    </rPh>
    <rPh sb="6" eb="7">
      <t>キョク</t>
    </rPh>
    <rPh sb="8" eb="10">
      <t>カサイ</t>
    </rPh>
    <rPh sb="10" eb="12">
      <t>トウケイ</t>
    </rPh>
    <phoneticPr fontId="2"/>
  </si>
  <si>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2"/>
  </si>
  <si>
    <t>　　　　　　爆発・その他　</t>
    <rPh sb="6" eb="8">
      <t>バクハツ</t>
    </rPh>
    <rPh sb="9" eb="12">
      <t>ソノタ</t>
    </rPh>
    <phoneticPr fontId="2"/>
  </si>
  <si>
    <t>　　　　　　船舶</t>
    <rPh sb="6" eb="8">
      <t>センパク</t>
    </rPh>
    <phoneticPr fontId="2"/>
  </si>
  <si>
    <t>　　　　　　車両</t>
    <rPh sb="6" eb="8">
      <t>シャリョウ</t>
    </rPh>
    <phoneticPr fontId="2"/>
  </si>
  <si>
    <t>　　　　　　収容物</t>
    <rPh sb="6" eb="8">
      <t>シュウヨウ</t>
    </rPh>
    <rPh sb="8" eb="9">
      <t>モノ</t>
    </rPh>
    <phoneticPr fontId="2"/>
  </si>
  <si>
    <t>　　　　　　建物　</t>
    <rPh sb="6" eb="8">
      <t>タテモノ</t>
    </rPh>
    <phoneticPr fontId="2"/>
  </si>
  <si>
    <t>　　　総　　額</t>
    <rPh sb="3" eb="7">
      <t>ソウガク</t>
    </rPh>
    <phoneticPr fontId="2"/>
  </si>
  <si>
    <t>損害見積額　　（千円）</t>
    <rPh sb="0" eb="2">
      <t>ソンガイ</t>
    </rPh>
    <rPh sb="2" eb="4">
      <t>ミツ</t>
    </rPh>
    <rPh sb="4" eb="5">
      <t>ガク</t>
    </rPh>
    <rPh sb="8" eb="9">
      <t>セン</t>
    </rPh>
    <rPh sb="9" eb="10">
      <t>エン</t>
    </rPh>
    <phoneticPr fontId="2"/>
  </si>
  <si>
    <t>り災人員</t>
    <rPh sb="1" eb="2">
      <t>リサイ</t>
    </rPh>
    <rPh sb="2" eb="4">
      <t>ジンイン</t>
    </rPh>
    <phoneticPr fontId="2"/>
  </si>
  <si>
    <t>　　　　　　小損</t>
    <rPh sb="6" eb="7">
      <t>ショウ</t>
    </rPh>
    <rPh sb="7" eb="8">
      <t>ソン</t>
    </rPh>
    <phoneticPr fontId="2"/>
  </si>
  <si>
    <t>　　　　　　半損</t>
    <rPh sb="6" eb="7">
      <t>ハンショウ</t>
    </rPh>
    <rPh sb="7" eb="8">
      <t>ソン</t>
    </rPh>
    <phoneticPr fontId="2"/>
  </si>
  <si>
    <t>　　　　　　全損</t>
    <rPh sb="6" eb="8">
      <t>ゼンソン</t>
    </rPh>
    <phoneticPr fontId="2"/>
  </si>
  <si>
    <t>　　　総　　数</t>
    <rPh sb="3" eb="7">
      <t>ソウスウ</t>
    </rPh>
    <phoneticPr fontId="2"/>
  </si>
  <si>
    <t>り災世帯数</t>
    <rPh sb="1" eb="2">
      <t>リサイ</t>
    </rPh>
    <rPh sb="2" eb="5">
      <t>セタイスウ</t>
    </rPh>
    <phoneticPr fontId="2"/>
  </si>
  <si>
    <t>　　　負傷者 （４）</t>
    <rPh sb="3" eb="6">
      <t>フショウシャ</t>
    </rPh>
    <phoneticPr fontId="2"/>
  </si>
  <si>
    <t>　　　死者</t>
    <rPh sb="3" eb="5">
      <t>シシャ</t>
    </rPh>
    <phoneticPr fontId="2"/>
  </si>
  <si>
    <t>死傷者数</t>
    <rPh sb="0" eb="3">
      <t>シショウシャ</t>
    </rPh>
    <rPh sb="3" eb="4">
      <t>スウ</t>
    </rPh>
    <phoneticPr fontId="2"/>
  </si>
  <si>
    <t>焼損床面積　　　（㎡）</t>
    <rPh sb="0" eb="2">
      <t>ショウソン</t>
    </rPh>
    <rPh sb="2" eb="3">
      <t>ユカ</t>
    </rPh>
    <rPh sb="3" eb="5">
      <t>メンセキ</t>
    </rPh>
    <phoneticPr fontId="2"/>
  </si>
  <si>
    <t>　　　　　　部分焼　（３）</t>
    <rPh sb="6" eb="8">
      <t>ブブン</t>
    </rPh>
    <rPh sb="8" eb="9">
      <t>ショウ</t>
    </rPh>
    <phoneticPr fontId="2"/>
  </si>
  <si>
    <t>　　　　　　半焼　（２）</t>
    <rPh sb="6" eb="8">
      <t>ハンショウ</t>
    </rPh>
    <phoneticPr fontId="2"/>
  </si>
  <si>
    <t>　　　　　　全焼　（１）</t>
    <rPh sb="6" eb="8">
      <t>ゼンショウ</t>
    </rPh>
    <phoneticPr fontId="2"/>
  </si>
  <si>
    <t>焼損棟数</t>
    <rPh sb="0" eb="2">
      <t>ショウソン</t>
    </rPh>
    <rPh sb="2" eb="4">
      <t>ムネスウ</t>
    </rPh>
    <phoneticPr fontId="2"/>
  </si>
  <si>
    <t>　　　　　　その他</t>
    <rPh sb="6" eb="9">
      <t>ソノタ</t>
    </rPh>
    <phoneticPr fontId="2"/>
  </si>
  <si>
    <t>　　　　　　建物</t>
    <rPh sb="6" eb="8">
      <t>タテモノ</t>
    </rPh>
    <phoneticPr fontId="2"/>
  </si>
  <si>
    <t xml:space="preserve"> </t>
  </si>
  <si>
    <t>火災件数</t>
    <rPh sb="0" eb="2">
      <t>カサイ</t>
    </rPh>
    <rPh sb="2" eb="4">
      <t>ケンスウ</t>
    </rPh>
    <phoneticPr fontId="2"/>
  </si>
  <si>
    <t>項　　   　　    　目</t>
    <rPh sb="0" eb="14">
      <t>コウモク</t>
    </rPh>
    <phoneticPr fontId="2"/>
  </si>
  <si>
    <t>１８ － ３．    火     災     発     生     状     況</t>
    <rPh sb="11" eb="18">
      <t>カサイ</t>
    </rPh>
    <rPh sb="23" eb="30">
      <t>ハッセイ</t>
    </rPh>
    <rPh sb="35" eb="42">
      <t>ジョウキョウ</t>
    </rPh>
    <phoneticPr fontId="2"/>
  </si>
  <si>
    <t>資料　　消防局予防課</t>
    <rPh sb="0" eb="2">
      <t>シリョウ</t>
    </rPh>
    <rPh sb="4" eb="6">
      <t>ショウボウ</t>
    </rPh>
    <rPh sb="6" eb="7">
      <t>キョク</t>
    </rPh>
    <rPh sb="7" eb="9">
      <t>ヨボウ</t>
    </rPh>
    <rPh sb="9" eb="10">
      <t>カ</t>
    </rPh>
    <phoneticPr fontId="2"/>
  </si>
  <si>
    <t>　　　　　一般　</t>
    <rPh sb="5" eb="7">
      <t>イッパン</t>
    </rPh>
    <phoneticPr fontId="2"/>
  </si>
  <si>
    <t>　　　　　移送</t>
    <rPh sb="5" eb="7">
      <t>イソウ</t>
    </rPh>
    <phoneticPr fontId="2"/>
  </si>
  <si>
    <t>　　　　　販売</t>
    <rPh sb="5" eb="7">
      <t>ハンバイ</t>
    </rPh>
    <phoneticPr fontId="2"/>
  </si>
  <si>
    <t>　　　　　  　　  営業</t>
    <rPh sb="11" eb="13">
      <t>エイギョウ</t>
    </rPh>
    <phoneticPr fontId="2"/>
  </si>
  <si>
    <t>　　　　　　  　  自家用</t>
    <rPh sb="11" eb="14">
      <t>ジカヨウ</t>
    </rPh>
    <phoneticPr fontId="2"/>
  </si>
  <si>
    <t>　　　　　給油　総数</t>
    <rPh sb="5" eb="7">
      <t>キュウユ</t>
    </rPh>
    <phoneticPr fontId="2"/>
  </si>
  <si>
    <t>　　取扱所　総数</t>
    <rPh sb="2" eb="4">
      <t>トリアツカイ</t>
    </rPh>
    <rPh sb="4" eb="5">
      <t>ショ</t>
    </rPh>
    <phoneticPr fontId="2"/>
  </si>
  <si>
    <t>　　　　　屋外</t>
    <rPh sb="5" eb="7">
      <t>オクガイ</t>
    </rPh>
    <phoneticPr fontId="2"/>
  </si>
  <si>
    <t>　　　　　移動タンク</t>
    <rPh sb="5" eb="7">
      <t>イドウ</t>
    </rPh>
    <phoneticPr fontId="2"/>
  </si>
  <si>
    <t>　　　　　簡易タンク</t>
    <rPh sb="5" eb="7">
      <t>カンイ</t>
    </rPh>
    <phoneticPr fontId="2"/>
  </si>
  <si>
    <t>　　　　　地下タンク</t>
    <rPh sb="5" eb="7">
      <t>チカ</t>
    </rPh>
    <phoneticPr fontId="2"/>
  </si>
  <si>
    <t>　　　　　屋外タンク</t>
    <rPh sb="5" eb="7">
      <t>オクガイ</t>
    </rPh>
    <phoneticPr fontId="2"/>
  </si>
  <si>
    <t>　　　　　屋内タンク</t>
    <rPh sb="5" eb="7">
      <t>オクナイ</t>
    </rPh>
    <phoneticPr fontId="2"/>
  </si>
  <si>
    <t>　　　　　屋内</t>
    <rPh sb="5" eb="7">
      <t>オクナイ</t>
    </rPh>
    <phoneticPr fontId="2"/>
  </si>
  <si>
    <t>　　貯蔵所　総数</t>
    <rPh sb="2" eb="4">
      <t>チョゾウ</t>
    </rPh>
    <rPh sb="4" eb="5">
      <t>ショ</t>
    </rPh>
    <phoneticPr fontId="2"/>
  </si>
  <si>
    <t>　　製造所</t>
    <rPh sb="2" eb="5">
      <t>セイゾウショ</t>
    </rPh>
    <phoneticPr fontId="2"/>
  </si>
  <si>
    <t>総　　　　数</t>
    <rPh sb="0" eb="6">
      <t>ソウスウ</t>
    </rPh>
    <phoneticPr fontId="2"/>
  </si>
  <si>
    <t>種　　　　　別</t>
    <rPh sb="0" eb="7">
      <t>シュベツ</t>
    </rPh>
    <phoneticPr fontId="2"/>
  </si>
  <si>
    <t>（各年度末）</t>
    <rPh sb="1" eb="2">
      <t>カク</t>
    </rPh>
    <rPh sb="2" eb="4">
      <t>ネンド</t>
    </rPh>
    <rPh sb="4" eb="5">
      <t>マツ</t>
    </rPh>
    <phoneticPr fontId="2"/>
  </si>
  <si>
    <t>１８ － ７．　  危　　険　　物　　施　　設　　数</t>
    <rPh sb="10" eb="17">
      <t>キケンブツ</t>
    </rPh>
    <rPh sb="19" eb="23">
      <t>シセツ</t>
    </rPh>
    <rPh sb="25" eb="26">
      <t>スウ</t>
    </rPh>
    <phoneticPr fontId="2"/>
  </si>
  <si>
    <t>資料　　消防局情報指令課</t>
    <rPh sb="0" eb="2">
      <t>シリョウ</t>
    </rPh>
    <rPh sb="4" eb="6">
      <t>ショウボウ</t>
    </rPh>
    <rPh sb="6" eb="7">
      <t>キョク</t>
    </rPh>
    <rPh sb="7" eb="9">
      <t>ジョウホウ</t>
    </rPh>
    <rPh sb="9" eb="11">
      <t>シレイ</t>
    </rPh>
    <rPh sb="11" eb="12">
      <t>カ</t>
    </rPh>
    <phoneticPr fontId="2"/>
  </si>
  <si>
    <t>　　　巡回中・その他</t>
    <rPh sb="3" eb="6">
      <t>ジュンカイチュウ</t>
    </rPh>
    <rPh sb="7" eb="10">
      <t>ソノタ</t>
    </rPh>
    <phoneticPr fontId="2"/>
  </si>
  <si>
    <t>　　　事後聞知</t>
    <rPh sb="3" eb="5">
      <t>ジゴ</t>
    </rPh>
    <rPh sb="5" eb="6">
      <t>キ</t>
    </rPh>
    <rPh sb="6" eb="7">
      <t>カンチ</t>
    </rPh>
    <phoneticPr fontId="2"/>
  </si>
  <si>
    <t>　　　駆けつけ通報</t>
    <rPh sb="3" eb="4">
      <t>カ</t>
    </rPh>
    <rPh sb="7" eb="9">
      <t>ツウホウ</t>
    </rPh>
    <phoneticPr fontId="2"/>
  </si>
  <si>
    <t>　　　監視テレビ</t>
    <rPh sb="3" eb="5">
      <t>カンシ</t>
    </rPh>
    <phoneticPr fontId="2"/>
  </si>
  <si>
    <t>　　　警察電話</t>
    <rPh sb="3" eb="5">
      <t>ケイサツ</t>
    </rPh>
    <rPh sb="5" eb="7">
      <t>デンワ</t>
    </rPh>
    <phoneticPr fontId="2"/>
  </si>
  <si>
    <t>　　　加入電話</t>
    <rPh sb="3" eb="5">
      <t>カニュウ</t>
    </rPh>
    <rPh sb="5" eb="7">
      <t>デンワ</t>
    </rPh>
    <phoneticPr fontId="2"/>
  </si>
  <si>
    <t>　　　報知専用電話</t>
    <rPh sb="3" eb="5">
      <t>ホウチ</t>
    </rPh>
    <rPh sb="5" eb="7">
      <t>センヨウ</t>
    </rPh>
    <rPh sb="7" eb="9">
      <t>デンワ</t>
    </rPh>
    <phoneticPr fontId="2"/>
  </si>
  <si>
    <t>覚　知　の　方　法</t>
    <rPh sb="0" eb="3">
      <t>カクチ</t>
    </rPh>
    <rPh sb="6" eb="9">
      <t>ホウホウ</t>
    </rPh>
    <phoneticPr fontId="2"/>
  </si>
  <si>
    <t>１８ － ６．  　覚　知　の　方　法　別　火　災　件　数</t>
    <rPh sb="10" eb="13">
      <t>カクチ</t>
    </rPh>
    <rPh sb="16" eb="19">
      <t>ホウホウ</t>
    </rPh>
    <rPh sb="20" eb="21">
      <t>ベツ</t>
    </rPh>
    <rPh sb="22" eb="25">
      <t>カサイ</t>
    </rPh>
    <rPh sb="26" eb="29">
      <t>ケンスウ</t>
    </rPh>
    <phoneticPr fontId="2"/>
  </si>
  <si>
    <t>　　　　不　　　　明</t>
    <rPh sb="4" eb="10">
      <t>フメイ</t>
    </rPh>
    <phoneticPr fontId="2"/>
  </si>
  <si>
    <t>　　　　２１　～　２４　</t>
    <phoneticPr fontId="2"/>
  </si>
  <si>
    <t>　　　　１８　～　２１</t>
  </si>
  <si>
    <t>　　　　１５　～　１８</t>
  </si>
  <si>
    <t>　　　　１２　～　１５</t>
  </si>
  <si>
    <t>　　　　　９　～　１２</t>
  </si>
  <si>
    <t>　　　　　６　～　　９</t>
  </si>
  <si>
    <t>　　　　　３　～　　６</t>
  </si>
  <si>
    <t>　　　　　０　～　　３　時</t>
    <rPh sb="12" eb="13">
      <t>ジ</t>
    </rPh>
    <phoneticPr fontId="2"/>
  </si>
  <si>
    <t>総　　　　　　数</t>
    <rPh sb="0" eb="8">
      <t>ソウスウ</t>
    </rPh>
    <phoneticPr fontId="2"/>
  </si>
  <si>
    <t>時　　　　　　　　　刻</t>
    <rPh sb="0" eb="11">
      <t>ジコク</t>
    </rPh>
    <phoneticPr fontId="2"/>
  </si>
  <si>
    <t>１８ － ５．  　出　火　時　刻　別　火　災　件　数</t>
    <rPh sb="10" eb="13">
      <t>シュッカ</t>
    </rPh>
    <rPh sb="14" eb="17">
      <t>ジコク</t>
    </rPh>
    <rPh sb="18" eb="19">
      <t>ベツ</t>
    </rPh>
    <rPh sb="20" eb="23">
      <t>カサイ</t>
    </rPh>
    <rPh sb="24" eb="27">
      <t>ケンスウ</t>
    </rPh>
    <phoneticPr fontId="2"/>
  </si>
  <si>
    <t xml:space="preserve">            ４</t>
  </si>
  <si>
    <t xml:space="preserve">            ３</t>
  </si>
  <si>
    <t xml:space="preserve">            ２</t>
    <phoneticPr fontId="6"/>
  </si>
  <si>
    <t xml:space="preserve">   令 和 元　</t>
    <rPh sb="3" eb="4">
      <t>レイ</t>
    </rPh>
    <rPh sb="5" eb="6">
      <t>ワ</t>
    </rPh>
    <rPh sb="7" eb="8">
      <t>モト</t>
    </rPh>
    <phoneticPr fontId="2"/>
  </si>
  <si>
    <t xml:space="preserve">   平 成 ３０ 年　</t>
    <rPh sb="3" eb="6">
      <t>ヘイセイ</t>
    </rPh>
    <rPh sb="10" eb="11">
      <t>ネン</t>
    </rPh>
    <phoneticPr fontId="2"/>
  </si>
  <si>
    <t>一  般</t>
    <rPh sb="0" eb="4">
      <t>イッパン</t>
    </rPh>
    <phoneticPr fontId="2"/>
  </si>
  <si>
    <t>内  臓</t>
    <rPh sb="0" eb="4">
      <t>ナイゾウ</t>
    </rPh>
    <phoneticPr fontId="2"/>
  </si>
  <si>
    <t>整  形</t>
    <rPh sb="0" eb="4">
      <t>セイケイ</t>
    </rPh>
    <phoneticPr fontId="2"/>
  </si>
  <si>
    <t>脳神経</t>
    <rPh sb="0" eb="3">
      <t>ノウシンケイ</t>
    </rPh>
    <phoneticPr fontId="2"/>
  </si>
  <si>
    <t>精神科</t>
    <rPh sb="0" eb="2">
      <t>セイシン</t>
    </rPh>
    <rPh sb="2" eb="3">
      <t>カ</t>
    </rPh>
    <phoneticPr fontId="2"/>
  </si>
  <si>
    <t>眼  科</t>
    <rPh sb="0" eb="4">
      <t>ガンカ</t>
    </rPh>
    <phoneticPr fontId="2"/>
  </si>
  <si>
    <t>泌  尿
器  科</t>
    <rPh sb="0" eb="1">
      <t>ニジ</t>
    </rPh>
    <rPh sb="3" eb="4">
      <t>ニョウ</t>
    </rPh>
    <rPh sb="5" eb="6">
      <t>ウツワ</t>
    </rPh>
    <rPh sb="8" eb="9">
      <t>カ</t>
    </rPh>
    <phoneticPr fontId="2"/>
  </si>
  <si>
    <t>耳   鼻
咽喉科</t>
    <rPh sb="0" eb="5">
      <t>ジビ</t>
    </rPh>
    <rPh sb="6" eb="9">
      <t>インコウカ</t>
    </rPh>
    <phoneticPr fontId="2"/>
  </si>
  <si>
    <t>産  婦
人  科</t>
    <rPh sb="0" eb="1">
      <t>サン</t>
    </rPh>
    <rPh sb="3" eb="4">
      <t>フ</t>
    </rPh>
    <rPh sb="5" eb="6">
      <t>ヒト</t>
    </rPh>
    <rPh sb="8" eb="9">
      <t>カ</t>
    </rPh>
    <phoneticPr fontId="2"/>
  </si>
  <si>
    <t>小児科</t>
    <rPh sb="0" eb="3">
      <t>ショウニカ</t>
    </rPh>
    <phoneticPr fontId="2"/>
  </si>
  <si>
    <t>内  科</t>
    <rPh sb="0" eb="4">
      <t>ナイカ</t>
    </rPh>
    <phoneticPr fontId="2"/>
  </si>
  <si>
    <t>外                     科</t>
    <rPh sb="0" eb="23">
      <t>ゲカ</t>
    </rPh>
    <phoneticPr fontId="2"/>
  </si>
  <si>
    <t>総  数</t>
    <rPh sb="0" eb="4">
      <t>ソウスウ</t>
    </rPh>
    <phoneticPr fontId="2"/>
  </si>
  <si>
    <t>年       次</t>
    <rPh sb="0" eb="9">
      <t>ネンジ</t>
    </rPh>
    <phoneticPr fontId="2"/>
  </si>
  <si>
    <t>（単位：人）</t>
    <phoneticPr fontId="6"/>
  </si>
  <si>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2"/>
  </si>
  <si>
    <t>（１）　休日夜間急病診療所を含む。</t>
    <rPh sb="4" eb="6">
      <t>キュウジツ</t>
    </rPh>
    <rPh sb="6" eb="8">
      <t>ヤカン</t>
    </rPh>
    <rPh sb="8" eb="10">
      <t>キュウビョウ</t>
    </rPh>
    <rPh sb="10" eb="13">
      <t>シンリョウジョ</t>
    </rPh>
    <rPh sb="14" eb="15">
      <t>フク</t>
    </rPh>
    <phoneticPr fontId="2"/>
  </si>
  <si>
    <t>私立 (１)</t>
    <rPh sb="0" eb="2">
      <t>シリツ</t>
    </rPh>
    <phoneticPr fontId="2"/>
  </si>
  <si>
    <t>国公立</t>
    <rPh sb="0" eb="3">
      <t>コクコウリツ</t>
    </rPh>
    <phoneticPr fontId="2"/>
  </si>
  <si>
    <t>私  立</t>
    <rPh sb="0" eb="4">
      <t>シリツ</t>
    </rPh>
    <phoneticPr fontId="2"/>
  </si>
  <si>
    <t>市  外</t>
    <rPh sb="0" eb="4">
      <t>シガイ</t>
    </rPh>
    <phoneticPr fontId="2"/>
  </si>
  <si>
    <t>市          内</t>
    <rPh sb="0" eb="12">
      <t>シナイ</t>
    </rPh>
    <phoneticPr fontId="2"/>
  </si>
  <si>
    <t>市         内</t>
    <rPh sb="0" eb="11">
      <t>シナイ</t>
    </rPh>
    <phoneticPr fontId="2"/>
  </si>
  <si>
    <t>総 数</t>
    <rPh sb="0" eb="3">
      <t>ソウスウ</t>
    </rPh>
    <phoneticPr fontId="2"/>
  </si>
  <si>
    <t>その他
の場所</t>
    <rPh sb="0" eb="3">
      <t>ソノタ</t>
    </rPh>
    <rPh sb="5" eb="7">
      <t>バショ</t>
    </rPh>
    <phoneticPr fontId="2"/>
  </si>
  <si>
    <t>救  急  告  示  以  外  の  医  療  機  関</t>
    <rPh sb="0" eb="4">
      <t>キュウキュウ</t>
    </rPh>
    <rPh sb="6" eb="10">
      <t>コクジ</t>
    </rPh>
    <rPh sb="12" eb="16">
      <t>イガイ</t>
    </rPh>
    <rPh sb="21" eb="25">
      <t>イリョウ</t>
    </rPh>
    <rPh sb="27" eb="31">
      <t>キカン</t>
    </rPh>
    <phoneticPr fontId="2"/>
  </si>
  <si>
    <t>救  急  告  示  医  療  機  関</t>
    <rPh sb="0" eb="4">
      <t>キュウキュウ</t>
    </rPh>
    <rPh sb="6" eb="10">
      <t>コクジ</t>
    </rPh>
    <rPh sb="12" eb="16">
      <t>イリョウ</t>
    </rPh>
    <rPh sb="18" eb="22">
      <t>キカン</t>
    </rPh>
    <phoneticPr fontId="2"/>
  </si>
  <si>
    <t>総       数</t>
    <rPh sb="0" eb="9">
      <t>ソウスウ</t>
    </rPh>
    <phoneticPr fontId="2"/>
  </si>
  <si>
    <t>１８ － ９．　　医  療  機  関  別  救  急  搬  送  人  員</t>
    <rPh sb="9" eb="13">
      <t>イリョウ</t>
    </rPh>
    <rPh sb="15" eb="19">
      <t>キカン</t>
    </rPh>
    <rPh sb="21" eb="22">
      <t>ベツ</t>
    </rPh>
    <rPh sb="24" eb="28">
      <t>キュウキュウ</t>
    </rPh>
    <rPh sb="30" eb="34">
      <t>ハンソウ</t>
    </rPh>
    <rPh sb="36" eb="40">
      <t>ジンイン</t>
    </rPh>
    <phoneticPr fontId="2"/>
  </si>
  <si>
    <t>２</t>
  </si>
  <si>
    <t>１</t>
  </si>
  <si>
    <t>０</t>
  </si>
  <si>
    <t>９</t>
  </si>
  <si>
    <t>８</t>
  </si>
  <si>
    <t>７</t>
  </si>
  <si>
    <t>６</t>
  </si>
  <si>
    <t>５</t>
  </si>
  <si>
    <t>４</t>
  </si>
  <si>
    <t>３</t>
  </si>
  <si>
    <t>１  月</t>
    <rPh sb="3" eb="4">
      <t>ガツ</t>
    </rPh>
    <phoneticPr fontId="2"/>
  </si>
  <si>
    <t>急　病</t>
    <rPh sb="0" eb="3">
      <t>キュウビョウ</t>
    </rPh>
    <phoneticPr fontId="2"/>
  </si>
  <si>
    <t>自　損</t>
    <rPh sb="0" eb="3">
      <t>ジソン</t>
    </rPh>
    <phoneticPr fontId="2"/>
  </si>
  <si>
    <t>加　害</t>
    <rPh sb="0" eb="3">
      <t>カガイ</t>
    </rPh>
    <phoneticPr fontId="2"/>
  </si>
  <si>
    <t>一　般</t>
    <rPh sb="0" eb="3">
      <t>イッパン</t>
    </rPh>
    <phoneticPr fontId="2"/>
  </si>
  <si>
    <t>運　動</t>
    <rPh sb="0" eb="3">
      <t>ウンドウ</t>
    </rPh>
    <phoneticPr fontId="2"/>
  </si>
  <si>
    <t>労　災</t>
    <rPh sb="0" eb="3">
      <t>ロウサイ</t>
    </rPh>
    <phoneticPr fontId="2"/>
  </si>
  <si>
    <t>交　通</t>
    <rPh sb="0" eb="3">
      <t>コウツウ</t>
    </rPh>
    <phoneticPr fontId="2"/>
  </si>
  <si>
    <t>水　難</t>
    <rPh sb="0" eb="3">
      <t>スイナン</t>
    </rPh>
    <phoneticPr fontId="2"/>
  </si>
  <si>
    <t>自　然</t>
    <rPh sb="0" eb="3">
      <t>シゼン</t>
    </rPh>
    <phoneticPr fontId="2"/>
  </si>
  <si>
    <t>火　災</t>
    <rPh sb="0" eb="3">
      <t>カサイ</t>
    </rPh>
    <phoneticPr fontId="2"/>
  </si>
  <si>
    <t>年　次　・　月</t>
    <rPh sb="0" eb="3">
      <t>ネンジ</t>
    </rPh>
    <rPh sb="6" eb="7">
      <t>ツキ</t>
    </rPh>
    <phoneticPr fontId="2"/>
  </si>
  <si>
    <t>１８ － ８．　　事　故　別　救　急　発　生　状　況</t>
    <rPh sb="9" eb="12">
      <t>ジコ</t>
    </rPh>
    <rPh sb="13" eb="14">
      <t>ベツ</t>
    </rPh>
    <rPh sb="15" eb="18">
      <t>キュウキュウ</t>
    </rPh>
    <rPh sb="19" eb="22">
      <t>ハッセイ</t>
    </rPh>
    <rPh sb="23" eb="26">
      <t>ジョウキョウ</t>
    </rPh>
    <phoneticPr fontId="2"/>
  </si>
  <si>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2"/>
  </si>
  <si>
    <t xml:space="preserve">              ４</t>
  </si>
  <si>
    <t>(2)不明を含む。</t>
    <phoneticPr fontId="6"/>
  </si>
  <si>
    <t xml:space="preserve">              ３</t>
  </si>
  <si>
    <t>(1)平成29年より準中貨物車の区分を追加</t>
    <phoneticPr fontId="6"/>
  </si>
  <si>
    <t xml:space="preserve">              ２</t>
    <phoneticPr fontId="2"/>
  </si>
  <si>
    <t xml:space="preserve">     令 和 元</t>
    <phoneticPr fontId="6"/>
  </si>
  <si>
    <t xml:space="preserve"> 年</t>
    <rPh sb="1" eb="2">
      <t>ネン</t>
    </rPh>
    <phoneticPr fontId="2"/>
  </si>
  <si>
    <t xml:space="preserve"> 平 成 ３０</t>
    <rPh sb="1" eb="2">
      <t>ヒラ</t>
    </rPh>
    <rPh sb="3" eb="4">
      <t>シゲル</t>
    </rPh>
    <phoneticPr fontId="2"/>
  </si>
  <si>
    <t>その他(2)</t>
    <rPh sb="2" eb="3">
      <t>タ</t>
    </rPh>
    <phoneticPr fontId="2"/>
  </si>
  <si>
    <t>歩行者</t>
    <rPh sb="0" eb="1">
      <t>ホ</t>
    </rPh>
    <rPh sb="1" eb="2">
      <t>ギョウ</t>
    </rPh>
    <rPh sb="2" eb="3">
      <t>モノ</t>
    </rPh>
    <phoneticPr fontId="2"/>
  </si>
  <si>
    <t>自転車</t>
    <rPh sb="0" eb="3">
      <t>ジテンシャ</t>
    </rPh>
    <phoneticPr fontId="2"/>
  </si>
  <si>
    <t>原 付
自転車</t>
    <rPh sb="0" eb="1">
      <t>ハラ</t>
    </rPh>
    <rPh sb="2" eb="3">
      <t>ヅケ</t>
    </rPh>
    <rPh sb="4" eb="7">
      <t>ジテンシャ</t>
    </rPh>
    <phoneticPr fontId="2"/>
  </si>
  <si>
    <t>自 動
二輪車</t>
    <rPh sb="0" eb="1">
      <t>ジ</t>
    </rPh>
    <rPh sb="2" eb="3">
      <t>ドウ</t>
    </rPh>
    <rPh sb="4" eb="5">
      <t>２</t>
    </rPh>
    <rPh sb="5" eb="6">
      <t>リン</t>
    </rPh>
    <rPh sb="6" eb="7">
      <t>シャ</t>
    </rPh>
    <phoneticPr fontId="2"/>
  </si>
  <si>
    <t>年　　　次</t>
    <rPh sb="0" eb="5">
      <t>ネンジ</t>
    </rPh>
    <phoneticPr fontId="2"/>
  </si>
  <si>
    <t>特殊車</t>
    <rPh sb="0" eb="2">
      <t>トクシュ</t>
    </rPh>
    <rPh sb="2" eb="3">
      <t>シャ</t>
    </rPh>
    <phoneticPr fontId="2"/>
  </si>
  <si>
    <t>ミ　ニ
カ　ー</t>
    <phoneticPr fontId="2"/>
  </si>
  <si>
    <t>軽 四
乗用車</t>
    <rPh sb="0" eb="1">
      <t>カル</t>
    </rPh>
    <rPh sb="2" eb="3">
      <t>４</t>
    </rPh>
    <rPh sb="4" eb="7">
      <t>ジョウヨウシャ</t>
    </rPh>
    <phoneticPr fontId="2"/>
  </si>
  <si>
    <t>普 通
乗用車</t>
    <rPh sb="0" eb="1">
      <t>ススム</t>
    </rPh>
    <rPh sb="2" eb="3">
      <t>トオ</t>
    </rPh>
    <rPh sb="4" eb="7">
      <t>ジョウヨウシャ</t>
    </rPh>
    <phoneticPr fontId="2"/>
  </si>
  <si>
    <t>準中(1)
乗用車</t>
    <rPh sb="0" eb="1">
      <t>ジュン</t>
    </rPh>
    <rPh sb="1" eb="2">
      <t>チュウ</t>
    </rPh>
    <rPh sb="6" eb="9">
      <t>ジョウヨウシャ</t>
    </rPh>
    <phoneticPr fontId="6"/>
  </si>
  <si>
    <t>中 型
乗用車</t>
    <rPh sb="0" eb="1">
      <t>ナカ</t>
    </rPh>
    <rPh sb="2" eb="3">
      <t>ガタ</t>
    </rPh>
    <rPh sb="4" eb="7">
      <t>ジョウヨウシャ</t>
    </rPh>
    <phoneticPr fontId="2"/>
  </si>
  <si>
    <t>大 型
乗用車</t>
    <rPh sb="0" eb="1">
      <t>ダイ</t>
    </rPh>
    <rPh sb="2" eb="3">
      <t>カタ</t>
    </rPh>
    <rPh sb="4" eb="7">
      <t>ジョウヨウシャ</t>
    </rPh>
    <phoneticPr fontId="2"/>
  </si>
  <si>
    <t>軽 
貨物車</t>
    <rPh sb="0" eb="1">
      <t>カル</t>
    </rPh>
    <rPh sb="3" eb="5">
      <t>カモツ</t>
    </rPh>
    <rPh sb="5" eb="6">
      <t>グルマ</t>
    </rPh>
    <phoneticPr fontId="2"/>
  </si>
  <si>
    <t>普 通
貨物車</t>
    <rPh sb="0" eb="1">
      <t>アマネ</t>
    </rPh>
    <rPh sb="2" eb="3">
      <t>ツウ</t>
    </rPh>
    <rPh sb="4" eb="7">
      <t>カモツシャ</t>
    </rPh>
    <phoneticPr fontId="2"/>
  </si>
  <si>
    <t>準中(1)
貨物車</t>
    <rPh sb="0" eb="1">
      <t>ジュン</t>
    </rPh>
    <rPh sb="1" eb="2">
      <t>チュウ</t>
    </rPh>
    <rPh sb="6" eb="9">
      <t>カモツシャ</t>
    </rPh>
    <phoneticPr fontId="6"/>
  </si>
  <si>
    <t>中 型
貨物車</t>
    <rPh sb="0" eb="1">
      <t>ナカ</t>
    </rPh>
    <rPh sb="2" eb="3">
      <t>カタ</t>
    </rPh>
    <rPh sb="4" eb="7">
      <t>カモツシャ</t>
    </rPh>
    <phoneticPr fontId="2"/>
  </si>
  <si>
    <t>大 型
貨物車</t>
    <rPh sb="0" eb="1">
      <t>ダイ</t>
    </rPh>
    <rPh sb="2" eb="3">
      <t>カタ</t>
    </rPh>
    <rPh sb="4" eb="7">
      <t>カモツシャ</t>
    </rPh>
    <phoneticPr fontId="2"/>
  </si>
  <si>
    <t>総　 数</t>
    <rPh sb="0" eb="1">
      <t>フサ</t>
    </rPh>
    <rPh sb="3" eb="4">
      <t>カズ</t>
    </rPh>
    <phoneticPr fontId="2"/>
  </si>
  <si>
    <t>（単位：件）</t>
    <rPh sb="1" eb="3">
      <t>タンイ</t>
    </rPh>
    <rPh sb="4" eb="5">
      <t>ケン</t>
    </rPh>
    <phoneticPr fontId="6"/>
  </si>
  <si>
    <t>　第18-12表の頭注を参照のこと</t>
    <rPh sb="1" eb="2">
      <t>ダイ</t>
    </rPh>
    <rPh sb="7" eb="8">
      <t>ヒョウ</t>
    </rPh>
    <rPh sb="9" eb="11">
      <t>トウチュウ</t>
    </rPh>
    <rPh sb="12" eb="14">
      <t>サンショウ</t>
    </rPh>
    <phoneticPr fontId="2"/>
  </si>
  <si>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2"/>
  </si>
  <si>
    <t>※　違反は第１当事者の違反である。</t>
    <rPh sb="2" eb="4">
      <t>イハン</t>
    </rPh>
    <rPh sb="5" eb="6">
      <t>ダイ</t>
    </rPh>
    <rPh sb="7" eb="10">
      <t>トウジシャ</t>
    </rPh>
    <rPh sb="11" eb="13">
      <t>イハン</t>
    </rPh>
    <phoneticPr fontId="2"/>
  </si>
  <si>
    <t>平 成 ３０</t>
    <rPh sb="0" eb="1">
      <t>ヒラ</t>
    </rPh>
    <rPh sb="2" eb="3">
      <t>シゲル</t>
    </rPh>
    <phoneticPr fontId="2"/>
  </si>
  <si>
    <t>傷 者</t>
    <rPh sb="0" eb="1">
      <t>ショウガイ</t>
    </rPh>
    <rPh sb="2" eb="3">
      <t>シャ</t>
    </rPh>
    <phoneticPr fontId="2"/>
  </si>
  <si>
    <t>死 者</t>
    <rPh sb="0" eb="3">
      <t>シシャ</t>
    </rPh>
    <phoneticPr fontId="2"/>
  </si>
  <si>
    <t>件 数</t>
    <rPh sb="0" eb="1">
      <t>ケン</t>
    </rPh>
    <rPh sb="2" eb="3">
      <t>カズ</t>
    </rPh>
    <phoneticPr fontId="2"/>
  </si>
  <si>
    <t>件　数</t>
    <rPh sb="0" eb="3">
      <t>ケンスウ</t>
    </rPh>
    <phoneticPr fontId="2"/>
  </si>
  <si>
    <t>傷　者</t>
    <rPh sb="0" eb="1">
      <t>ショウガイ</t>
    </rPh>
    <rPh sb="2" eb="3">
      <t>シャ</t>
    </rPh>
    <phoneticPr fontId="2"/>
  </si>
  <si>
    <t>歩行者違反の事故</t>
    <rPh sb="0" eb="1">
      <t>ホ</t>
    </rPh>
    <rPh sb="1" eb="2">
      <t>ギョウ</t>
    </rPh>
    <rPh sb="2" eb="3">
      <t>シャ</t>
    </rPh>
    <rPh sb="3" eb="4">
      <t>タガ</t>
    </rPh>
    <rPh sb="4" eb="5">
      <t>ハン</t>
    </rPh>
    <rPh sb="6" eb="8">
      <t>ジコ</t>
    </rPh>
    <phoneticPr fontId="2"/>
  </si>
  <si>
    <t>酒酔運転の事故（違反別）</t>
    <rPh sb="0" eb="2">
      <t>サケヨ</t>
    </rPh>
    <rPh sb="2" eb="4">
      <t>ウンテン</t>
    </rPh>
    <rPh sb="5" eb="7">
      <t>ジコ</t>
    </rPh>
    <rPh sb="8" eb="10">
      <t>イハン</t>
    </rPh>
    <rPh sb="10" eb="11">
      <t>ベツ</t>
    </rPh>
    <phoneticPr fontId="2"/>
  </si>
  <si>
    <t>信号無視の事故（違反別）</t>
    <rPh sb="0" eb="2">
      <t>シンゴウ</t>
    </rPh>
    <rPh sb="2" eb="4">
      <t>ムシ</t>
    </rPh>
    <rPh sb="5" eb="7">
      <t>ジコ</t>
    </rPh>
    <rPh sb="8" eb="10">
      <t>イハン</t>
    </rPh>
    <rPh sb="10" eb="11">
      <t>ベツ</t>
    </rPh>
    <phoneticPr fontId="2"/>
  </si>
  <si>
    <t>物　損
事　故
件　数</t>
    <rPh sb="0" eb="1">
      <t>ブツ</t>
    </rPh>
    <rPh sb="2" eb="3">
      <t>ソン</t>
    </rPh>
    <rPh sb="4" eb="5">
      <t>コト</t>
    </rPh>
    <rPh sb="6" eb="7">
      <t>ユエ</t>
    </rPh>
    <rPh sb="8" eb="9">
      <t>ケン</t>
    </rPh>
    <rPh sb="10" eb="11">
      <t>カズ</t>
    </rPh>
    <phoneticPr fontId="2"/>
  </si>
  <si>
    <t>人　身　事　故　総　数</t>
    <rPh sb="0" eb="1">
      <t>ヒト</t>
    </rPh>
    <rPh sb="2" eb="3">
      <t>ミ</t>
    </rPh>
    <rPh sb="4" eb="7">
      <t>ジコ</t>
    </rPh>
    <rPh sb="8" eb="11">
      <t>ソウスウ</t>
    </rPh>
    <phoneticPr fontId="2"/>
  </si>
  <si>
    <t>年　　　　次</t>
    <rPh sb="0" eb="6">
      <t>ネンジ</t>
    </rPh>
    <phoneticPr fontId="2"/>
  </si>
  <si>
    <t>（単位：件、人）</t>
    <phoneticPr fontId="6"/>
  </si>
  <si>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2"/>
  </si>
  <si>
    <t>１８ － １２．　   交　通　事　故　件　数　及　び　死　傷　者　数</t>
    <rPh sb="12" eb="15">
      <t>コウツウ</t>
    </rPh>
    <rPh sb="16" eb="19">
      <t>ジコ</t>
    </rPh>
    <rPh sb="20" eb="23">
      <t>ケンスウ</t>
    </rPh>
    <rPh sb="24" eb="25">
      <t>オヨ</t>
    </rPh>
    <rPh sb="28" eb="33">
      <t>シショウシャ</t>
    </rPh>
    <rPh sb="34" eb="35">
      <t>スウ</t>
    </rPh>
    <phoneticPr fontId="2"/>
  </si>
  <si>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2"/>
  </si>
  <si>
    <t>１</t>
    <phoneticPr fontId="6"/>
  </si>
  <si>
    <t>０</t>
    <phoneticPr fontId="6"/>
  </si>
  <si>
    <t>５</t>
    <phoneticPr fontId="6"/>
  </si>
  <si>
    <t>４　月</t>
    <phoneticPr fontId="6"/>
  </si>
  <si>
    <t xml:space="preserve">     令 和 元</t>
    <rPh sb="5" eb="6">
      <t>レイ</t>
    </rPh>
    <rPh sb="7" eb="8">
      <t>ワ</t>
    </rPh>
    <rPh sb="9" eb="10">
      <t>モト</t>
    </rPh>
    <phoneticPr fontId="2"/>
  </si>
  <si>
    <t>３０</t>
    <phoneticPr fontId="2"/>
  </si>
  <si>
    <t>年 度</t>
    <rPh sb="0" eb="1">
      <t>トシ</t>
    </rPh>
    <rPh sb="2" eb="3">
      <t>タビ</t>
    </rPh>
    <phoneticPr fontId="2"/>
  </si>
  <si>
    <t>平 成 ２９</t>
    <rPh sb="0" eb="1">
      <t>ヒラ</t>
    </rPh>
    <rPh sb="2" eb="3">
      <t>シゲル</t>
    </rPh>
    <phoneticPr fontId="2"/>
  </si>
  <si>
    <t>千円</t>
    <rPh sb="0" eb="1">
      <t>セン</t>
    </rPh>
    <rPh sb="1" eb="2">
      <t>エン</t>
    </rPh>
    <phoneticPr fontId="2"/>
  </si>
  <si>
    <t>件</t>
    <rPh sb="0" eb="1">
      <t>ケン</t>
    </rPh>
    <phoneticPr fontId="6"/>
  </si>
  <si>
    <t>人</t>
    <rPh sb="0" eb="1">
      <t>ニン</t>
    </rPh>
    <phoneticPr fontId="6"/>
  </si>
  <si>
    <t>給付
金額</t>
    <rPh sb="0" eb="2">
      <t>キュウフ</t>
    </rPh>
    <rPh sb="3" eb="5">
      <t>キンガク</t>
    </rPh>
    <phoneticPr fontId="2"/>
  </si>
  <si>
    <t>給付
件数</t>
    <rPh sb="0" eb="2">
      <t>キュウフ</t>
    </rPh>
    <rPh sb="3" eb="5">
      <t>ケンスウ</t>
    </rPh>
    <phoneticPr fontId="2"/>
  </si>
  <si>
    <t>掛金
収入額</t>
    <rPh sb="0" eb="2">
      <t>カケキン</t>
    </rPh>
    <rPh sb="3" eb="6">
      <t>シュウニュウガク</t>
    </rPh>
    <phoneticPr fontId="2"/>
  </si>
  <si>
    <t>加 入 者 数</t>
    <rPh sb="0" eb="1">
      <t>クワ</t>
    </rPh>
    <rPh sb="2" eb="3">
      <t>イ</t>
    </rPh>
    <rPh sb="4" eb="5">
      <t>モノ</t>
    </rPh>
    <rPh sb="6" eb="7">
      <t>スウ</t>
    </rPh>
    <phoneticPr fontId="2"/>
  </si>
  <si>
    <t>給 付 金 額</t>
    <rPh sb="0" eb="1">
      <t>キュウ</t>
    </rPh>
    <rPh sb="2" eb="3">
      <t>ヅケ</t>
    </rPh>
    <rPh sb="4" eb="5">
      <t>キン</t>
    </rPh>
    <rPh sb="6" eb="7">
      <t>ガク</t>
    </rPh>
    <phoneticPr fontId="2"/>
  </si>
  <si>
    <t>掛金収入額</t>
    <rPh sb="0" eb="2">
      <t>カケキン</t>
    </rPh>
    <rPh sb="2" eb="5">
      <t>シュウニュウガク</t>
    </rPh>
    <phoneticPr fontId="2"/>
  </si>
  <si>
    <t>契 約 金 額</t>
    <rPh sb="0" eb="1">
      <t>チギリ</t>
    </rPh>
    <rPh sb="2" eb="3">
      <t>ヤク</t>
    </rPh>
    <rPh sb="4" eb="5">
      <t>カネ</t>
    </rPh>
    <rPh sb="6" eb="7">
      <t>ガク</t>
    </rPh>
    <phoneticPr fontId="2"/>
  </si>
  <si>
    <t>契約
件数</t>
    <rPh sb="0" eb="2">
      <t>ケイヤク</t>
    </rPh>
    <rPh sb="3" eb="5">
      <t>ケンスウ</t>
    </rPh>
    <phoneticPr fontId="2"/>
  </si>
  <si>
    <t>交   　通   　等   　傷   　害　   共　   済</t>
    <rPh sb="0" eb="6">
      <t>コウツウ</t>
    </rPh>
    <rPh sb="10" eb="11">
      <t>トウ</t>
    </rPh>
    <rPh sb="15" eb="21">
      <t>ショウガイ</t>
    </rPh>
    <rPh sb="25" eb="31">
      <t>キョウサイ</t>
    </rPh>
    <phoneticPr fontId="2"/>
  </si>
  <si>
    <t>火　　　　　　　　災　　　　　　　　共　　　　　　　　済</t>
    <rPh sb="0" eb="10">
      <t>カサイ</t>
    </rPh>
    <rPh sb="18" eb="28">
      <t>キョウサイ</t>
    </rPh>
    <phoneticPr fontId="2"/>
  </si>
  <si>
    <t>年　 度　・　月</t>
    <rPh sb="0" eb="4">
      <t>ネンド</t>
    </rPh>
    <rPh sb="7" eb="8">
      <t>ツキ</t>
    </rPh>
    <phoneticPr fontId="2"/>
  </si>
  <si>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2"/>
  </si>
  <si>
    <t>資料　　兵庫県警察本部生活安全部少年課</t>
    <rPh sb="0" eb="2">
      <t>シリョウ</t>
    </rPh>
    <rPh sb="4" eb="7">
      <t>ヒョウゴケン</t>
    </rPh>
    <rPh sb="7" eb="9">
      <t>ケイサツ</t>
    </rPh>
    <rPh sb="9" eb="11">
      <t>ホンブ</t>
    </rPh>
    <rPh sb="11" eb="13">
      <t>セイカツ</t>
    </rPh>
    <rPh sb="13" eb="15">
      <t>アンゼン</t>
    </rPh>
    <rPh sb="15" eb="16">
      <t>ブ</t>
    </rPh>
    <rPh sb="16" eb="18">
      <t>ショウネン</t>
    </rPh>
    <rPh sb="18" eb="19">
      <t>カ</t>
    </rPh>
    <phoneticPr fontId="2"/>
  </si>
  <si>
    <t xml:space="preserve">         ４</t>
  </si>
  <si>
    <t xml:space="preserve">         ３</t>
  </si>
  <si>
    <t xml:space="preserve">         ２</t>
    <phoneticPr fontId="6"/>
  </si>
  <si>
    <t xml:space="preserve"> 令和 元　</t>
    <rPh sb="1" eb="2">
      <t>レイ</t>
    </rPh>
    <rPh sb="2" eb="3">
      <t>ワ</t>
    </rPh>
    <rPh sb="4" eb="5">
      <t>モト</t>
    </rPh>
    <phoneticPr fontId="2"/>
  </si>
  <si>
    <t xml:space="preserve"> 平成 ３０ 年　</t>
    <rPh sb="1" eb="3">
      <t>ヘイセイ</t>
    </rPh>
    <rPh sb="7" eb="8">
      <t>ネン</t>
    </rPh>
    <phoneticPr fontId="2"/>
  </si>
  <si>
    <t>その他</t>
    <rPh sb="2" eb="3">
      <t>タ</t>
    </rPh>
    <phoneticPr fontId="2"/>
  </si>
  <si>
    <t>盗品等</t>
    <rPh sb="0" eb="2">
      <t>トウヒン</t>
    </rPh>
    <rPh sb="2" eb="3">
      <t>トウ</t>
    </rPh>
    <phoneticPr fontId="2"/>
  </si>
  <si>
    <t>占有離脱物横領</t>
    <rPh sb="5" eb="7">
      <t>オウリョウ</t>
    </rPh>
    <phoneticPr fontId="6"/>
  </si>
  <si>
    <t>わいせつ</t>
  </si>
  <si>
    <t>とばく</t>
  </si>
  <si>
    <t>横　領</t>
    <rPh sb="0" eb="1">
      <t>ヨコ</t>
    </rPh>
    <rPh sb="2" eb="3">
      <t>リョウ</t>
    </rPh>
    <phoneticPr fontId="2"/>
  </si>
  <si>
    <t>詐　欺</t>
    <rPh sb="0" eb="1">
      <t>イツワ</t>
    </rPh>
    <rPh sb="2" eb="3">
      <t>ギ</t>
    </rPh>
    <phoneticPr fontId="2"/>
  </si>
  <si>
    <t>恐　喝</t>
    <rPh sb="0" eb="1">
      <t>オソ</t>
    </rPh>
    <rPh sb="2" eb="3">
      <t>カツ</t>
    </rPh>
    <phoneticPr fontId="2"/>
  </si>
  <si>
    <t>脅　迫</t>
    <rPh sb="0" eb="1">
      <t>オビヤ</t>
    </rPh>
    <rPh sb="2" eb="3">
      <t>ハサマ</t>
    </rPh>
    <phoneticPr fontId="2"/>
  </si>
  <si>
    <t>傷　害</t>
    <rPh sb="0" eb="1">
      <t>キズ</t>
    </rPh>
    <rPh sb="2" eb="3">
      <t>ガイ</t>
    </rPh>
    <phoneticPr fontId="2"/>
  </si>
  <si>
    <t>暴　行</t>
    <rPh sb="0" eb="1">
      <t>アバ</t>
    </rPh>
    <rPh sb="2" eb="3">
      <t>ギョウ</t>
    </rPh>
    <phoneticPr fontId="2"/>
  </si>
  <si>
    <t>凶器準備
集  合</t>
    <rPh sb="0" eb="1">
      <t>キョウ</t>
    </rPh>
    <rPh sb="1" eb="2">
      <t>ウツワ</t>
    </rPh>
    <rPh sb="2" eb="4">
      <t>ジュンビ</t>
    </rPh>
    <rPh sb="5" eb="6">
      <t>シュウ</t>
    </rPh>
    <rPh sb="8" eb="9">
      <t>ゴウ</t>
    </rPh>
    <phoneticPr fontId="2"/>
  </si>
  <si>
    <t>強制性交等</t>
    <phoneticPr fontId="2"/>
  </si>
  <si>
    <t>放　火</t>
    <rPh sb="0" eb="1">
      <t>ホウ</t>
    </rPh>
    <rPh sb="2" eb="3">
      <t>ヒ</t>
    </rPh>
    <phoneticPr fontId="2"/>
  </si>
  <si>
    <t>強　盗</t>
    <rPh sb="0" eb="1">
      <t>ツヨシ</t>
    </rPh>
    <rPh sb="2" eb="3">
      <t>ヌス</t>
    </rPh>
    <phoneticPr fontId="2"/>
  </si>
  <si>
    <t>殺　人</t>
    <rPh sb="0" eb="1">
      <t>ゴロシ</t>
    </rPh>
    <rPh sb="2" eb="3">
      <t>ヒト</t>
    </rPh>
    <phoneticPr fontId="2"/>
  </si>
  <si>
    <t>その他の
刑法犯</t>
    <rPh sb="0" eb="3">
      <t>ソノタ</t>
    </rPh>
    <rPh sb="5" eb="8">
      <t>ケイホウハン</t>
    </rPh>
    <phoneticPr fontId="2"/>
  </si>
  <si>
    <t>風　俗　犯</t>
    <rPh sb="0" eb="3">
      <t>フウゾク</t>
    </rPh>
    <rPh sb="4" eb="5">
      <t>ハン</t>
    </rPh>
    <phoneticPr fontId="2"/>
  </si>
  <si>
    <t>知　　能　　犯</t>
    <rPh sb="0" eb="7">
      <t>チノウハン</t>
    </rPh>
    <phoneticPr fontId="2"/>
  </si>
  <si>
    <t>窃　盗</t>
    <rPh sb="0" eb="1">
      <t>ヌス</t>
    </rPh>
    <rPh sb="2" eb="3">
      <t>ヌス</t>
    </rPh>
    <phoneticPr fontId="2"/>
  </si>
  <si>
    <t>粗　　　暴　　　犯</t>
    <rPh sb="0" eb="5">
      <t>ソボウ</t>
    </rPh>
    <rPh sb="8" eb="9">
      <t>ハン</t>
    </rPh>
    <phoneticPr fontId="2"/>
  </si>
  <si>
    <t>凶　　悪　　犯</t>
    <rPh sb="0" eb="4">
      <t>キョウアク</t>
    </rPh>
    <rPh sb="6" eb="7">
      <t>ハン</t>
    </rPh>
    <phoneticPr fontId="2"/>
  </si>
  <si>
    <t>特別法犯</t>
    <rPh sb="0" eb="2">
      <t>トクベツ</t>
    </rPh>
    <rPh sb="2" eb="3">
      <t>ホウ</t>
    </rPh>
    <rPh sb="3" eb="4">
      <t>ハン</t>
    </rPh>
    <phoneticPr fontId="2"/>
  </si>
  <si>
    <t>刑　　　　　　　　　　法　　　　　　　　　　犯</t>
    <rPh sb="0" eb="1">
      <t>ケイ</t>
    </rPh>
    <rPh sb="11" eb="12">
      <t>ホウ</t>
    </rPh>
    <rPh sb="22" eb="23">
      <t>ハン</t>
    </rPh>
    <phoneticPr fontId="2"/>
  </si>
  <si>
    <t>総　数</t>
    <rPh sb="0" eb="1">
      <t>フサ</t>
    </rPh>
    <rPh sb="2" eb="3">
      <t>カズ</t>
    </rPh>
    <phoneticPr fontId="2"/>
  </si>
  <si>
    <t xml:space="preserve">  （単位：人）</t>
    <rPh sb="3" eb="5">
      <t>タンイ</t>
    </rPh>
    <rPh sb="6" eb="7">
      <t>ニン</t>
    </rPh>
    <phoneticPr fontId="6"/>
  </si>
  <si>
    <t xml:space="preserve">　　本表は、１４歳以上２０歳未満の少年で、刑法犯・特別法犯により市内各警察署で検挙された人員を計上したものであり、刑法犯については
  第18-20表の検挙人員の再掲である。          </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2"/>
  </si>
  <si>
    <t>１８ － １７．  　罪　種　別　犯　罪　少　年　数</t>
    <rPh sb="11" eb="12">
      <t>ツミ</t>
    </rPh>
    <rPh sb="13" eb="14">
      <t>シュ</t>
    </rPh>
    <rPh sb="15" eb="16">
      <t>ベツ</t>
    </rPh>
    <rPh sb="17" eb="20">
      <t>ハンザイ</t>
    </rPh>
    <rPh sb="21" eb="24">
      <t>ショウネン</t>
    </rPh>
    <rPh sb="25" eb="26">
      <t>スウ</t>
    </rPh>
    <phoneticPr fontId="2"/>
  </si>
  <si>
    <t>　 本表は、１４歳未満の少年で、刑法・特別法に触れる行為をして市内各警察署で補導された人員を計上したものである。</t>
    <rPh sb="2" eb="3">
      <t>ホン</t>
    </rPh>
    <rPh sb="3" eb="4">
      <t>ヒョウ</t>
    </rPh>
    <rPh sb="8" eb="9">
      <t>サイ</t>
    </rPh>
    <rPh sb="9" eb="11">
      <t>ミマン</t>
    </rPh>
    <rPh sb="12" eb="14">
      <t>ショウネン</t>
    </rPh>
    <rPh sb="16" eb="18">
      <t>ケイホウ</t>
    </rPh>
    <rPh sb="19" eb="21">
      <t>トクベツ</t>
    </rPh>
    <rPh sb="21" eb="22">
      <t>ホウ</t>
    </rPh>
    <rPh sb="23" eb="24">
      <t>フ</t>
    </rPh>
    <rPh sb="26" eb="28">
      <t>コウイ</t>
    </rPh>
    <rPh sb="31" eb="33">
      <t>シナイ</t>
    </rPh>
    <rPh sb="33" eb="34">
      <t>カク</t>
    </rPh>
    <rPh sb="34" eb="37">
      <t>ケイサツショ</t>
    </rPh>
    <rPh sb="38" eb="40">
      <t>ホドウ</t>
    </rPh>
    <rPh sb="43" eb="45">
      <t>ジンイン</t>
    </rPh>
    <rPh sb="46" eb="48">
      <t>ケイジョウ</t>
    </rPh>
    <phoneticPr fontId="2"/>
  </si>
  <si>
    <t>１８ － １６．  　罪　種　別　触　法　少　年　数</t>
    <rPh sb="11" eb="12">
      <t>ツミ</t>
    </rPh>
    <rPh sb="13" eb="14">
      <t>タネ</t>
    </rPh>
    <rPh sb="15" eb="16">
      <t>ベツ</t>
    </rPh>
    <rPh sb="17" eb="20">
      <t>ショクホウ</t>
    </rPh>
    <rPh sb="21" eb="24">
      <t>ショウネン</t>
    </rPh>
    <rPh sb="25" eb="26">
      <t>スウ</t>
    </rPh>
    <phoneticPr fontId="2"/>
  </si>
  <si>
    <t>　　４</t>
    <phoneticPr fontId="6"/>
  </si>
  <si>
    <t>　　３</t>
  </si>
  <si>
    <t>　　２</t>
    <phoneticPr fontId="6"/>
  </si>
  <si>
    <t>　令　和　 元</t>
    <rPh sb="1" eb="2">
      <t>ワ</t>
    </rPh>
    <rPh sb="3" eb="4">
      <t>モト</t>
    </rPh>
    <phoneticPr fontId="2"/>
  </si>
  <si>
    <t>平　成　３０</t>
    <rPh sb="0" eb="1">
      <t>ヒラ</t>
    </rPh>
    <rPh sb="2" eb="3">
      <t>シゲル</t>
    </rPh>
    <phoneticPr fontId="2"/>
  </si>
  <si>
    <t>暴走行為</t>
    <rPh sb="0" eb="1">
      <t>アバ</t>
    </rPh>
    <rPh sb="1" eb="2">
      <t>ソウ</t>
    </rPh>
    <rPh sb="2" eb="4">
      <t>コウイ</t>
    </rPh>
    <phoneticPr fontId="2"/>
  </si>
  <si>
    <t>金 品
持出し</t>
    <rPh sb="0" eb="1">
      <t>キン</t>
    </rPh>
    <rPh sb="2" eb="3">
      <t>シナ</t>
    </rPh>
    <rPh sb="4" eb="6">
      <t>モチダ</t>
    </rPh>
    <phoneticPr fontId="2"/>
  </si>
  <si>
    <t>不健全
娯 楽</t>
    <rPh sb="0" eb="3">
      <t>フケンゼン</t>
    </rPh>
    <rPh sb="4" eb="5">
      <t>タノ</t>
    </rPh>
    <rPh sb="6" eb="7">
      <t>ラク</t>
    </rPh>
    <phoneticPr fontId="2"/>
  </si>
  <si>
    <t>怠 学</t>
    <rPh sb="0" eb="3">
      <t>タイガク</t>
    </rPh>
    <phoneticPr fontId="2"/>
  </si>
  <si>
    <t>不良交友</t>
    <rPh sb="0" eb="2">
      <t>フリョウ</t>
    </rPh>
    <rPh sb="2" eb="4">
      <t>コウユウ</t>
    </rPh>
    <phoneticPr fontId="2"/>
  </si>
  <si>
    <t>性 的
いたずら</t>
    <rPh sb="0" eb="1">
      <t>セイ</t>
    </rPh>
    <rPh sb="2" eb="3">
      <t>マト</t>
    </rPh>
    <phoneticPr fontId="2"/>
  </si>
  <si>
    <t>不健全
性的行為</t>
    <rPh sb="0" eb="1">
      <t>フ</t>
    </rPh>
    <rPh sb="1" eb="2">
      <t>ケン</t>
    </rPh>
    <rPh sb="2" eb="3">
      <t>ゼン</t>
    </rPh>
    <rPh sb="4" eb="5">
      <t>セイ</t>
    </rPh>
    <rPh sb="5" eb="6">
      <t>マト</t>
    </rPh>
    <rPh sb="6" eb="7">
      <t>ギョウ</t>
    </rPh>
    <rPh sb="7" eb="8">
      <t>タメ</t>
    </rPh>
    <phoneticPr fontId="2"/>
  </si>
  <si>
    <t>無断外泊</t>
    <rPh sb="0" eb="2">
      <t>ムダン</t>
    </rPh>
    <rPh sb="2" eb="4">
      <t>ガイハク</t>
    </rPh>
    <phoneticPr fontId="2"/>
  </si>
  <si>
    <t>家 出</t>
    <rPh sb="0" eb="1">
      <t>イエ</t>
    </rPh>
    <rPh sb="2" eb="3">
      <t>デ</t>
    </rPh>
    <phoneticPr fontId="2"/>
  </si>
  <si>
    <t>深 夜
はいかい</t>
    <rPh sb="0" eb="1">
      <t>ブカ</t>
    </rPh>
    <rPh sb="2" eb="3">
      <t>ヨル</t>
    </rPh>
    <phoneticPr fontId="2"/>
  </si>
  <si>
    <t>金 品
不正要求</t>
    <rPh sb="0" eb="1">
      <t>キン</t>
    </rPh>
    <rPh sb="2" eb="3">
      <t>シナ</t>
    </rPh>
    <rPh sb="4" eb="5">
      <t>フ</t>
    </rPh>
    <rPh sb="5" eb="6">
      <t>セイ</t>
    </rPh>
    <rPh sb="6" eb="7">
      <t>ヨウ</t>
    </rPh>
    <rPh sb="7" eb="8">
      <t>モトム</t>
    </rPh>
    <phoneticPr fontId="2"/>
  </si>
  <si>
    <t>粗暴行為</t>
    <rPh sb="0" eb="2">
      <t>ソボウ</t>
    </rPh>
    <rPh sb="2" eb="4">
      <t>コウイ</t>
    </rPh>
    <phoneticPr fontId="2"/>
  </si>
  <si>
    <t>刃物等
所 持</t>
    <rPh sb="0" eb="1">
      <t>ハ</t>
    </rPh>
    <rPh sb="1" eb="2">
      <t>モノ</t>
    </rPh>
    <rPh sb="2" eb="3">
      <t>ナド</t>
    </rPh>
    <rPh sb="4" eb="5">
      <t>トコロ</t>
    </rPh>
    <rPh sb="6" eb="7">
      <t>ジ</t>
    </rPh>
    <phoneticPr fontId="2"/>
  </si>
  <si>
    <t>薬物乱用</t>
    <rPh sb="0" eb="2">
      <t>ヤクブツ</t>
    </rPh>
    <rPh sb="2" eb="4">
      <t>ランヨウ</t>
    </rPh>
    <phoneticPr fontId="2"/>
  </si>
  <si>
    <t>喫 煙</t>
    <rPh sb="0" eb="3">
      <t>キツエン</t>
    </rPh>
    <phoneticPr fontId="2"/>
  </si>
  <si>
    <t>飲 酒</t>
    <rPh sb="0" eb="3">
      <t>インシュ</t>
    </rPh>
    <phoneticPr fontId="2"/>
  </si>
  <si>
    <t>不　　　　　　　　　　良　　　　　　　　　　行　　　　　　　　　　為</t>
    <rPh sb="0" eb="1">
      <t>フ</t>
    </rPh>
    <rPh sb="11" eb="12">
      <t>リョウ</t>
    </rPh>
    <rPh sb="22" eb="23">
      <t>ギョウ</t>
    </rPh>
    <rPh sb="33" eb="34">
      <t>タメ</t>
    </rPh>
    <phoneticPr fontId="2"/>
  </si>
  <si>
    <t>ぐ　犯</t>
    <rPh sb="2" eb="3">
      <t>ハン</t>
    </rPh>
    <phoneticPr fontId="2"/>
  </si>
  <si>
    <t>年  　　　次</t>
    <rPh sb="0" eb="1">
      <t>トシ</t>
    </rPh>
    <rPh sb="6" eb="7">
      <t>ツギ</t>
    </rPh>
    <phoneticPr fontId="2"/>
  </si>
  <si>
    <t xml:space="preserve">  （単位：件）</t>
    <rPh sb="3" eb="5">
      <t>タンイ</t>
    </rPh>
    <rPh sb="6" eb="7">
      <t>ケン</t>
    </rPh>
    <phoneticPr fontId="6"/>
  </si>
  <si>
    <t>　 本表は、市内各警察署及び少年サポートセンターで補導された人員を計上したものである。</t>
    <rPh sb="2" eb="3">
      <t>ホン</t>
    </rPh>
    <rPh sb="3" eb="4">
      <t>ヒョウ</t>
    </rPh>
    <rPh sb="6" eb="8">
      <t>シナイ</t>
    </rPh>
    <rPh sb="8" eb="9">
      <t>カク</t>
    </rPh>
    <rPh sb="9" eb="12">
      <t>ケイサツショ</t>
    </rPh>
    <rPh sb="12" eb="13">
      <t>オヨ</t>
    </rPh>
    <rPh sb="14" eb="16">
      <t>ショウネン</t>
    </rPh>
    <rPh sb="25" eb="27">
      <t>ホドウ</t>
    </rPh>
    <rPh sb="30" eb="32">
      <t>ジンイン</t>
    </rPh>
    <rPh sb="33" eb="35">
      <t>ケイジョウ</t>
    </rPh>
    <phoneticPr fontId="2"/>
  </si>
  <si>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2"/>
  </si>
  <si>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2"/>
  </si>
  <si>
    <t>(2)　自転車を除く</t>
    <phoneticPr fontId="6"/>
  </si>
  <si>
    <t>(1)　自転車を含む</t>
    <rPh sb="4" eb="7">
      <t>ジテンシャ</t>
    </rPh>
    <rPh sb="8" eb="9">
      <t>フク</t>
    </rPh>
    <phoneticPr fontId="6"/>
  </si>
  <si>
    <t>その他</t>
    <rPh sb="2" eb="3">
      <t>タ</t>
    </rPh>
    <phoneticPr fontId="6"/>
  </si>
  <si>
    <t>出  会  い
がしら衝突</t>
    <rPh sb="0" eb="4">
      <t>デア</t>
    </rPh>
    <rPh sb="11" eb="13">
      <t>ショウトツ</t>
    </rPh>
    <phoneticPr fontId="2"/>
  </si>
  <si>
    <t>追突</t>
    <rPh sb="0" eb="1">
      <t>ツイ</t>
    </rPh>
    <rPh sb="1" eb="2">
      <t>ヅキ</t>
    </rPh>
    <phoneticPr fontId="2"/>
  </si>
  <si>
    <t>人と自転車の事故</t>
    <phoneticPr fontId="6"/>
  </si>
  <si>
    <t>車(1)と
列車
の事故</t>
    <rPh sb="0" eb="1">
      <t>クルマ</t>
    </rPh>
    <rPh sb="6" eb="8">
      <t>レッシャ</t>
    </rPh>
    <rPh sb="10" eb="12">
      <t>ジコ</t>
    </rPh>
    <phoneticPr fontId="2"/>
  </si>
  <si>
    <t>車(1)単独の
事故</t>
    <rPh sb="0" eb="1">
      <t>クルマ</t>
    </rPh>
    <rPh sb="4" eb="6">
      <t>タンドク</t>
    </rPh>
    <rPh sb="8" eb="10">
      <t>ジコ</t>
    </rPh>
    <phoneticPr fontId="2"/>
  </si>
  <si>
    <t>車と車の
事故(2)</t>
    <rPh sb="0" eb="1">
      <t>クルマ</t>
    </rPh>
    <rPh sb="2" eb="3">
      <t>クルマ</t>
    </rPh>
    <rPh sb="5" eb="7">
      <t>ジコ</t>
    </rPh>
    <phoneticPr fontId="2"/>
  </si>
  <si>
    <t>自転車と車(1)の事故</t>
    <rPh sb="0" eb="3">
      <t>ジテンシャ</t>
    </rPh>
    <rPh sb="4" eb="5">
      <t>クルマ</t>
    </rPh>
    <rPh sb="9" eb="11">
      <t>ジコ</t>
    </rPh>
    <phoneticPr fontId="2"/>
  </si>
  <si>
    <t>人と車(1)
の事故</t>
    <rPh sb="0" eb="1">
      <t>ヒト</t>
    </rPh>
    <rPh sb="2" eb="3">
      <t>クルマ</t>
    </rPh>
    <rPh sb="8" eb="10">
      <t>ジコ</t>
    </rPh>
    <phoneticPr fontId="2"/>
  </si>
  <si>
    <t>　 第18-12表の頭注を参照のこと</t>
    <rPh sb="2" eb="3">
      <t>ダイ</t>
    </rPh>
    <rPh sb="8" eb="9">
      <t>ヒョウ</t>
    </rPh>
    <rPh sb="10" eb="12">
      <t>トウチュウ</t>
    </rPh>
    <rPh sb="13" eb="15">
      <t>サンショウ</t>
    </rPh>
    <phoneticPr fontId="2"/>
  </si>
  <si>
    <t>１８ － １４．　  類　型　別　人　身　事　故　発　生　件　数</t>
    <rPh sb="11" eb="16">
      <t>ルイケイベツ</t>
    </rPh>
    <rPh sb="17" eb="20">
      <t>ジンシン</t>
    </rPh>
    <rPh sb="21" eb="24">
      <t>ジコ</t>
    </rPh>
    <rPh sb="25" eb="28">
      <t>ハッセイ</t>
    </rPh>
    <rPh sb="29" eb="32">
      <t>ケンスウ</t>
    </rPh>
    <phoneticPr fontId="2"/>
  </si>
  <si>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2"/>
  </si>
  <si>
    <t>※　本表は令和４年版尼崎市統計書より新たに掲載した。（令和３年版以前は、１８－〇〇の検挙地計上方式によるもののみ掲載していた）</t>
    <rPh sb="5" eb="7">
      <t>レイワ</t>
    </rPh>
    <rPh sb="8" eb="9">
      <t>ネン</t>
    </rPh>
    <rPh sb="9" eb="10">
      <t>バン</t>
    </rPh>
    <rPh sb="10" eb="13">
      <t>アマガサキシ</t>
    </rPh>
    <rPh sb="13" eb="16">
      <t>トウケイショ</t>
    </rPh>
    <rPh sb="18" eb="19">
      <t>アラ</t>
    </rPh>
    <rPh sb="21" eb="23">
      <t>ケイサイ</t>
    </rPh>
    <rPh sb="27" eb="29">
      <t>レイワ</t>
    </rPh>
    <rPh sb="30" eb="31">
      <t>ネン</t>
    </rPh>
    <rPh sb="31" eb="32">
      <t>バン</t>
    </rPh>
    <rPh sb="32" eb="34">
      <t>イゼン</t>
    </rPh>
    <rPh sb="42" eb="44">
      <t>ケンキョ</t>
    </rPh>
    <rPh sb="44" eb="45">
      <t>チ</t>
    </rPh>
    <rPh sb="45" eb="47">
      <t>ケイジョウ</t>
    </rPh>
    <rPh sb="47" eb="49">
      <t>ホウシキ</t>
    </rPh>
    <rPh sb="56" eb="58">
      <t>ケイサイ</t>
    </rPh>
    <phoneticPr fontId="6"/>
  </si>
  <si>
    <t>※　本表の認知件数・解決件数は、検挙警察署の如何に関わらず、事件の発生した市町を基準に計上した。（発生地計上方式）</t>
    <phoneticPr fontId="6"/>
  </si>
  <si>
    <t>風俗犯</t>
    <rPh sb="0" eb="2">
      <t>フウゾク</t>
    </rPh>
    <rPh sb="2" eb="3">
      <t>ハン</t>
    </rPh>
    <phoneticPr fontId="6"/>
  </si>
  <si>
    <t>知能犯</t>
    <rPh sb="0" eb="3">
      <t>チノウハン</t>
    </rPh>
    <phoneticPr fontId="6"/>
  </si>
  <si>
    <t>窃盗犯</t>
    <rPh sb="0" eb="3">
      <t>セットウハン</t>
    </rPh>
    <phoneticPr fontId="6"/>
  </si>
  <si>
    <t>粗暴犯</t>
    <rPh sb="0" eb="2">
      <t>ソボウ</t>
    </rPh>
    <rPh sb="2" eb="3">
      <t>ハン</t>
    </rPh>
    <phoneticPr fontId="6"/>
  </si>
  <si>
    <t>凶悪犯</t>
    <rPh sb="0" eb="3">
      <t>キョウアクハン</t>
    </rPh>
    <phoneticPr fontId="6"/>
  </si>
  <si>
    <t>総数</t>
    <rPh sb="0" eb="2">
      <t>ソウスウ</t>
    </rPh>
    <phoneticPr fontId="6"/>
  </si>
  <si>
    <t>解決件数</t>
    <rPh sb="2" eb="4">
      <t>ケンスウ</t>
    </rPh>
    <phoneticPr fontId="2"/>
  </si>
  <si>
    <t>認知件数</t>
    <rPh sb="0" eb="2">
      <t>ニンチ</t>
    </rPh>
    <rPh sb="2" eb="4">
      <t>ケンスウ</t>
    </rPh>
    <phoneticPr fontId="2"/>
  </si>
  <si>
    <t>令和４年</t>
    <rPh sb="0" eb="2">
      <t>レイワ</t>
    </rPh>
    <rPh sb="3" eb="4">
      <t>ネン</t>
    </rPh>
    <phoneticPr fontId="6"/>
  </si>
  <si>
    <t>令和３年</t>
    <rPh sb="0" eb="2">
      <t>レイワ</t>
    </rPh>
    <rPh sb="3" eb="4">
      <t>ネン</t>
    </rPh>
    <phoneticPr fontId="6"/>
  </si>
  <si>
    <t>令和２年</t>
    <rPh sb="0" eb="2">
      <t>レイワ</t>
    </rPh>
    <rPh sb="3" eb="4">
      <t>ネン</t>
    </rPh>
    <phoneticPr fontId="6"/>
  </si>
  <si>
    <t>令和元（平成３１）年</t>
    <rPh sb="0" eb="2">
      <t>レイワ</t>
    </rPh>
    <rPh sb="2" eb="3">
      <t>ガン</t>
    </rPh>
    <rPh sb="4" eb="6">
      <t>ヘイセイ</t>
    </rPh>
    <rPh sb="9" eb="10">
      <t>ネン</t>
    </rPh>
    <phoneticPr fontId="6"/>
  </si>
  <si>
    <t>平成３０年</t>
    <rPh sb="0" eb="2">
      <t>ヘイセイ</t>
    </rPh>
    <rPh sb="4" eb="5">
      <t>ネン</t>
    </rPh>
    <phoneticPr fontId="2"/>
  </si>
  <si>
    <t>区　　　　　分</t>
    <phoneticPr fontId="6"/>
  </si>
  <si>
    <t>１８ － １９．　　包　括　罪　種　別　、　認　知　件　数　及　び　解　決　件　数　（発　生　市　区　町　別）</t>
    <rPh sb="10" eb="11">
      <t>ツツミ</t>
    </rPh>
    <rPh sb="12" eb="13">
      <t>カツ</t>
    </rPh>
    <rPh sb="14" eb="15">
      <t>ツミ</t>
    </rPh>
    <rPh sb="16" eb="17">
      <t>シュ</t>
    </rPh>
    <rPh sb="18" eb="19">
      <t>ベツ</t>
    </rPh>
    <rPh sb="22" eb="23">
      <t>ニン</t>
    </rPh>
    <rPh sb="24" eb="25">
      <t>チ</t>
    </rPh>
    <rPh sb="26" eb="29">
      <t>ケンスウ</t>
    </rPh>
    <rPh sb="30" eb="31">
      <t>オヨ</t>
    </rPh>
    <rPh sb="34" eb="35">
      <t>カイ</t>
    </rPh>
    <rPh sb="36" eb="37">
      <t>ケツ</t>
    </rPh>
    <rPh sb="38" eb="39">
      <t>ケン</t>
    </rPh>
    <rPh sb="40" eb="41">
      <t>スウ</t>
    </rPh>
    <rPh sb="43" eb="44">
      <t>ハッ</t>
    </rPh>
    <rPh sb="45" eb="46">
      <t>セイ</t>
    </rPh>
    <rPh sb="47" eb="48">
      <t>シ</t>
    </rPh>
    <rPh sb="51" eb="52">
      <t>マチ</t>
    </rPh>
    <rPh sb="53" eb="54">
      <t>ベツ</t>
    </rPh>
    <phoneticPr fontId="2"/>
  </si>
  <si>
    <t>資料　　神戸家庭裁判所</t>
    <rPh sb="0" eb="2">
      <t>シリョウ</t>
    </rPh>
    <rPh sb="4" eb="6">
      <t>コウベ</t>
    </rPh>
    <rPh sb="6" eb="8">
      <t>カテイ</t>
    </rPh>
    <rPh sb="8" eb="11">
      <t>サイバンショ</t>
    </rPh>
    <phoneticPr fontId="2"/>
  </si>
  <si>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2"/>
  </si>
  <si>
    <t>未済</t>
    <rPh sb="0" eb="2">
      <t>ミサイ</t>
    </rPh>
    <phoneticPr fontId="2"/>
  </si>
  <si>
    <t>従たる事件</t>
    <rPh sb="0" eb="1">
      <t>ジュウ</t>
    </rPh>
    <rPh sb="3" eb="5">
      <t>ジケン</t>
    </rPh>
    <phoneticPr fontId="2"/>
  </si>
  <si>
    <t>移送・回付</t>
    <rPh sb="0" eb="2">
      <t>イソウ</t>
    </rPh>
    <rPh sb="3" eb="5">
      <t>カイフ</t>
    </rPh>
    <phoneticPr fontId="2"/>
  </si>
  <si>
    <t>審判不開始</t>
    <rPh sb="0" eb="2">
      <t>シンパン</t>
    </rPh>
    <rPh sb="2" eb="3">
      <t>フ</t>
    </rPh>
    <rPh sb="3" eb="5">
      <t>カイシ</t>
    </rPh>
    <phoneticPr fontId="2"/>
  </si>
  <si>
    <t>不処分</t>
    <rPh sb="0" eb="1">
      <t>フ</t>
    </rPh>
    <rPh sb="1" eb="3">
      <t>ショブン</t>
    </rPh>
    <phoneticPr fontId="2"/>
  </si>
  <si>
    <t>知事・児童相談所長送致</t>
    <rPh sb="0" eb="2">
      <t>チジ</t>
    </rPh>
    <rPh sb="3" eb="5">
      <t>ジドウ</t>
    </rPh>
    <rPh sb="5" eb="7">
      <t>ソウダン</t>
    </rPh>
    <rPh sb="7" eb="9">
      <t>ショチョウ</t>
    </rPh>
    <rPh sb="9" eb="11">
      <t>ソウチ</t>
    </rPh>
    <phoneticPr fontId="2"/>
  </si>
  <si>
    <t>少年院送致</t>
    <rPh sb="0" eb="3">
      <t>ショウネンイン</t>
    </rPh>
    <rPh sb="3" eb="5">
      <t>ソウチ</t>
    </rPh>
    <phoneticPr fontId="2"/>
  </si>
  <si>
    <t>児童自立支援施設等へ送致</t>
    <rPh sb="8" eb="9">
      <t>トウ</t>
    </rPh>
    <rPh sb="10" eb="12">
      <t>ソウチ</t>
    </rPh>
    <phoneticPr fontId="2"/>
  </si>
  <si>
    <t>保護観察</t>
    <rPh sb="0" eb="2">
      <t>ホゴ</t>
    </rPh>
    <rPh sb="2" eb="4">
      <t>カンサツ</t>
    </rPh>
    <phoneticPr fontId="2"/>
  </si>
  <si>
    <t>保護処分</t>
    <rPh sb="0" eb="2">
      <t>ホゴ</t>
    </rPh>
    <rPh sb="2" eb="4">
      <t>ショブン</t>
    </rPh>
    <phoneticPr fontId="2"/>
  </si>
  <si>
    <t>検察官送致</t>
    <rPh sb="0" eb="3">
      <t>ケンサツカン</t>
    </rPh>
    <rPh sb="3" eb="5">
      <t>ソウチ</t>
    </rPh>
    <phoneticPr fontId="2"/>
  </si>
  <si>
    <t>既　済　総　数</t>
    <rPh sb="0" eb="3">
      <t>キサイ</t>
    </rPh>
    <phoneticPr fontId="2"/>
  </si>
  <si>
    <t>他の家庭裁判所からの移送・回付等</t>
    <rPh sb="0" eb="1">
      <t>タ</t>
    </rPh>
    <rPh sb="2" eb="4">
      <t>カテイ</t>
    </rPh>
    <rPh sb="4" eb="6">
      <t>サイバン</t>
    </rPh>
    <rPh sb="6" eb="7">
      <t>ショ</t>
    </rPh>
    <rPh sb="10" eb="12">
      <t>イソウ</t>
    </rPh>
    <rPh sb="13" eb="15">
      <t>カイフ</t>
    </rPh>
    <rPh sb="15" eb="16">
      <t>トウ</t>
    </rPh>
    <phoneticPr fontId="2"/>
  </si>
  <si>
    <t>通告</t>
    <rPh sb="0" eb="2">
      <t>ツウコク</t>
    </rPh>
    <phoneticPr fontId="2"/>
  </si>
  <si>
    <t>家裁調査官の報告</t>
    <rPh sb="0" eb="2">
      <t>カサイ</t>
    </rPh>
    <rPh sb="2" eb="5">
      <t>チョウサカン</t>
    </rPh>
    <rPh sb="6" eb="8">
      <t>ホウコク</t>
    </rPh>
    <phoneticPr fontId="2"/>
  </si>
  <si>
    <t>知事・児童相談所長</t>
    <rPh sb="0" eb="2">
      <t>チジ</t>
    </rPh>
    <rPh sb="3" eb="5">
      <t>ジドウ</t>
    </rPh>
    <rPh sb="5" eb="7">
      <t>ソウダン</t>
    </rPh>
    <rPh sb="7" eb="9">
      <t>ショチョウ</t>
    </rPh>
    <phoneticPr fontId="2"/>
  </si>
  <si>
    <t>司法警察員</t>
    <rPh sb="0" eb="2">
      <t>シホウ</t>
    </rPh>
    <rPh sb="2" eb="4">
      <t>ケイサツ</t>
    </rPh>
    <rPh sb="4" eb="5">
      <t>イン</t>
    </rPh>
    <phoneticPr fontId="2"/>
  </si>
  <si>
    <t>検察官</t>
    <rPh sb="0" eb="3">
      <t>ケンサツカン</t>
    </rPh>
    <phoneticPr fontId="2"/>
  </si>
  <si>
    <t>新受総数</t>
    <rPh sb="0" eb="1">
      <t>シン</t>
    </rPh>
    <rPh sb="1" eb="2">
      <t>ウ</t>
    </rPh>
    <phoneticPr fontId="2"/>
  </si>
  <si>
    <t>旧受</t>
    <rPh sb="0" eb="1">
      <t>キュウ</t>
    </rPh>
    <rPh sb="1" eb="2">
      <t>ウ</t>
    </rPh>
    <phoneticPr fontId="2"/>
  </si>
  <si>
    <t>受　理　総　数</t>
    <rPh sb="0" eb="3">
      <t>ジュリ</t>
    </rPh>
    <phoneticPr fontId="2"/>
  </si>
  <si>
    <t>道路交通
事      件</t>
    <rPh sb="0" eb="2">
      <t>ドウロ</t>
    </rPh>
    <rPh sb="2" eb="4">
      <t>コウツウ</t>
    </rPh>
    <rPh sb="5" eb="13">
      <t>ジケン</t>
    </rPh>
    <phoneticPr fontId="2"/>
  </si>
  <si>
    <t>一般事件</t>
    <rPh sb="0" eb="2">
      <t>イッパン</t>
    </rPh>
    <rPh sb="2" eb="4">
      <t>ジケン</t>
    </rPh>
    <phoneticPr fontId="2"/>
  </si>
  <si>
    <t>総    数</t>
    <rPh sb="0" eb="1">
      <t>ソウケイ</t>
    </rPh>
    <rPh sb="5" eb="6">
      <t>スウ</t>
    </rPh>
    <phoneticPr fontId="2"/>
  </si>
  <si>
    <t>３　　年</t>
    <rPh sb="3" eb="4">
      <t>ネン</t>
    </rPh>
    <phoneticPr fontId="2"/>
  </si>
  <si>
    <t>２年</t>
    <rPh sb="1" eb="2">
      <t>トシ</t>
    </rPh>
    <phoneticPr fontId="6"/>
  </si>
  <si>
    <t>令和元年</t>
    <rPh sb="0" eb="2">
      <t>レイワ</t>
    </rPh>
    <rPh sb="2" eb="4">
      <t>ガンネン</t>
    </rPh>
    <phoneticPr fontId="6"/>
  </si>
  <si>
    <t>３０   年</t>
    <phoneticPr fontId="6"/>
  </si>
  <si>
    <t>平成２９年</t>
    <rPh sb="0" eb="2">
      <t>ヘイセイ</t>
    </rPh>
    <rPh sb="4" eb="5">
      <t>ネン</t>
    </rPh>
    <phoneticPr fontId="2"/>
  </si>
  <si>
    <t>受　理　・　既　済　・　未　済</t>
    <rPh sb="0" eb="3">
      <t>ジュリ</t>
    </rPh>
    <rPh sb="6" eb="9">
      <t>キサイ</t>
    </rPh>
    <rPh sb="12" eb="15">
      <t>ミサイ</t>
    </rPh>
    <phoneticPr fontId="2"/>
  </si>
  <si>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2"/>
  </si>
  <si>
    <t>１８ － １８．　　少　　年　　保　　護　　事　　件</t>
    <rPh sb="10" eb="14">
      <t>ショウネン</t>
    </rPh>
    <rPh sb="16" eb="20">
      <t>ホゴ</t>
    </rPh>
    <rPh sb="22" eb="26">
      <t>ジケン</t>
    </rPh>
    <phoneticPr fontId="2"/>
  </si>
  <si>
    <t>資料　　神戸地方検察庁尼崎支部</t>
    <rPh sb="0" eb="2">
      <t>シリョウ</t>
    </rPh>
    <rPh sb="4" eb="6">
      <t>コウベ</t>
    </rPh>
    <rPh sb="6" eb="8">
      <t>チホウ</t>
    </rPh>
    <rPh sb="8" eb="10">
      <t>ケンサツ</t>
    </rPh>
    <rPh sb="10" eb="11">
      <t>チョウ</t>
    </rPh>
    <rPh sb="11" eb="13">
      <t>アマガサキ</t>
    </rPh>
    <rPh sb="13" eb="15">
      <t>シブ</t>
    </rPh>
    <phoneticPr fontId="2"/>
  </si>
  <si>
    <t xml:space="preserve">     ３</t>
  </si>
  <si>
    <t xml:space="preserve">     ２</t>
  </si>
  <si>
    <t xml:space="preserve">    元</t>
    <rPh sb="4" eb="5">
      <t>モト</t>
    </rPh>
    <phoneticPr fontId="6"/>
  </si>
  <si>
    <t>和</t>
    <rPh sb="0" eb="1">
      <t>ワ</t>
    </rPh>
    <phoneticPr fontId="2"/>
  </si>
  <si>
    <t>令</t>
    <rPh sb="0" eb="1">
      <t>レイ</t>
    </rPh>
    <phoneticPr fontId="6"/>
  </si>
  <si>
    <t xml:space="preserve">    ３０</t>
  </si>
  <si>
    <t xml:space="preserve">    ２９　　年</t>
    <rPh sb="8" eb="9">
      <t>ネン</t>
    </rPh>
    <phoneticPr fontId="2"/>
  </si>
  <si>
    <t>平   成</t>
    <rPh sb="0" eb="5">
      <t>ヘイセイ</t>
    </rPh>
    <phoneticPr fontId="2"/>
  </si>
  <si>
    <t>尼             崎             区             検             察             庁</t>
    <rPh sb="0" eb="15">
      <t>アマガサキ</t>
    </rPh>
    <rPh sb="28" eb="29">
      <t>ク</t>
    </rPh>
    <rPh sb="42" eb="71">
      <t>ケンサツチョウ</t>
    </rPh>
    <phoneticPr fontId="2"/>
  </si>
  <si>
    <t xml:space="preserve">     ３</t>
    <phoneticPr fontId="6"/>
  </si>
  <si>
    <t>神     戸     地     方     検     察     庁     尼     崎     支     部</t>
    <rPh sb="0" eb="7">
      <t>コウベ</t>
    </rPh>
    <rPh sb="12" eb="19">
      <t>チホウ</t>
    </rPh>
    <rPh sb="24" eb="37">
      <t>ケンサツチョウ</t>
    </rPh>
    <rPh sb="42" eb="49">
      <t>アマガサキ</t>
    </rPh>
    <rPh sb="54" eb="61">
      <t>シブ</t>
    </rPh>
    <phoneticPr fontId="2"/>
  </si>
  <si>
    <t>他へ送致</t>
    <rPh sb="0" eb="1">
      <t>タ</t>
    </rPh>
    <rPh sb="2" eb="4">
      <t>ソウチ</t>
    </rPh>
    <phoneticPr fontId="2"/>
  </si>
  <si>
    <t>中止</t>
    <rPh sb="0" eb="2">
      <t>チュウシ</t>
    </rPh>
    <phoneticPr fontId="2"/>
  </si>
  <si>
    <t>不起訴</t>
    <rPh sb="0" eb="3">
      <t>フキソ</t>
    </rPh>
    <phoneticPr fontId="2"/>
  </si>
  <si>
    <t>起　　訴</t>
    <rPh sb="0" eb="4">
      <t>キソ</t>
    </rPh>
    <phoneticPr fontId="2"/>
  </si>
  <si>
    <t>総　　数</t>
    <rPh sb="0" eb="4">
      <t>ソウスウ</t>
    </rPh>
    <phoneticPr fontId="2"/>
  </si>
  <si>
    <t>新　　受</t>
    <rPh sb="0" eb="1">
      <t>シン</t>
    </rPh>
    <rPh sb="3" eb="4">
      <t>ジュ</t>
    </rPh>
    <phoneticPr fontId="2"/>
  </si>
  <si>
    <t>旧受</t>
    <rPh sb="0" eb="1">
      <t>キュウ</t>
    </rPh>
    <rPh sb="1" eb="2">
      <t>ジュ</t>
    </rPh>
    <phoneticPr fontId="2"/>
  </si>
  <si>
    <t>未処理
人　 員</t>
    <rPh sb="0" eb="1">
      <t>ミ</t>
    </rPh>
    <rPh sb="1" eb="3">
      <t>ショリ</t>
    </rPh>
    <rPh sb="4" eb="5">
      <t>ヒト</t>
    </rPh>
    <rPh sb="7" eb="8">
      <t>イン</t>
    </rPh>
    <phoneticPr fontId="2"/>
  </si>
  <si>
    <t>処　　　　　　　　理　　　　　　　　人　　　　　　　　員</t>
    <rPh sb="0" eb="10">
      <t>ショリ</t>
    </rPh>
    <rPh sb="18" eb="28">
      <t>ジンイン</t>
    </rPh>
    <phoneticPr fontId="2"/>
  </si>
  <si>
    <t>受　　　理　　　人　　　員</t>
    <rPh sb="0" eb="5">
      <t>ジュリ</t>
    </rPh>
    <rPh sb="8" eb="13">
      <t>ジンイン</t>
    </rPh>
    <phoneticPr fontId="2"/>
  </si>
  <si>
    <t>年　　　　　次</t>
    <rPh sb="0" eb="7">
      <t>ネンジ</t>
    </rPh>
    <phoneticPr fontId="2"/>
  </si>
  <si>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2"/>
  </si>
  <si>
    <t>１８ － ２１．　　検　察　庁　処　理　状　況</t>
    <rPh sb="10" eb="15">
      <t>ケンサツチョウ</t>
    </rPh>
    <rPh sb="16" eb="19">
      <t>ショリ</t>
    </rPh>
    <rPh sb="20" eb="23">
      <t>ジョウキョウ</t>
    </rPh>
    <phoneticPr fontId="2"/>
  </si>
  <si>
    <t>※　本表の認知件数・検挙件数・検挙人員は、事件発生地の如何に関わらず、事件の検挙した警察署を基準に計上した。（検挙地計上方式）</t>
    <rPh sb="10" eb="12">
      <t>ケンキョ</t>
    </rPh>
    <rPh sb="15" eb="17">
      <t>ケンキョ</t>
    </rPh>
    <rPh sb="17" eb="19">
      <t>ジンイン</t>
    </rPh>
    <rPh sb="21" eb="23">
      <t>ジケン</t>
    </rPh>
    <rPh sb="23" eb="25">
      <t>ハッセイ</t>
    </rPh>
    <rPh sb="25" eb="26">
      <t>チ</t>
    </rPh>
    <rPh sb="38" eb="40">
      <t>ケンキョ</t>
    </rPh>
    <rPh sb="42" eb="45">
      <t>ケイサツショ</t>
    </rPh>
    <rPh sb="55" eb="57">
      <t>ケンキョ</t>
    </rPh>
    <phoneticPr fontId="6"/>
  </si>
  <si>
    <t>その他の刑法犯</t>
    <rPh sb="0" eb="3">
      <t>ソノタ</t>
    </rPh>
    <rPh sb="4" eb="7">
      <t>ケイホウハン</t>
    </rPh>
    <phoneticPr fontId="2"/>
  </si>
  <si>
    <t>風俗犯　総　数</t>
    <rPh sb="0" eb="2">
      <t>フウゾク</t>
    </rPh>
    <rPh sb="2" eb="3">
      <t>ハン</t>
    </rPh>
    <phoneticPr fontId="2"/>
  </si>
  <si>
    <t>背任</t>
    <rPh sb="0" eb="2">
      <t>ハイニン</t>
    </rPh>
    <phoneticPr fontId="2"/>
  </si>
  <si>
    <t>汚職</t>
    <rPh sb="0" eb="2">
      <t>オショク</t>
    </rPh>
    <phoneticPr fontId="2"/>
  </si>
  <si>
    <t>偽造</t>
    <rPh sb="0" eb="2">
      <t>ギゾウ</t>
    </rPh>
    <phoneticPr fontId="2"/>
  </si>
  <si>
    <t>横領</t>
    <rPh sb="0" eb="2">
      <t>オウリョウ</t>
    </rPh>
    <phoneticPr fontId="2"/>
  </si>
  <si>
    <t>詐欺</t>
    <rPh sb="0" eb="2">
      <t>サギ</t>
    </rPh>
    <phoneticPr fontId="2"/>
  </si>
  <si>
    <t>知能犯　総　数</t>
    <rPh sb="0" eb="3">
      <t>チノウハン</t>
    </rPh>
    <phoneticPr fontId="2"/>
  </si>
  <si>
    <t>窃盗</t>
    <rPh sb="0" eb="2">
      <t>セットウ</t>
    </rPh>
    <phoneticPr fontId="2"/>
  </si>
  <si>
    <t>恐喝</t>
    <rPh sb="0" eb="2">
      <t>キョウカツ</t>
    </rPh>
    <phoneticPr fontId="2"/>
  </si>
  <si>
    <t>脅迫</t>
    <rPh sb="0" eb="2">
      <t>キョウハク</t>
    </rPh>
    <phoneticPr fontId="2"/>
  </si>
  <si>
    <t>傷害</t>
    <rPh sb="0" eb="2">
      <t>ショウガイ</t>
    </rPh>
    <phoneticPr fontId="2"/>
  </si>
  <si>
    <t>暴行</t>
    <rPh sb="0" eb="2">
      <t>ボウコウ</t>
    </rPh>
    <phoneticPr fontId="2"/>
  </si>
  <si>
    <t>凶器準備集合</t>
    <rPh sb="0" eb="2">
      <t>キョウキ</t>
    </rPh>
    <rPh sb="2" eb="4">
      <t>ジュンビ</t>
    </rPh>
    <rPh sb="4" eb="6">
      <t>シュウゴウ</t>
    </rPh>
    <phoneticPr fontId="2"/>
  </si>
  <si>
    <t>粗暴犯　総　数</t>
    <rPh sb="0" eb="2">
      <t>ソボウ</t>
    </rPh>
    <rPh sb="2" eb="3">
      <t>ハン</t>
    </rPh>
    <phoneticPr fontId="2"/>
  </si>
  <si>
    <t>強制性交等</t>
    <rPh sb="0" eb="2">
      <t>キョウセイ</t>
    </rPh>
    <rPh sb="2" eb="4">
      <t>セイコウ</t>
    </rPh>
    <rPh sb="4" eb="5">
      <t>ナド</t>
    </rPh>
    <phoneticPr fontId="2"/>
  </si>
  <si>
    <t>放火</t>
    <rPh sb="0" eb="2">
      <t>ホウカ</t>
    </rPh>
    <phoneticPr fontId="2"/>
  </si>
  <si>
    <t>強盗</t>
    <rPh sb="0" eb="2">
      <t>ゴウトウ</t>
    </rPh>
    <phoneticPr fontId="2"/>
  </si>
  <si>
    <t>殺人</t>
    <rPh sb="0" eb="2">
      <t>サツジン</t>
    </rPh>
    <phoneticPr fontId="2"/>
  </si>
  <si>
    <t>凶悪犯　総　数</t>
    <rPh sb="0" eb="3">
      <t>キョウアクハン</t>
    </rPh>
    <phoneticPr fontId="2"/>
  </si>
  <si>
    <t>総数</t>
    <rPh sb="0" eb="2">
      <t>ソウスウ</t>
    </rPh>
    <phoneticPr fontId="2"/>
  </si>
  <si>
    <t>検挙
人員</t>
    <rPh sb="0" eb="2">
      <t>ケンキョ</t>
    </rPh>
    <rPh sb="3" eb="5">
      <t>ジンイン</t>
    </rPh>
    <phoneticPr fontId="2"/>
  </si>
  <si>
    <t>検挙
件数</t>
    <rPh sb="0" eb="2">
      <t>ケンキョ</t>
    </rPh>
    <rPh sb="3" eb="5">
      <t>ケンスウ</t>
    </rPh>
    <phoneticPr fontId="2"/>
  </si>
  <si>
    <t>認知
件数</t>
    <rPh sb="0" eb="2">
      <t>ニンチ</t>
    </rPh>
    <rPh sb="3" eb="5">
      <t>ケンスウ</t>
    </rPh>
    <phoneticPr fontId="2"/>
  </si>
  <si>
    <t>令和４年</t>
    <rPh sb="0" eb="2">
      <t>レイワ</t>
    </rPh>
    <phoneticPr fontId="2"/>
  </si>
  <si>
    <t>令和３年</t>
    <rPh sb="0" eb="2">
      <t>レイワ</t>
    </rPh>
    <phoneticPr fontId="2"/>
  </si>
  <si>
    <t>令和２年</t>
    <rPh sb="0" eb="2">
      <t>レイワ</t>
    </rPh>
    <phoneticPr fontId="2"/>
  </si>
  <si>
    <t>令和元（平成３１）年</t>
    <rPh sb="0" eb="1">
      <t>レイ</t>
    </rPh>
    <rPh sb="1" eb="2">
      <t>ワ</t>
    </rPh>
    <rPh sb="2" eb="3">
      <t>モト</t>
    </rPh>
    <rPh sb="4" eb="6">
      <t>ヘイセイ</t>
    </rPh>
    <phoneticPr fontId="2"/>
  </si>
  <si>
    <t>平成３０年</t>
    <rPh sb="0" eb="2">
      <t>ヘイセイ</t>
    </rPh>
    <phoneticPr fontId="2"/>
  </si>
  <si>
    <t>区　　　　　分</t>
    <rPh sb="0" eb="7">
      <t>クブン</t>
    </rPh>
    <phoneticPr fontId="2"/>
  </si>
  <si>
    <t>１８ － ２０．　　犯　罪　認　知　、　検　挙　件　数　及　び　検　挙　人　員　（警　察　署　別）</t>
    <rPh sb="10" eb="13">
      <t>ハンザイ</t>
    </rPh>
    <rPh sb="14" eb="17">
      <t>ニンチ</t>
    </rPh>
    <rPh sb="20" eb="23">
      <t>ケンキョ</t>
    </rPh>
    <rPh sb="24" eb="27">
      <t>ケンスウ</t>
    </rPh>
    <rPh sb="28" eb="29">
      <t>オヨ</t>
    </rPh>
    <rPh sb="32" eb="35">
      <t>ケンキョ</t>
    </rPh>
    <rPh sb="36" eb="39">
      <t>ジンイン</t>
    </rPh>
    <rPh sb="41" eb="42">
      <t>ケイ</t>
    </rPh>
    <rPh sb="43" eb="44">
      <t>サッ</t>
    </rPh>
    <rPh sb="45" eb="46">
      <t>ショ</t>
    </rPh>
    <rPh sb="47" eb="48">
      <t>ベツ</t>
    </rPh>
    <phoneticPr fontId="2"/>
  </si>
  <si>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2"/>
  </si>
  <si>
    <t xml:space="preserve">                    ４</t>
  </si>
  <si>
    <t xml:space="preserve">                    ３</t>
  </si>
  <si>
    <t xml:space="preserve">                    ２</t>
    <phoneticPr fontId="6"/>
  </si>
  <si>
    <t xml:space="preserve">       令  和    元　</t>
    <rPh sb="7" eb="8">
      <t>レイ</t>
    </rPh>
    <rPh sb="10" eb="11">
      <t>ワ</t>
    </rPh>
    <rPh sb="15" eb="16">
      <t>モト</t>
    </rPh>
    <phoneticPr fontId="2"/>
  </si>
  <si>
    <t xml:space="preserve">       平  成   ３０   年　</t>
    <rPh sb="7" eb="8">
      <t>ヒラ</t>
    </rPh>
    <rPh sb="10" eb="11">
      <t>ナリ</t>
    </rPh>
    <rPh sb="19" eb="20">
      <t>ネン</t>
    </rPh>
    <phoneticPr fontId="2"/>
  </si>
  <si>
    <t>未   済</t>
    <rPh sb="0" eb="5">
      <t>ミサイ</t>
    </rPh>
    <phoneticPr fontId="2"/>
  </si>
  <si>
    <t>既　　済</t>
    <rPh sb="0" eb="4">
      <t>キサイ</t>
    </rPh>
    <phoneticPr fontId="2"/>
  </si>
  <si>
    <t>受   　理</t>
    <rPh sb="0" eb="6">
      <t>ジュリ</t>
    </rPh>
    <phoneticPr fontId="2"/>
  </si>
  <si>
    <t>受  　 理</t>
    <rPh sb="0" eb="6">
      <t>ジュリ</t>
    </rPh>
    <phoneticPr fontId="2"/>
  </si>
  <si>
    <t>神　戸　地　方　裁　判　所　尼　崎　支　部</t>
    <rPh sb="0" eb="3">
      <t>コウベ</t>
    </rPh>
    <rPh sb="4" eb="7">
      <t>チホウ</t>
    </rPh>
    <rPh sb="8" eb="13">
      <t>サイバンショ</t>
    </rPh>
    <rPh sb="14" eb="17">
      <t>アマガサキ</t>
    </rPh>
    <rPh sb="18" eb="21">
      <t>シブ</t>
    </rPh>
    <phoneticPr fontId="2"/>
  </si>
  <si>
    <t>尼　　崎　　簡　　易　　裁　　判　　所</t>
    <rPh sb="0" eb="4">
      <t>アマガサキ</t>
    </rPh>
    <rPh sb="6" eb="10">
      <t>カンイ</t>
    </rPh>
    <rPh sb="12" eb="16">
      <t>サイバン</t>
    </rPh>
    <rPh sb="18" eb="19">
      <t>ショ</t>
    </rPh>
    <phoneticPr fontId="2"/>
  </si>
  <si>
    <t>年              次</t>
    <rPh sb="0" eb="16">
      <t>ネンジ</t>
    </rPh>
    <phoneticPr fontId="2"/>
  </si>
  <si>
    <t xml:space="preserve">         （単位：件）</t>
    <rPh sb="10" eb="12">
      <t>タンイ</t>
    </rPh>
    <rPh sb="13" eb="14">
      <t>ケン</t>
    </rPh>
    <phoneticPr fontId="6"/>
  </si>
  <si>
    <t>　第18-23表の頭注を参照のこと</t>
    <rPh sb="1" eb="2">
      <t>ダイ</t>
    </rPh>
    <rPh sb="7" eb="8">
      <t>ヒョウ</t>
    </rPh>
    <rPh sb="9" eb="11">
      <t>トウチュウ</t>
    </rPh>
    <rPh sb="12" eb="14">
      <t>サンショウ</t>
    </rPh>
    <phoneticPr fontId="2"/>
  </si>
  <si>
    <t>１８ － ２５．　    民　　事　・　行　　政　　事　　件</t>
    <rPh sb="13" eb="14">
      <t>ミン</t>
    </rPh>
    <rPh sb="16" eb="17">
      <t>コト</t>
    </rPh>
    <rPh sb="20" eb="21">
      <t>ギョウ</t>
    </rPh>
    <rPh sb="23" eb="24">
      <t>セイ</t>
    </rPh>
    <rPh sb="26" eb="27">
      <t>コト</t>
    </rPh>
    <rPh sb="29" eb="30">
      <t>ケン</t>
    </rPh>
    <phoneticPr fontId="2"/>
  </si>
  <si>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2"/>
  </si>
  <si>
    <t>１８ － ２４．　    刑        事        事        件</t>
    <rPh sb="13" eb="23">
      <t>ケイジ</t>
    </rPh>
    <rPh sb="31" eb="41">
      <t>ジケン</t>
    </rPh>
    <phoneticPr fontId="2"/>
  </si>
  <si>
    <t>資料　　神戸家庭裁判所事務局総務課</t>
    <rPh sb="11" eb="14">
      <t>ジムキョク</t>
    </rPh>
    <rPh sb="14" eb="16">
      <t>ソウム</t>
    </rPh>
    <rPh sb="16" eb="17">
      <t>カ</t>
    </rPh>
    <phoneticPr fontId="2"/>
  </si>
  <si>
    <t>第二以外の調停事件総数</t>
    <rPh sb="0" eb="2">
      <t>ダイニ</t>
    </rPh>
    <rPh sb="2" eb="4">
      <t>イガイ</t>
    </rPh>
    <rPh sb="5" eb="7">
      <t>チョウテイ</t>
    </rPh>
    <rPh sb="7" eb="9">
      <t>ジケン</t>
    </rPh>
    <rPh sb="9" eb="11">
      <t>ソウスウ</t>
    </rPh>
    <phoneticPr fontId="2"/>
  </si>
  <si>
    <t>第二調停事件総数</t>
    <rPh sb="0" eb="2">
      <t>ダイニ</t>
    </rPh>
    <rPh sb="2" eb="3">
      <t>チョウ</t>
    </rPh>
    <rPh sb="3" eb="4">
      <t>テイ</t>
    </rPh>
    <rPh sb="4" eb="6">
      <t>ジケン</t>
    </rPh>
    <rPh sb="6" eb="8">
      <t>ソウスウ</t>
    </rPh>
    <phoneticPr fontId="2"/>
  </si>
  <si>
    <t>合意に相当する審判</t>
    <rPh sb="0" eb="2">
      <t>ゴウイ</t>
    </rPh>
    <rPh sb="3" eb="5">
      <t>ソウトウ</t>
    </rPh>
    <rPh sb="7" eb="9">
      <t>シンパン</t>
    </rPh>
    <phoneticPr fontId="2"/>
  </si>
  <si>
    <t>取下げ</t>
    <rPh sb="0" eb="2">
      <t>トリサ</t>
    </rPh>
    <phoneticPr fontId="2"/>
  </si>
  <si>
    <t>不成立</t>
    <rPh sb="0" eb="1">
      <t>フ</t>
    </rPh>
    <rPh sb="1" eb="3">
      <t>セイリツ</t>
    </rPh>
    <phoneticPr fontId="2"/>
  </si>
  <si>
    <t>成  立</t>
    <rPh sb="0" eb="4">
      <t>セイリツ</t>
    </rPh>
    <phoneticPr fontId="2"/>
  </si>
  <si>
    <t>新  受</t>
    <rPh sb="0" eb="1">
      <t>シン</t>
    </rPh>
    <rPh sb="3" eb="4">
      <t>ジュ</t>
    </rPh>
    <phoneticPr fontId="2"/>
  </si>
  <si>
    <t>旧  受</t>
    <rPh sb="0" eb="1">
      <t>キュウ</t>
    </rPh>
    <rPh sb="3" eb="4">
      <t>ジュ</t>
    </rPh>
    <phoneticPr fontId="2"/>
  </si>
  <si>
    <t>既                                          済</t>
    <rPh sb="0" eb="44">
      <t>キサイ</t>
    </rPh>
    <phoneticPr fontId="2"/>
  </si>
  <si>
    <t>受               理</t>
    <rPh sb="0" eb="17">
      <t>ジュリ</t>
    </rPh>
    <phoneticPr fontId="2"/>
  </si>
  <si>
    <t>年   次 ・ 事   件</t>
    <rPh sb="0" eb="5">
      <t>ネンジ</t>
    </rPh>
    <rPh sb="8" eb="13">
      <t>ジケン</t>
    </rPh>
    <phoneticPr fontId="2"/>
  </si>
  <si>
    <t>　第18-18表の頭注を参照のこと</t>
    <rPh sb="1" eb="2">
      <t>ダイ</t>
    </rPh>
    <rPh sb="7" eb="8">
      <t>ヒョウ</t>
    </rPh>
    <rPh sb="9" eb="11">
      <t>トウチュウ</t>
    </rPh>
    <rPh sb="12" eb="14">
      <t>サンショウ</t>
    </rPh>
    <phoneticPr fontId="2"/>
  </si>
  <si>
    <t>１８ － ２３．　　家     事     調     停     事     件</t>
    <rPh sb="10" eb="17">
      <t>カジ</t>
    </rPh>
    <rPh sb="22" eb="29">
      <t>チョウテイ</t>
    </rPh>
    <rPh sb="34" eb="41">
      <t>ジケン</t>
    </rPh>
    <phoneticPr fontId="2"/>
  </si>
  <si>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2"/>
  </si>
  <si>
    <t>第二審判事件総数</t>
    <rPh sb="0" eb="2">
      <t>ダイニ</t>
    </rPh>
    <rPh sb="2" eb="4">
      <t>シンパン</t>
    </rPh>
    <rPh sb="4" eb="6">
      <t>ジケン</t>
    </rPh>
    <rPh sb="6" eb="8">
      <t>ソウスウ</t>
    </rPh>
    <phoneticPr fontId="2"/>
  </si>
  <si>
    <t>第一審判事件総数</t>
    <rPh sb="0" eb="2">
      <t>ダイイチ</t>
    </rPh>
    <rPh sb="2" eb="4">
      <t>シンパン</t>
    </rPh>
    <rPh sb="4" eb="6">
      <t>ジケン</t>
    </rPh>
    <rPh sb="6" eb="8">
      <t>ソウスウ</t>
    </rPh>
    <phoneticPr fontId="2"/>
  </si>
  <si>
    <t>却　下</t>
    <rPh sb="0" eb="3">
      <t>キャッカ</t>
    </rPh>
    <phoneticPr fontId="2"/>
  </si>
  <si>
    <t>認　容</t>
    <rPh sb="0" eb="3">
      <t>ニンヨウ</t>
    </rPh>
    <phoneticPr fontId="2"/>
  </si>
  <si>
    <t>総　数</t>
    <rPh sb="0" eb="3">
      <t>ソウスウ</t>
    </rPh>
    <phoneticPr fontId="2"/>
  </si>
  <si>
    <t>新　受</t>
    <rPh sb="0" eb="1">
      <t>シン</t>
    </rPh>
    <rPh sb="2" eb="3">
      <t>ジュ</t>
    </rPh>
    <phoneticPr fontId="2"/>
  </si>
  <si>
    <t>旧　受</t>
    <rPh sb="0" eb="1">
      <t>キュウ</t>
    </rPh>
    <rPh sb="2" eb="3">
      <t>ジュ</t>
    </rPh>
    <phoneticPr fontId="2"/>
  </si>
  <si>
    <t>未　済</t>
    <rPh sb="0" eb="3">
      <t>ミサイ</t>
    </rPh>
    <phoneticPr fontId="2"/>
  </si>
  <si>
    <t>既　　　　　　　　　　　　　　　　済</t>
    <rPh sb="0" eb="1">
      <t>キ</t>
    </rPh>
    <rPh sb="17" eb="18">
      <t>スミ</t>
    </rPh>
    <phoneticPr fontId="2"/>
  </si>
  <si>
    <t>受　　　　　　　　理</t>
    <rPh sb="0" eb="10">
      <t>ジュリ</t>
    </rPh>
    <phoneticPr fontId="2"/>
  </si>
  <si>
    <t>年　次　・　事　件</t>
    <rPh sb="0" eb="3">
      <t>ネンジ</t>
    </rPh>
    <rPh sb="6" eb="9">
      <t>ジケン</t>
    </rPh>
    <phoneticPr fontId="2"/>
  </si>
  <si>
    <t>１８ － ２２．　　家　　　事　　　審　　　判　　　事　　　件</t>
    <rPh sb="10" eb="15">
      <t>カジ</t>
    </rPh>
    <rPh sb="18" eb="23">
      <t>シンパン</t>
    </rPh>
    <rPh sb="26" eb="31">
      <t>ジケン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</si>
</sst>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Red]\(#,##0\)"/>
    <numFmt numFmtId="177" formatCode="#,##0_ "/>
    <numFmt numFmtId="178" formatCode="#,##0;&quot;△&quot;\ #,##0;&quot;-&quot;"/>
  </numFmts>
  <fonts count="1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18"/>
      <name val="ＭＳ Ｐ明朝"/>
      <family val="1"/>
      <charset val="128"/>
    </font>
    <font>
      <sz val="9"/>
      <color rgb="FFFF0000"/>
      <name val="ＭＳ Ｐ明朝"/>
      <family val="1"/>
      <charset val="128"/>
    </font>
    <font>
      <sz val="7.5"/>
      <name val="ＭＳ Ｐ明朝"/>
      <family val="1"/>
      <charset val="128"/>
    </font>
    <font>
      <sz val="5.5"/>
      <name val="ＭＳ Ｐ明朝"/>
      <family val="1"/>
      <charset val="128"/>
    </font>
    <font>
      <sz val="7"/>
      <name val="ＭＳ Ｐ明朝"/>
      <family val="1"/>
      <charset val="128"/>
    </font>
    <font>
      <sz val="6"/>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179">
    <xf numFmtId="0" fontId="0" fillId="0" borderId="0" xfId="0"/>
    <xf numFmtId="0" fontId="2" fillId="0" borderId="0" xfId="1" applyFont="1" applyFill="1">
      <alignment vertical="center"/>
    </xf>
    <xf numFmtId="0" fontId="3" fillId="0" borderId="0" xfId="1" applyFont="1" applyFill="1">
      <alignment vertical="center"/>
    </xf>
    <xf numFmtId="0" fontId="4" fillId="0" borderId="0" xfId="1" applyFont="1" applyFill="1">
      <alignment vertical="center"/>
    </xf>
    <xf numFmtId="0" fontId="3" fillId="0" borderId="1" xfId="1" applyFont="1" applyFill="1" applyBorder="1">
      <alignment vertical="center"/>
    </xf>
    <xf numFmtId="0" fontId="3" fillId="0" borderId="2" xfId="1" applyFont="1" applyFill="1" applyBorder="1">
      <alignment vertical="center"/>
    </xf>
    <xf numFmtId="41" fontId="3" fillId="0" borderId="0" xfId="1" applyNumberFormat="1" applyFont="1" applyFill="1" applyAlignment="1"/>
    <xf numFmtId="0" fontId="3" fillId="0" borderId="3" xfId="1" applyFont="1" applyFill="1" applyBorder="1" applyAlignment="1"/>
    <xf numFmtId="0" fontId="3" fillId="0" borderId="0" xfId="1" applyFont="1" applyFill="1" applyAlignment="1"/>
    <xf numFmtId="0" fontId="3" fillId="0" borderId="0"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Alignment="1">
      <alignment horizontal="right" vertical="center"/>
    </xf>
    <xf numFmtId="0" fontId="5" fillId="0" borderId="0" xfId="1" applyFont="1" applyFill="1">
      <alignment vertical="center"/>
    </xf>
    <xf numFmtId="41" fontId="3" fillId="0" borderId="0" xfId="1" applyNumberFormat="1" applyFont="1" applyFill="1" applyAlignment="1">
      <alignment horizontal="right"/>
    </xf>
    <xf numFmtId="0" fontId="7" fillId="0" borderId="0" xfId="1" applyFont="1" applyFill="1">
      <alignment vertical="center"/>
    </xf>
    <xf numFmtId="41" fontId="3" fillId="0" borderId="0" xfId="1" applyNumberFormat="1" applyFont="1" applyFill="1" applyBorder="1" applyAlignment="1"/>
    <xf numFmtId="0" fontId="3" fillId="0" borderId="0" xfId="1" applyFont="1" applyFill="1" applyBorder="1" applyAlignment="1"/>
    <xf numFmtId="0" fontId="3" fillId="0" borderId="0" xfId="1" applyFont="1" applyFill="1" applyAlignment="1">
      <alignment horizontal="centerContinuous" vertical="center"/>
    </xf>
    <xf numFmtId="0" fontId="8" fillId="0" borderId="0" xfId="1" applyFont="1" applyFill="1" applyAlignment="1">
      <alignment horizontal="centerContinuous" vertical="center"/>
    </xf>
    <xf numFmtId="0" fontId="3" fillId="0" borderId="6" xfId="1" applyFont="1" applyFill="1" applyBorder="1" applyAlignment="1">
      <alignment horizontal="center" vertical="center"/>
    </xf>
    <xf numFmtId="0" fontId="9" fillId="0" borderId="0" xfId="1" applyFont="1" applyFill="1">
      <alignment vertical="center"/>
    </xf>
    <xf numFmtId="0" fontId="2" fillId="0" borderId="7" xfId="1" applyFont="1" applyFill="1" applyBorder="1" applyAlignment="1">
      <alignment vertical="top" wrapText="1"/>
    </xf>
    <xf numFmtId="0" fontId="4" fillId="0" borderId="7" xfId="1" applyFont="1" applyFill="1" applyBorder="1" applyAlignment="1">
      <alignment vertical="top" wrapText="1"/>
    </xf>
    <xf numFmtId="41" fontId="9" fillId="0" borderId="0" xfId="1" applyNumberFormat="1" applyFont="1" applyFill="1" applyAlignment="1"/>
    <xf numFmtId="41" fontId="2" fillId="0" borderId="0" xfId="1" applyNumberFormat="1" applyFont="1" applyFill="1">
      <alignment vertical="center"/>
    </xf>
    <xf numFmtId="41" fontId="3" fillId="0" borderId="0" xfId="1" applyNumberFormat="1" applyFont="1" applyFill="1">
      <alignment vertical="center"/>
    </xf>
    <xf numFmtId="49" fontId="3" fillId="0" borderId="3" xfId="1" quotePrefix="1" applyNumberFormat="1" applyFont="1" applyFill="1" applyBorder="1" applyAlignment="1"/>
    <xf numFmtId="49" fontId="3" fillId="0" borderId="0" xfId="1" quotePrefix="1" applyNumberFormat="1" applyFont="1" applyFill="1" applyBorder="1" applyAlignment="1"/>
    <xf numFmtId="0" fontId="3" fillId="0" borderId="3" xfId="1" applyFont="1" applyFill="1" applyBorder="1" applyAlignment="1"/>
    <xf numFmtId="0" fontId="3" fillId="0" borderId="0" xfId="1" applyFont="1" applyFill="1" applyAlignment="1"/>
    <xf numFmtId="0" fontId="3" fillId="0" borderId="3" xfId="1" applyFont="1" applyFill="1" applyBorder="1">
      <alignment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wrapText="1"/>
    </xf>
    <xf numFmtId="0" fontId="3" fillId="0" borderId="4" xfId="1" applyFont="1" applyFill="1" applyBorder="1" applyAlignment="1">
      <alignment horizontal="center" vertical="center" wrapText="1"/>
    </xf>
    <xf numFmtId="41" fontId="3" fillId="0" borderId="1" xfId="1" applyNumberFormat="1" applyFont="1" applyFill="1" applyBorder="1">
      <alignment vertical="center"/>
    </xf>
    <xf numFmtId="0" fontId="3" fillId="0" borderId="0" xfId="1" applyFont="1" applyFill="1" applyAlignment="1">
      <alignment horizontal="right"/>
    </xf>
    <xf numFmtId="41" fontId="3" fillId="0" borderId="0" xfId="1" applyNumberFormat="1" applyFont="1" applyFill="1" applyBorder="1" applyAlignment="1">
      <alignment shrinkToFit="1"/>
    </xf>
    <xf numFmtId="49" fontId="3" fillId="0" borderId="0" xfId="1" applyNumberFormat="1" applyFont="1" applyFill="1" applyBorder="1" applyAlignment="1"/>
    <xf numFmtId="0" fontId="3" fillId="0" borderId="0" xfId="1" quotePrefix="1" applyFont="1" applyFill="1" applyBorder="1" applyAlignment="1"/>
    <xf numFmtId="0" fontId="3" fillId="0" borderId="0" xfId="1" applyFont="1" applyFill="1" applyBorder="1" applyAlignment="1">
      <alignment horizontal="right"/>
    </xf>
    <xf numFmtId="0" fontId="10" fillId="0" borderId="4" xfId="1" applyFont="1" applyFill="1" applyBorder="1" applyAlignment="1">
      <alignment horizontal="center" vertical="center" wrapText="1" shrinkToFit="1"/>
    </xf>
    <xf numFmtId="0" fontId="10" fillId="0" borderId="4"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5" xfId="1" applyFont="1" applyFill="1" applyBorder="1" applyAlignment="1">
      <alignment horizontal="center" vertical="center" wrapText="1" shrinkToFit="1"/>
    </xf>
    <xf numFmtId="0" fontId="3" fillId="0" borderId="0" xfId="1" applyFont="1" applyFill="1" applyAlignment="1">
      <alignment horizontal="right" vertical="center"/>
    </xf>
    <xf numFmtId="0" fontId="2" fillId="0" borderId="0" xfId="1" applyFont="1" applyFill="1" applyBorder="1">
      <alignment vertical="center"/>
    </xf>
    <xf numFmtId="0" fontId="3" fillId="0" borderId="5" xfId="1" applyFont="1" applyFill="1" applyBorder="1" applyAlignment="1">
      <alignment horizontal="center" vertical="center" shrinkToFit="1"/>
    </xf>
    <xf numFmtId="0" fontId="3" fillId="0" borderId="6" xfId="1" applyFont="1" applyFill="1" applyBorder="1">
      <alignment vertical="center"/>
    </xf>
    <xf numFmtId="0" fontId="3" fillId="0" borderId="8" xfId="1" applyFont="1" applyFill="1" applyBorder="1">
      <alignment vertical="center"/>
    </xf>
    <xf numFmtId="41" fontId="3" fillId="0" borderId="0" xfId="1" applyNumberFormat="1" applyFont="1" applyFill="1" applyAlignment="1">
      <alignment shrinkToFit="1"/>
    </xf>
    <xf numFmtId="41" fontId="3" fillId="0" borderId="0" xfId="1" applyNumberFormat="1" applyFont="1" applyFill="1" applyAlignment="1">
      <alignment horizontal="center" shrinkToFit="1"/>
    </xf>
    <xf numFmtId="49" fontId="3" fillId="0" borderId="3" xfId="1" applyNumberFormat="1" applyFont="1" applyFill="1" applyBorder="1" applyAlignment="1"/>
    <xf numFmtId="0" fontId="3" fillId="0" borderId="3" xfId="1" applyFont="1" applyFill="1" applyBorder="1" applyAlignment="1">
      <alignment horizontal="left"/>
    </xf>
    <xf numFmtId="41" fontId="3" fillId="0" borderId="0" xfId="1" applyNumberFormat="1" applyFont="1" applyFill="1" applyAlignment="1">
      <alignment vertical="center" shrinkToFit="1"/>
    </xf>
    <xf numFmtId="41" fontId="3" fillId="0" borderId="0" xfId="1" applyNumberFormat="1" applyFont="1" applyFill="1" applyAlignment="1">
      <alignment horizontal="center" vertical="center" shrinkToFit="1"/>
    </xf>
    <xf numFmtId="41" fontId="3" fillId="0" borderId="0" xfId="1" applyNumberFormat="1" applyFont="1" applyFill="1" applyAlignment="1">
      <alignment shrinkToFit="1"/>
    </xf>
    <xf numFmtId="49" fontId="3" fillId="0" borderId="0" xfId="1" applyNumberFormat="1" applyFont="1" applyFill="1" applyBorder="1" applyAlignment="1">
      <alignment horizontal="right"/>
    </xf>
    <xf numFmtId="0" fontId="3" fillId="0" borderId="0" xfId="1" applyFont="1" applyFill="1" applyBorder="1">
      <alignment vertical="center"/>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41" fontId="3" fillId="0" borderId="0" xfId="1" applyNumberFormat="1" applyFont="1" applyFill="1" applyBorder="1" applyAlignment="1">
      <alignment vertical="center" shrinkToFit="1"/>
    </xf>
    <xf numFmtId="41" fontId="3" fillId="0" borderId="0" xfId="1" applyNumberFormat="1" applyFont="1" applyFill="1" applyBorder="1" applyAlignment="1">
      <alignment horizontal="right" vertical="center" shrinkToFit="1"/>
    </xf>
    <xf numFmtId="41" fontId="3" fillId="0" borderId="0" xfId="1" applyNumberFormat="1" applyFont="1" applyFill="1" applyBorder="1">
      <alignment vertical="center"/>
    </xf>
    <xf numFmtId="41" fontId="3" fillId="0" borderId="9" xfId="1" applyNumberFormat="1" applyFont="1" applyFill="1" applyBorder="1">
      <alignment vertical="center"/>
    </xf>
    <xf numFmtId="0" fontId="4" fillId="0" borderId="0" xfId="1" applyFont="1" applyFill="1" applyBorder="1" applyAlignment="1">
      <alignment horizontal="center" vertical="center" textRotation="255" wrapText="1"/>
    </xf>
    <xf numFmtId="0" fontId="3" fillId="0" borderId="4" xfId="1" applyFont="1" applyFill="1" applyBorder="1" applyAlignment="1">
      <alignment horizontal="center" vertical="center" textRotation="255"/>
    </xf>
    <xf numFmtId="0" fontId="3" fillId="0" borderId="5" xfId="1" applyFont="1" applyFill="1" applyBorder="1" applyAlignment="1">
      <alignment horizontal="center" vertical="center" textRotation="255"/>
    </xf>
    <xf numFmtId="0" fontId="3" fillId="0" borderId="5" xfId="1" applyFont="1" applyFill="1" applyBorder="1" applyAlignment="1">
      <alignment horizontal="center" vertical="center" textRotation="255" wrapText="1"/>
    </xf>
    <xf numFmtId="0" fontId="3" fillId="0" borderId="5" xfId="1" applyFont="1" applyFill="1" applyBorder="1" applyAlignment="1">
      <alignment horizontal="center" vertical="center" textRotation="255"/>
    </xf>
    <xf numFmtId="0" fontId="3" fillId="0" borderId="6"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right"/>
    </xf>
    <xf numFmtId="0" fontId="3" fillId="0" borderId="0" xfId="1" applyFont="1" applyFill="1" applyAlignment="1">
      <alignment horizontal="right"/>
    </xf>
    <xf numFmtId="0" fontId="4" fillId="0" borderId="0" xfId="1" applyFont="1" applyFill="1" applyBorder="1" applyAlignment="1">
      <alignment horizontal="left" vertical="top" wrapText="1"/>
    </xf>
    <xf numFmtId="0" fontId="3" fillId="0" borderId="0" xfId="1" applyFont="1" applyFill="1" applyAlignment="1">
      <alignment horizontal="center" vertical="center" textRotation="255"/>
    </xf>
    <xf numFmtId="0" fontId="3" fillId="0" borderId="0" xfId="1" applyFont="1" applyFill="1" applyAlignment="1">
      <alignment vertical="center" textRotation="255"/>
    </xf>
    <xf numFmtId="0" fontId="3" fillId="0" borderId="0" xfId="1" applyFont="1" applyFill="1" applyAlignment="1">
      <alignment vertical="center" textRotation="255" wrapText="1"/>
    </xf>
    <xf numFmtId="0" fontId="3" fillId="0" borderId="0" xfId="1" applyFont="1" applyFill="1" applyBorder="1" applyAlignment="1">
      <alignment horizontal="center" vertical="center" textRotation="255"/>
    </xf>
    <xf numFmtId="0" fontId="3" fillId="0" borderId="0" xfId="1" applyFont="1" applyFill="1" applyAlignment="1">
      <alignment horizontal="center" vertical="center"/>
    </xf>
    <xf numFmtId="41" fontId="3" fillId="0" borderId="0" xfId="1" applyNumberFormat="1" applyFont="1" applyFill="1" applyAlignment="1">
      <alignment horizontal="right" vertical="center"/>
    </xf>
    <xf numFmtId="41" fontId="3" fillId="0" borderId="0" xfId="1" applyNumberFormat="1" applyFont="1" applyFill="1" applyAlignment="1">
      <alignment horizontal="right" vertical="center" shrinkToFit="1"/>
    </xf>
    <xf numFmtId="49" fontId="3" fillId="0" borderId="0" xfId="1" applyNumberFormat="1" applyFont="1" applyFill="1" applyBorder="1" applyAlignment="1">
      <alignment vertical="center"/>
    </xf>
    <xf numFmtId="0" fontId="3" fillId="0" borderId="3" xfId="1" quotePrefix="1" applyFont="1" applyFill="1" applyBorder="1" applyAlignment="1">
      <alignment vertical="center"/>
    </xf>
    <xf numFmtId="0" fontId="3" fillId="0" borderId="0" xfId="1" quotePrefix="1" applyFont="1" applyFill="1" applyBorder="1" applyAlignment="1">
      <alignment vertical="center"/>
    </xf>
    <xf numFmtId="0" fontId="3" fillId="0" borderId="0" xfId="1" applyFont="1" applyFill="1" applyBorder="1" applyAlignment="1">
      <alignment horizontal="right" vertical="center"/>
    </xf>
    <xf numFmtId="0" fontId="3" fillId="0" borderId="4" xfId="1" applyFont="1" applyFill="1" applyBorder="1" applyAlignment="1">
      <alignment horizontal="center" vertical="center" textRotation="255"/>
    </xf>
    <xf numFmtId="0" fontId="4" fillId="0" borderId="0" xfId="1" applyFont="1" applyFill="1" applyBorder="1">
      <alignment vertical="center"/>
    </xf>
    <xf numFmtId="0" fontId="2" fillId="0" borderId="1" xfId="1" applyFont="1" applyFill="1" applyBorder="1">
      <alignment vertical="center"/>
    </xf>
    <xf numFmtId="176" fontId="3" fillId="0" borderId="1" xfId="1" applyNumberFormat="1" applyFont="1" applyFill="1" applyBorder="1">
      <alignment vertical="center"/>
    </xf>
    <xf numFmtId="176" fontId="3" fillId="0" borderId="10" xfId="1" applyNumberFormat="1" applyFont="1" applyFill="1" applyBorder="1">
      <alignment vertical="center"/>
    </xf>
    <xf numFmtId="41" fontId="3" fillId="0" borderId="0" xfId="1" applyNumberFormat="1" applyFont="1" applyFill="1" applyAlignment="1">
      <alignment horizontal="center" vertical="center"/>
    </xf>
    <xf numFmtId="41" fontId="3" fillId="0" borderId="0" xfId="1" applyNumberFormat="1" applyFont="1" applyFill="1" applyAlignment="1">
      <alignment horizontal="center" vertical="center"/>
    </xf>
    <xf numFmtId="41" fontId="3" fillId="0" borderId="0" xfId="1" applyNumberFormat="1" applyFont="1" applyFill="1" applyBorder="1" applyAlignment="1">
      <alignment horizontal="center" vertical="center"/>
    </xf>
    <xf numFmtId="41" fontId="3" fillId="0" borderId="9" xfId="1" applyNumberFormat="1" applyFont="1" applyFill="1" applyBorder="1" applyAlignment="1">
      <alignment horizontal="center" vertical="center"/>
    </xf>
    <xf numFmtId="41" fontId="3" fillId="0" borderId="0" xfId="1" applyNumberFormat="1" applyFont="1" applyFill="1" applyAlignment="1">
      <alignment horizontal="right" vertical="center"/>
    </xf>
    <xf numFmtId="41" fontId="3" fillId="0" borderId="0" xfId="1" applyNumberFormat="1" applyFont="1" applyFill="1" applyBorder="1" applyAlignment="1">
      <alignment horizontal="center" vertical="center" shrinkToFit="1"/>
    </xf>
    <xf numFmtId="41" fontId="3" fillId="0" borderId="0" xfId="1" applyNumberFormat="1" applyFont="1" applyFill="1" applyBorder="1" applyAlignment="1">
      <alignment vertical="center" shrinkToFit="1"/>
    </xf>
    <xf numFmtId="41" fontId="3" fillId="0" borderId="9" xfId="1" applyNumberFormat="1" applyFont="1" applyFill="1" applyBorder="1" applyAlignment="1">
      <alignment vertical="center" shrinkToFit="1"/>
    </xf>
    <xf numFmtId="0" fontId="2" fillId="0" borderId="7" xfId="1" applyFont="1" applyFill="1" applyBorder="1">
      <alignment vertical="center"/>
    </xf>
    <xf numFmtId="176" fontId="3" fillId="0" borderId="0" xfId="1" applyNumberFormat="1" applyFont="1" applyFill="1" applyAlignment="1">
      <alignment horizontal="center" vertical="center"/>
    </xf>
    <xf numFmtId="176" fontId="3" fillId="0" borderId="7"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0" xfId="1" applyNumberFormat="1" applyFont="1" applyFill="1" applyBorder="1" applyAlignment="1">
      <alignment horizontal="center" vertical="center"/>
    </xf>
    <xf numFmtId="0" fontId="4" fillId="0" borderId="10" xfId="1" applyFont="1" applyFill="1" applyBorder="1" applyAlignment="1">
      <alignment horizontal="center" vertical="center"/>
    </xf>
    <xf numFmtId="176" fontId="11" fillId="0" borderId="11" xfId="1" applyNumberFormat="1" applyFont="1" applyFill="1" applyBorder="1" applyAlignment="1">
      <alignment horizontal="center" vertical="center" wrapText="1" shrinkToFit="1"/>
    </xf>
    <xf numFmtId="176" fontId="11" fillId="0" borderId="11" xfId="1" applyNumberFormat="1" applyFont="1" applyFill="1" applyBorder="1" applyAlignment="1">
      <alignment horizontal="center" vertical="center" wrapText="1"/>
    </xf>
    <xf numFmtId="176" fontId="12" fillId="0" borderId="4" xfId="1" applyNumberFormat="1" applyFont="1" applyFill="1" applyBorder="1" applyAlignment="1">
      <alignment horizontal="center" vertical="center"/>
    </xf>
    <xf numFmtId="176" fontId="4" fillId="0" borderId="8" xfId="1" applyNumberFormat="1" applyFont="1" applyFill="1" applyBorder="1" applyAlignment="1">
      <alignment horizontal="center" vertical="center" wrapText="1"/>
    </xf>
    <xf numFmtId="176" fontId="4" fillId="0" borderId="4" xfId="1" applyNumberFormat="1" applyFont="1" applyFill="1" applyBorder="1" applyAlignment="1">
      <alignment horizontal="center" vertical="center" wrapText="1"/>
    </xf>
    <xf numFmtId="176" fontId="4" fillId="0" borderId="4" xfId="1" applyNumberFormat="1" applyFont="1" applyFill="1" applyBorder="1" applyAlignment="1">
      <alignment horizontal="center" vertical="center"/>
    </xf>
    <xf numFmtId="176" fontId="3" fillId="0" borderId="1" xfId="1" applyNumberFormat="1" applyFont="1" applyFill="1" applyBorder="1" applyAlignment="1">
      <alignment horizontal="center" vertical="center" wrapText="1"/>
    </xf>
    <xf numFmtId="176" fontId="3" fillId="0" borderId="10" xfId="1" applyNumberFormat="1" applyFont="1" applyFill="1" applyBorder="1" applyAlignment="1">
      <alignment horizontal="center" vertical="center" wrapText="1"/>
    </xf>
    <xf numFmtId="176" fontId="13" fillId="0" borderId="4" xfId="1" applyNumberFormat="1" applyFont="1" applyFill="1" applyBorder="1" applyAlignment="1">
      <alignment vertical="center" wrapText="1"/>
    </xf>
    <xf numFmtId="176" fontId="3" fillId="0" borderId="2" xfId="1" applyNumberFormat="1" applyFont="1" applyFill="1" applyBorder="1" applyAlignment="1">
      <alignment horizontal="center" vertical="center" wrapText="1"/>
    </xf>
    <xf numFmtId="176" fontId="3" fillId="0" borderId="2" xfId="1" applyNumberFormat="1" applyFont="1" applyFill="1" applyBorder="1" applyAlignment="1">
      <alignment horizontal="center" vertical="center"/>
    </xf>
    <xf numFmtId="176" fontId="3" fillId="0" borderId="10" xfId="1" applyNumberFormat="1" applyFont="1" applyFill="1" applyBorder="1" applyAlignment="1">
      <alignment horizontal="center" vertical="center"/>
    </xf>
    <xf numFmtId="176" fontId="3" fillId="0" borderId="1" xfId="1" applyNumberFormat="1" applyFont="1" applyFill="1" applyBorder="1" applyAlignment="1">
      <alignment horizontal="center" vertical="center"/>
    </xf>
    <xf numFmtId="0" fontId="4" fillId="0" borderId="12" xfId="1" applyFont="1" applyFill="1" applyBorder="1" applyAlignment="1">
      <alignment horizontal="center" vertical="center"/>
    </xf>
    <xf numFmtId="176" fontId="11" fillId="0" borderId="13" xfId="1" applyNumberFormat="1" applyFont="1" applyFill="1" applyBorder="1" applyAlignment="1">
      <alignment horizontal="center" vertical="center" wrapText="1" shrinkToFit="1"/>
    </xf>
    <xf numFmtId="176" fontId="11" fillId="0" borderId="13" xfId="1" applyNumberFormat="1" applyFont="1" applyFill="1" applyBorder="1" applyAlignment="1">
      <alignment horizontal="center" vertical="center" wrapText="1"/>
    </xf>
    <xf numFmtId="176" fontId="4" fillId="0" borderId="8" xfId="1" applyNumberFormat="1" applyFont="1" applyFill="1" applyBorder="1" applyAlignment="1">
      <alignment horizontal="center" vertical="center"/>
    </xf>
    <xf numFmtId="176" fontId="3" fillId="0" borderId="7" xfId="1" applyNumberFormat="1" applyFont="1" applyFill="1" applyBorder="1" applyAlignment="1">
      <alignment vertical="center" wrapText="1"/>
    </xf>
    <xf numFmtId="176" fontId="3" fillId="0" borderId="7" xfId="1" applyNumberFormat="1" applyFont="1" applyFill="1" applyBorder="1" applyAlignment="1">
      <alignment horizontal="center" vertical="center" wrapText="1"/>
    </xf>
    <xf numFmtId="176" fontId="3" fillId="0" borderId="12" xfId="1" applyNumberFormat="1" applyFont="1" applyFill="1" applyBorder="1" applyAlignment="1">
      <alignment horizontal="center" vertical="center" wrapText="1"/>
    </xf>
    <xf numFmtId="176" fontId="4" fillId="0" borderId="7" xfId="1" applyNumberFormat="1" applyFont="1" applyFill="1" applyBorder="1" applyAlignment="1">
      <alignment horizontal="center" vertical="center"/>
    </xf>
    <xf numFmtId="176" fontId="4" fillId="0" borderId="8" xfId="1" applyNumberFormat="1" applyFont="1" applyFill="1" applyBorder="1" applyAlignment="1">
      <alignment vertical="center" wrapText="1"/>
    </xf>
    <xf numFmtId="176" fontId="3" fillId="0" borderId="8" xfId="1" applyNumberFormat="1" applyFont="1" applyFill="1" applyBorder="1" applyAlignment="1">
      <alignment horizontal="center" vertical="center"/>
    </xf>
    <xf numFmtId="176" fontId="3" fillId="0" borderId="14" xfId="1" applyNumberFormat="1" applyFont="1" applyFill="1" applyBorder="1" applyAlignment="1">
      <alignment horizontal="center" vertical="center"/>
    </xf>
    <xf numFmtId="176" fontId="3" fillId="0" borderId="12"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0" fontId="3" fillId="0" borderId="1" xfId="1" applyFont="1" applyFill="1" applyBorder="1" applyAlignment="1">
      <alignment horizontal="right" vertical="center"/>
    </xf>
    <xf numFmtId="0" fontId="4" fillId="0" borderId="0" xfId="1" applyFont="1" applyFill="1" applyAlignment="1">
      <alignment vertical="center"/>
    </xf>
    <xf numFmtId="0" fontId="4" fillId="0" borderId="7" xfId="1" applyFont="1" applyFill="1" applyBorder="1" applyAlignment="1">
      <alignment vertical="center"/>
    </xf>
    <xf numFmtId="0" fontId="2" fillId="0" borderId="0" xfId="1" applyFont="1" applyFill="1" applyAlignment="1"/>
    <xf numFmtId="177" fontId="3" fillId="0" borderId="1" xfId="1" applyNumberFormat="1" applyFont="1" applyFill="1" applyBorder="1" applyAlignment="1"/>
    <xf numFmtId="177" fontId="3" fillId="0" borderId="10" xfId="1" applyNumberFormat="1" applyFont="1" applyFill="1" applyBorder="1" applyAlignment="1"/>
    <xf numFmtId="0" fontId="3" fillId="0" borderId="1" xfId="1" applyFont="1" applyFill="1" applyBorder="1" applyAlignment="1"/>
    <xf numFmtId="177" fontId="3" fillId="0" borderId="0" xfId="1" applyNumberFormat="1" applyFont="1" applyFill="1" applyAlignment="1"/>
    <xf numFmtId="177" fontId="3" fillId="0" borderId="9" xfId="1" applyNumberFormat="1" applyFont="1" applyFill="1" applyBorder="1" applyAlignment="1"/>
    <xf numFmtId="177" fontId="3" fillId="0" borderId="12" xfId="1" applyNumberFormat="1" applyFont="1" applyFill="1" applyBorder="1" applyAlignment="1"/>
    <xf numFmtId="0" fontId="3" fillId="0" borderId="1" xfId="1" applyFont="1" applyFill="1" applyBorder="1" applyAlignment="1">
      <alignment horizontal="right"/>
    </xf>
    <xf numFmtId="41" fontId="3" fillId="0" borderId="0" xfId="1" applyNumberFormat="1" applyFont="1" applyFill="1" applyBorder="1" applyAlignment="1">
      <alignment horizontal="right"/>
    </xf>
    <xf numFmtId="0" fontId="2" fillId="0" borderId="0" xfId="1" applyFont="1" applyFill="1" applyAlignment="1"/>
    <xf numFmtId="0" fontId="3" fillId="0" borderId="0" xfId="1" applyFont="1" applyFill="1" applyBorder="1" applyAlignment="1"/>
    <xf numFmtId="0" fontId="3" fillId="0" borderId="0" xfId="1" applyFont="1" applyFill="1" applyBorder="1" applyAlignment="1">
      <alignment shrinkToFit="1"/>
    </xf>
    <xf numFmtId="0" fontId="3" fillId="0" borderId="0" xfId="1" applyFont="1" applyFill="1" applyAlignment="1">
      <alignment horizontal="right" wrapText="1"/>
    </xf>
    <xf numFmtId="0" fontId="3" fillId="0" borderId="7" xfId="1" applyFont="1" applyFill="1" applyBorder="1">
      <alignment vertical="center"/>
    </xf>
    <xf numFmtId="0" fontId="3" fillId="0" borderId="11" xfId="1" applyFont="1" applyFill="1" applyBorder="1" applyAlignment="1">
      <alignment horizontal="center" vertical="center"/>
    </xf>
    <xf numFmtId="0" fontId="2" fillId="0" borderId="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3" fillId="0" borderId="7" xfId="1" applyFont="1" applyFill="1" applyBorder="1" applyAlignment="1">
      <alignment horizontal="center" vertical="center"/>
    </xf>
    <xf numFmtId="176" fontId="3" fillId="0" borderId="0" xfId="1" applyNumberFormat="1" applyFont="1" applyFill="1" applyAlignment="1"/>
    <xf numFmtId="176" fontId="3" fillId="0" borderId="0" xfId="1" applyNumberFormat="1" applyFont="1" applyFill="1" applyAlignment="1"/>
    <xf numFmtId="176" fontId="3" fillId="0" borderId="0" xfId="1" applyNumberFormat="1" applyFont="1" applyFill="1" applyBorder="1" applyAlignment="1"/>
    <xf numFmtId="176" fontId="3" fillId="0" borderId="9" xfId="1" applyNumberFormat="1" applyFont="1" applyFill="1" applyBorder="1" applyAlignment="1"/>
    <xf numFmtId="0" fontId="3" fillId="0" borderId="3" xfId="1" quotePrefix="1" applyFont="1" applyFill="1" applyBorder="1" applyAlignment="1"/>
    <xf numFmtId="41" fontId="3" fillId="0" borderId="0" xfId="1" applyNumberFormat="1" applyFont="1" applyFill="1" applyBorder="1" applyAlignment="1">
      <alignment horizontal="center"/>
    </xf>
    <xf numFmtId="41" fontId="3" fillId="0" borderId="9" xfId="1" applyNumberFormat="1" applyFont="1" applyFill="1" applyBorder="1" applyAlignment="1">
      <alignment horizontal="center"/>
    </xf>
    <xf numFmtId="0" fontId="3" fillId="0" borderId="0" xfId="1" applyFont="1" applyFill="1" applyAlignment="1">
      <alignment horizontal="centerContinuous"/>
    </xf>
    <xf numFmtId="38" fontId="3" fillId="0" borderId="1" xfId="2" applyFont="1" applyFill="1" applyBorder="1">
      <alignment vertical="center"/>
    </xf>
    <xf numFmtId="38" fontId="3" fillId="0" borderId="0" xfId="2" applyFont="1" applyFill="1" applyAlignment="1">
      <alignment horizontal="right"/>
    </xf>
    <xf numFmtId="178" fontId="3" fillId="0" borderId="0" xfId="1" applyNumberFormat="1" applyFont="1" applyFill="1" applyAlignment="1">
      <alignment horizontal="right"/>
    </xf>
    <xf numFmtId="41" fontId="3" fillId="0" borderId="0" xfId="2" applyNumberFormat="1" applyFont="1" applyFill="1" applyAlignment="1">
      <alignment horizontal="right"/>
    </xf>
    <xf numFmtId="38" fontId="2" fillId="0" borderId="0" xfId="1" applyNumberFormat="1" applyFont="1" applyFill="1">
      <alignment vertical="center"/>
    </xf>
    <xf numFmtId="0" fontId="3" fillId="0" borderId="8"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Border="1" applyAlignment="1">
      <alignment vertical="center"/>
    </xf>
    <xf numFmtId="49" fontId="3" fillId="0" borderId="3" xfId="1" applyNumberFormat="1" applyFont="1" applyFill="1" applyBorder="1" applyAlignment="1"/>
    <xf numFmtId="49" fontId="3" fillId="0" borderId="0" xfId="1" applyNumberFormat="1" applyFont="1" applyFill="1" applyBorder="1" applyAlignment="1"/>
    <xf numFmtId="0" fontId="3" fillId="0" borderId="14" xfId="1" applyFont="1" applyFill="1" applyBorder="1">
      <alignment vertical="center"/>
    </xf>
    <xf numFmtId="0" fontId="3" fillId="0" borderId="1" xfId="1" applyFont="1" applyFill="1" applyBorder="1" applyAlignment="1">
      <alignment vertical="center"/>
    </xf>
    <xf numFmtId="176" fontId="3" fillId="0" borderId="0" xfId="1" applyNumberFormat="1" applyFont="1" applyFill="1" applyBorder="1" applyAlignment="1"/>
    <xf numFmtId="0" fontId="12" fillId="0" borderId="5" xfId="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32113;&#35336;&#26360;_PDF&#21407;&#31295;&#2999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6ページ"/>
      <sheetName val="177ページ"/>
      <sheetName val="178ページ"/>
      <sheetName val="179ページ"/>
      <sheetName val="180ページ"/>
      <sheetName val="奥書"/>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view="pageBreakPreview" zoomScaleNormal="100" zoomScaleSheetLayoutView="100" workbookViewId="0">
      <selection activeCell="I4" sqref="I4"/>
    </sheetView>
  </sheetViews>
  <sheetFormatPr defaultRowHeight="13.5" x14ac:dyDescent="0.15"/>
  <cols>
    <col min="1" max="1" width="7.25" style="1" customWidth="1"/>
    <col min="2" max="2" width="19.375" style="1" customWidth="1"/>
    <col min="3" max="7" width="13.625" style="1" customWidth="1"/>
    <col min="8" max="16384" width="9" style="1"/>
  </cols>
  <sheetData>
    <row r="1" spans="1:7" x14ac:dyDescent="0.15">
      <c r="A1" s="2"/>
      <c r="B1" s="2"/>
      <c r="C1" s="2"/>
      <c r="D1" s="2"/>
      <c r="E1" s="2"/>
      <c r="F1" s="2"/>
      <c r="G1" s="15" t="s">
        <v>55</v>
      </c>
    </row>
    <row r="2" spans="1:7" x14ac:dyDescent="0.15">
      <c r="A2" s="2"/>
      <c r="B2" s="2"/>
      <c r="C2" s="2"/>
      <c r="D2" s="2"/>
      <c r="E2" s="2"/>
      <c r="F2" s="2"/>
      <c r="G2" s="2"/>
    </row>
    <row r="3" spans="1:7" ht="21" x14ac:dyDescent="0.15">
      <c r="A3" s="22" t="s">
        <v>54</v>
      </c>
      <c r="B3" s="21"/>
      <c r="C3" s="21"/>
      <c r="D3" s="21"/>
      <c r="E3" s="21"/>
      <c r="F3" s="21"/>
      <c r="G3" s="21"/>
    </row>
    <row r="4" spans="1:7" x14ac:dyDescent="0.15">
      <c r="A4" s="2"/>
      <c r="B4" s="2"/>
      <c r="C4" s="2"/>
      <c r="D4" s="2"/>
      <c r="E4" s="2"/>
      <c r="F4" s="2"/>
      <c r="G4" s="2"/>
    </row>
    <row r="5" spans="1:7" ht="14.25" x14ac:dyDescent="0.15">
      <c r="A5" s="16" t="s">
        <v>53</v>
      </c>
      <c r="B5" s="2"/>
      <c r="C5" s="2"/>
      <c r="D5" s="2"/>
      <c r="E5" s="2"/>
      <c r="F5" s="2"/>
      <c r="G5" s="2"/>
    </row>
    <row r="6" spans="1:7" x14ac:dyDescent="0.15">
      <c r="A6" s="18" t="s">
        <v>52</v>
      </c>
      <c r="B6" s="2"/>
      <c r="C6" s="2"/>
      <c r="D6" s="2"/>
      <c r="E6" s="2"/>
      <c r="F6" s="2"/>
      <c r="G6" s="2"/>
    </row>
    <row r="7" spans="1:7" x14ac:dyDescent="0.15">
      <c r="A7" s="2"/>
      <c r="B7" s="2"/>
      <c r="C7" s="2"/>
      <c r="D7" s="2"/>
      <c r="E7" s="2"/>
      <c r="F7" s="2"/>
      <c r="G7" s="15" t="s">
        <v>17</v>
      </c>
    </row>
    <row r="8" spans="1:7" x14ac:dyDescent="0.15">
      <c r="A8" s="14" t="s">
        <v>51</v>
      </c>
      <c r="B8" s="13"/>
      <c r="C8" s="12" t="s">
        <v>15</v>
      </c>
      <c r="D8" s="12" t="s">
        <v>14</v>
      </c>
      <c r="E8" s="12" t="s">
        <v>13</v>
      </c>
      <c r="F8" s="12" t="s">
        <v>12</v>
      </c>
      <c r="G8" s="11" t="s">
        <v>11</v>
      </c>
    </row>
    <row r="9" spans="1:7" x14ac:dyDescent="0.15">
      <c r="A9" s="8" t="s">
        <v>50</v>
      </c>
      <c r="B9" s="7"/>
      <c r="C9" s="8"/>
      <c r="D9" s="8"/>
      <c r="E9" s="8"/>
      <c r="F9" s="8"/>
      <c r="G9" s="8"/>
    </row>
    <row r="10" spans="1:7" x14ac:dyDescent="0.15">
      <c r="A10" s="8"/>
      <c r="B10" s="7" t="s">
        <v>49</v>
      </c>
      <c r="C10" s="6">
        <v>1</v>
      </c>
      <c r="D10" s="6">
        <v>1</v>
      </c>
      <c r="E10" s="6">
        <v>1</v>
      </c>
      <c r="F10" s="6">
        <v>1</v>
      </c>
      <c r="G10" s="6">
        <v>1</v>
      </c>
    </row>
    <row r="11" spans="1:7" x14ac:dyDescent="0.15">
      <c r="A11" s="8"/>
      <c r="B11" s="7" t="s">
        <v>48</v>
      </c>
      <c r="C11" s="6">
        <v>4</v>
      </c>
      <c r="D11" s="6">
        <v>4</v>
      </c>
      <c r="E11" s="6">
        <v>4</v>
      </c>
      <c r="F11" s="6">
        <v>4</v>
      </c>
      <c r="G11" s="6">
        <v>4</v>
      </c>
    </row>
    <row r="12" spans="1:7" x14ac:dyDescent="0.15">
      <c r="A12" s="8"/>
      <c r="B12" s="7" t="s">
        <v>47</v>
      </c>
      <c r="C12" s="6">
        <v>3</v>
      </c>
      <c r="D12" s="6">
        <v>3</v>
      </c>
      <c r="E12" s="6">
        <v>3</v>
      </c>
      <c r="F12" s="6">
        <v>3</v>
      </c>
      <c r="G12" s="6">
        <v>3</v>
      </c>
    </row>
    <row r="13" spans="1:7" x14ac:dyDescent="0.15">
      <c r="A13" s="8"/>
      <c r="B13" s="7" t="s">
        <v>46</v>
      </c>
      <c r="C13" s="6">
        <v>3</v>
      </c>
      <c r="D13" s="6">
        <v>3</v>
      </c>
      <c r="E13" s="6">
        <v>3</v>
      </c>
      <c r="F13" s="6">
        <v>3</v>
      </c>
      <c r="G13" s="6">
        <v>3</v>
      </c>
    </row>
    <row r="14" spans="1:7" ht="18" customHeight="1" x14ac:dyDescent="0.15">
      <c r="A14" s="8" t="s">
        <v>45</v>
      </c>
      <c r="B14" s="7"/>
      <c r="C14" s="6"/>
      <c r="D14" s="6"/>
      <c r="E14" s="6"/>
      <c r="F14" s="6"/>
      <c r="G14" s="6"/>
    </row>
    <row r="15" spans="1:7" x14ac:dyDescent="0.15">
      <c r="A15" s="8"/>
      <c r="B15" s="7" t="s">
        <v>29</v>
      </c>
      <c r="C15" s="6">
        <v>437</v>
      </c>
      <c r="D15" s="6">
        <v>437</v>
      </c>
      <c r="E15" s="6">
        <v>445</v>
      </c>
      <c r="F15" s="6">
        <v>445</v>
      </c>
      <c r="G15" s="6">
        <v>449</v>
      </c>
    </row>
    <row r="16" spans="1:7" x14ac:dyDescent="0.15">
      <c r="A16" s="8"/>
      <c r="B16" s="7" t="s">
        <v>28</v>
      </c>
      <c r="C16" s="6">
        <v>436</v>
      </c>
      <c r="D16" s="6">
        <v>433</v>
      </c>
      <c r="E16" s="6">
        <v>442</v>
      </c>
      <c r="F16" s="6">
        <v>441</v>
      </c>
      <c r="G16" s="6">
        <v>443</v>
      </c>
    </row>
    <row r="17" spans="1:7" ht="18" customHeight="1" x14ac:dyDescent="0.15">
      <c r="A17" s="8" t="s">
        <v>44</v>
      </c>
      <c r="B17" s="7"/>
      <c r="C17" s="6"/>
      <c r="D17" s="6"/>
      <c r="E17" s="6"/>
      <c r="F17" s="6"/>
      <c r="G17" s="6"/>
    </row>
    <row r="18" spans="1:7" x14ac:dyDescent="0.15">
      <c r="A18" s="8"/>
      <c r="B18" s="7" t="s">
        <v>43</v>
      </c>
      <c r="C18" s="6">
        <f>SUM(C19:C27)</f>
        <v>66</v>
      </c>
      <c r="D18" s="6">
        <v>66</v>
      </c>
      <c r="E18" s="6">
        <v>68</v>
      </c>
      <c r="F18" s="6">
        <v>69</v>
      </c>
      <c r="G18" s="6">
        <v>71</v>
      </c>
    </row>
    <row r="19" spans="1:7" x14ac:dyDescent="0.15">
      <c r="A19" s="8"/>
      <c r="B19" s="7" t="s">
        <v>42</v>
      </c>
      <c r="C19" s="6">
        <v>7</v>
      </c>
      <c r="D19" s="6">
        <v>7</v>
      </c>
      <c r="E19" s="6">
        <v>7</v>
      </c>
      <c r="F19" s="6">
        <v>7</v>
      </c>
      <c r="G19" s="6">
        <v>8</v>
      </c>
    </row>
    <row r="20" spans="1:7" x14ac:dyDescent="0.15">
      <c r="A20" s="8"/>
      <c r="B20" s="7" t="s">
        <v>41</v>
      </c>
      <c r="C20" s="6">
        <v>9</v>
      </c>
      <c r="D20" s="6">
        <v>9</v>
      </c>
      <c r="E20" s="6">
        <v>10</v>
      </c>
      <c r="F20" s="6">
        <v>10</v>
      </c>
      <c r="G20" s="6">
        <v>11</v>
      </c>
    </row>
    <row r="21" spans="1:7" x14ac:dyDescent="0.15">
      <c r="A21" s="8"/>
      <c r="B21" s="7" t="s">
        <v>40</v>
      </c>
      <c r="C21" s="6">
        <v>4</v>
      </c>
      <c r="D21" s="6">
        <v>4</v>
      </c>
      <c r="E21" s="6">
        <v>4</v>
      </c>
      <c r="F21" s="6">
        <v>4</v>
      </c>
      <c r="G21" s="6">
        <v>4</v>
      </c>
    </row>
    <row r="22" spans="1:7" x14ac:dyDescent="0.15">
      <c r="A22" s="8"/>
      <c r="B22" s="7" t="s">
        <v>39</v>
      </c>
      <c r="C22" s="6">
        <v>3</v>
      </c>
      <c r="D22" s="6">
        <v>3</v>
      </c>
      <c r="E22" s="6">
        <v>3</v>
      </c>
      <c r="F22" s="6">
        <v>3</v>
      </c>
      <c r="G22" s="6">
        <v>3</v>
      </c>
    </row>
    <row r="23" spans="1:7" x14ac:dyDescent="0.15">
      <c r="A23" s="8"/>
      <c r="B23" s="7" t="s">
        <v>38</v>
      </c>
      <c r="C23" s="6">
        <v>2</v>
      </c>
      <c r="D23" s="6">
        <v>2</v>
      </c>
      <c r="E23" s="6">
        <v>2</v>
      </c>
      <c r="F23" s="6">
        <v>2</v>
      </c>
      <c r="G23" s="6">
        <v>2</v>
      </c>
    </row>
    <row r="24" spans="1:7" x14ac:dyDescent="0.15">
      <c r="A24" s="8"/>
      <c r="B24" s="7" t="s">
        <v>37</v>
      </c>
      <c r="C24" s="6">
        <v>9</v>
      </c>
      <c r="D24" s="6">
        <v>9</v>
      </c>
      <c r="E24" s="6">
        <v>9</v>
      </c>
      <c r="F24" s="6">
        <v>9</v>
      </c>
      <c r="G24" s="6">
        <v>9</v>
      </c>
    </row>
    <row r="25" spans="1:7" x14ac:dyDescent="0.15">
      <c r="A25" s="8"/>
      <c r="B25" s="7" t="s">
        <v>36</v>
      </c>
      <c r="C25" s="6">
        <v>12</v>
      </c>
      <c r="D25" s="6">
        <v>12</v>
      </c>
      <c r="E25" s="6">
        <v>13</v>
      </c>
      <c r="F25" s="6">
        <v>14</v>
      </c>
      <c r="G25" s="6">
        <v>14</v>
      </c>
    </row>
    <row r="26" spans="1:7" x14ac:dyDescent="0.15">
      <c r="A26" s="8"/>
      <c r="B26" s="7" t="s">
        <v>35</v>
      </c>
      <c r="C26" s="6">
        <v>2</v>
      </c>
      <c r="D26" s="6">
        <v>2</v>
      </c>
      <c r="E26" s="6">
        <v>2</v>
      </c>
      <c r="F26" s="6">
        <v>2</v>
      </c>
      <c r="G26" s="6">
        <v>2</v>
      </c>
    </row>
    <row r="27" spans="1:7" x14ac:dyDescent="0.15">
      <c r="A27" s="20"/>
      <c r="B27" s="7" t="s">
        <v>22</v>
      </c>
      <c r="C27" s="19">
        <v>18</v>
      </c>
      <c r="D27" s="19">
        <v>18</v>
      </c>
      <c r="E27" s="19">
        <v>18</v>
      </c>
      <c r="F27" s="19">
        <v>18</v>
      </c>
      <c r="G27" s="19">
        <v>18</v>
      </c>
    </row>
    <row r="28" spans="1:7" ht="5.0999999999999996" customHeight="1" x14ac:dyDescent="0.15">
      <c r="A28" s="4"/>
      <c r="B28" s="5"/>
      <c r="C28" s="4"/>
      <c r="D28" s="4"/>
      <c r="E28" s="4"/>
      <c r="F28" s="4"/>
      <c r="G28" s="4"/>
    </row>
    <row r="29" spans="1:7" x14ac:dyDescent="0.15">
      <c r="A29" s="2" t="s">
        <v>34</v>
      </c>
      <c r="B29" s="2"/>
      <c r="C29" s="2"/>
      <c r="D29" s="2"/>
      <c r="E29" s="2"/>
      <c r="F29" s="2"/>
      <c r="G29" s="2"/>
    </row>
    <row r="30" spans="1:7" x14ac:dyDescent="0.15">
      <c r="A30" s="2"/>
      <c r="B30" s="2"/>
      <c r="C30" s="2"/>
      <c r="D30" s="2"/>
      <c r="E30" s="2"/>
      <c r="F30" s="2"/>
      <c r="G30" s="2"/>
    </row>
    <row r="31" spans="1:7" x14ac:dyDescent="0.15">
      <c r="A31" s="18" t="s">
        <v>33</v>
      </c>
      <c r="B31" s="2"/>
      <c r="C31" s="2"/>
      <c r="D31" s="2"/>
      <c r="E31" s="2"/>
      <c r="F31" s="2"/>
      <c r="G31" s="2"/>
    </row>
    <row r="32" spans="1:7" x14ac:dyDescent="0.15">
      <c r="A32" s="2"/>
      <c r="B32" s="2"/>
      <c r="C32" s="2"/>
      <c r="D32" s="2"/>
      <c r="E32" s="2"/>
      <c r="F32" s="2"/>
      <c r="G32" s="15" t="s">
        <v>17</v>
      </c>
    </row>
    <row r="33" spans="1:7" x14ac:dyDescent="0.15">
      <c r="A33" s="14" t="s">
        <v>16</v>
      </c>
      <c r="B33" s="13"/>
      <c r="C33" s="12" t="s">
        <v>15</v>
      </c>
      <c r="D33" s="12" t="s">
        <v>14</v>
      </c>
      <c r="E33" s="12" t="s">
        <v>13</v>
      </c>
      <c r="F33" s="12" t="s">
        <v>12</v>
      </c>
      <c r="G33" s="11" t="s">
        <v>11</v>
      </c>
    </row>
    <row r="34" spans="1:7" ht="5.0999999999999996" customHeight="1" x14ac:dyDescent="0.15">
      <c r="A34" s="9"/>
      <c r="B34" s="10"/>
      <c r="C34" s="9"/>
      <c r="D34" s="9"/>
      <c r="E34" s="9"/>
      <c r="F34" s="9"/>
      <c r="G34" s="9"/>
    </row>
    <row r="35" spans="1:7" x14ac:dyDescent="0.15">
      <c r="A35" s="8" t="s">
        <v>32</v>
      </c>
      <c r="B35" s="7"/>
      <c r="C35" s="6">
        <v>1</v>
      </c>
      <c r="D35" s="6">
        <v>1</v>
      </c>
      <c r="E35" s="6">
        <v>1</v>
      </c>
      <c r="F35" s="6">
        <v>1</v>
      </c>
      <c r="G35" s="6">
        <v>1</v>
      </c>
    </row>
    <row r="36" spans="1:7" x14ac:dyDescent="0.15">
      <c r="A36" s="8" t="s">
        <v>31</v>
      </c>
      <c r="B36" s="7"/>
      <c r="C36" s="6">
        <v>58</v>
      </c>
      <c r="D36" s="6">
        <v>58</v>
      </c>
      <c r="E36" s="6">
        <v>58</v>
      </c>
      <c r="F36" s="6">
        <v>58</v>
      </c>
      <c r="G36" s="6">
        <v>59</v>
      </c>
    </row>
    <row r="37" spans="1:7" x14ac:dyDescent="0.15">
      <c r="A37" s="8" t="s">
        <v>30</v>
      </c>
      <c r="B37" s="7"/>
      <c r="C37" s="6"/>
      <c r="D37" s="6"/>
      <c r="E37" s="6"/>
      <c r="F37" s="6"/>
      <c r="G37" s="6"/>
    </row>
    <row r="38" spans="1:7" x14ac:dyDescent="0.15">
      <c r="A38" s="8"/>
      <c r="B38" s="7" t="s">
        <v>29</v>
      </c>
      <c r="C38" s="6">
        <v>1000</v>
      </c>
      <c r="D38" s="6">
        <v>1000</v>
      </c>
      <c r="E38" s="6">
        <v>1000</v>
      </c>
      <c r="F38" s="6">
        <v>1000</v>
      </c>
      <c r="G38" s="6">
        <v>1000</v>
      </c>
    </row>
    <row r="39" spans="1:7" x14ac:dyDescent="0.15">
      <c r="A39" s="8"/>
      <c r="B39" s="7" t="s">
        <v>28</v>
      </c>
      <c r="C39" s="6">
        <v>899</v>
      </c>
      <c r="D39" s="6">
        <v>894</v>
      </c>
      <c r="E39" s="6">
        <v>862</v>
      </c>
      <c r="F39" s="6">
        <v>822</v>
      </c>
      <c r="G39" s="6">
        <v>784</v>
      </c>
    </row>
    <row r="40" spans="1:7" ht="18" customHeight="1" x14ac:dyDescent="0.15">
      <c r="A40" s="8" t="s">
        <v>27</v>
      </c>
      <c r="B40" s="7"/>
      <c r="C40" s="6"/>
      <c r="D40" s="6"/>
      <c r="E40" s="6"/>
      <c r="F40" s="6"/>
      <c r="G40" s="6"/>
    </row>
    <row r="41" spans="1:7" x14ac:dyDescent="0.15">
      <c r="A41" s="8"/>
      <c r="B41" s="7" t="s">
        <v>26</v>
      </c>
      <c r="C41" s="6">
        <v>58</v>
      </c>
      <c r="D41" s="6">
        <v>58</v>
      </c>
      <c r="E41" s="6">
        <v>58</v>
      </c>
      <c r="F41" s="6">
        <v>58</v>
      </c>
      <c r="G41" s="6">
        <v>58</v>
      </c>
    </row>
    <row r="42" spans="1:7" x14ac:dyDescent="0.15">
      <c r="A42" s="8"/>
      <c r="B42" s="7" t="s">
        <v>25</v>
      </c>
      <c r="C42" s="6">
        <v>28</v>
      </c>
      <c r="D42" s="6">
        <v>28</v>
      </c>
      <c r="E42" s="6">
        <v>28</v>
      </c>
      <c r="F42" s="6">
        <v>28</v>
      </c>
      <c r="G42" s="6">
        <v>28</v>
      </c>
    </row>
    <row r="43" spans="1:7" x14ac:dyDescent="0.15">
      <c r="A43" s="8"/>
      <c r="B43" s="7" t="s">
        <v>24</v>
      </c>
      <c r="C43" s="17">
        <v>0</v>
      </c>
      <c r="D43" s="17" t="s">
        <v>20</v>
      </c>
      <c r="E43" s="17" t="s">
        <v>21</v>
      </c>
      <c r="F43" s="17" t="s">
        <v>20</v>
      </c>
      <c r="G43" s="17">
        <v>0</v>
      </c>
    </row>
    <row r="44" spans="1:7" x14ac:dyDescent="0.15">
      <c r="A44" s="8"/>
      <c r="B44" s="7" t="s">
        <v>23</v>
      </c>
      <c r="C44" s="6">
        <v>30</v>
      </c>
      <c r="D44" s="6">
        <v>30</v>
      </c>
      <c r="E44" s="6">
        <v>30</v>
      </c>
      <c r="F44" s="6">
        <v>30</v>
      </c>
      <c r="G44" s="6">
        <v>30</v>
      </c>
    </row>
    <row r="45" spans="1:7" x14ac:dyDescent="0.15">
      <c r="A45" s="8"/>
      <c r="B45" s="7" t="s">
        <v>22</v>
      </c>
      <c r="C45" s="17">
        <v>0</v>
      </c>
      <c r="D45" s="17" t="s">
        <v>20</v>
      </c>
      <c r="E45" s="17" t="s">
        <v>21</v>
      </c>
      <c r="F45" s="17" t="s">
        <v>20</v>
      </c>
      <c r="G45" s="17">
        <v>0</v>
      </c>
    </row>
    <row r="46" spans="1:7" ht="5.0999999999999996" customHeight="1" x14ac:dyDescent="0.15">
      <c r="A46" s="4"/>
      <c r="B46" s="5"/>
      <c r="C46" s="4"/>
      <c r="D46" s="4"/>
      <c r="E46" s="4"/>
      <c r="F46" s="4"/>
      <c r="G46" s="4"/>
    </row>
    <row r="47" spans="1:7" x14ac:dyDescent="0.15">
      <c r="A47" s="2" t="s">
        <v>19</v>
      </c>
      <c r="B47" s="2"/>
      <c r="C47" s="2"/>
      <c r="D47" s="2"/>
      <c r="E47" s="2"/>
      <c r="F47" s="2"/>
      <c r="G47" s="2"/>
    </row>
    <row r="48" spans="1:7" x14ac:dyDescent="0.15">
      <c r="A48" s="2"/>
      <c r="B48" s="2"/>
      <c r="C48" s="2"/>
      <c r="D48" s="2"/>
      <c r="E48" s="2"/>
      <c r="F48" s="2"/>
      <c r="G48" s="2"/>
    </row>
    <row r="49" spans="1:7" ht="14.25" x14ac:dyDescent="0.15">
      <c r="A49" s="16" t="s">
        <v>18</v>
      </c>
      <c r="B49" s="2"/>
      <c r="C49" s="2"/>
      <c r="D49" s="2"/>
      <c r="E49" s="2"/>
      <c r="F49" s="2"/>
      <c r="G49" s="2"/>
    </row>
    <row r="50" spans="1:7" x14ac:dyDescent="0.15">
      <c r="A50" s="2"/>
      <c r="B50" s="2"/>
      <c r="C50" s="2"/>
      <c r="D50" s="2"/>
      <c r="E50" s="2"/>
      <c r="F50" s="2"/>
      <c r="G50" s="15" t="s">
        <v>17</v>
      </c>
    </row>
    <row r="51" spans="1:7" x14ac:dyDescent="0.15">
      <c r="A51" s="14" t="s">
        <v>16</v>
      </c>
      <c r="B51" s="13"/>
      <c r="C51" s="12" t="s">
        <v>15</v>
      </c>
      <c r="D51" s="12" t="s">
        <v>14</v>
      </c>
      <c r="E51" s="12" t="s">
        <v>13</v>
      </c>
      <c r="F51" s="12" t="s">
        <v>12</v>
      </c>
      <c r="G51" s="11" t="s">
        <v>11</v>
      </c>
    </row>
    <row r="52" spans="1:7" ht="5.0999999999999996" customHeight="1" x14ac:dyDescent="0.15">
      <c r="A52" s="9"/>
      <c r="B52" s="10"/>
      <c r="C52" s="9"/>
      <c r="D52" s="9"/>
      <c r="E52" s="9"/>
      <c r="F52" s="9"/>
      <c r="G52" s="9"/>
    </row>
    <row r="53" spans="1:7" x14ac:dyDescent="0.15">
      <c r="A53" s="8" t="s">
        <v>10</v>
      </c>
      <c r="B53" s="7"/>
      <c r="C53" s="6">
        <v>6354</v>
      </c>
      <c r="D53" s="6">
        <v>6374</v>
      </c>
      <c r="E53" s="6">
        <v>6383</v>
      </c>
      <c r="F53" s="6">
        <v>6383</v>
      </c>
      <c r="G53" s="6">
        <f>SUM(G54:G60)</f>
        <v>6379</v>
      </c>
    </row>
    <row r="54" spans="1:7" ht="18" customHeight="1" x14ac:dyDescent="0.15">
      <c r="A54" s="8" t="s">
        <v>9</v>
      </c>
      <c r="B54" s="7" t="s">
        <v>8</v>
      </c>
      <c r="C54" s="6">
        <v>5103</v>
      </c>
      <c r="D54" s="6">
        <v>5102</v>
      </c>
      <c r="E54" s="6">
        <v>5095</v>
      </c>
      <c r="F54" s="6">
        <v>5093</v>
      </c>
      <c r="G54" s="6">
        <v>5087</v>
      </c>
    </row>
    <row r="55" spans="1:7" x14ac:dyDescent="0.15">
      <c r="A55" s="8"/>
      <c r="B55" s="7" t="s">
        <v>5</v>
      </c>
      <c r="C55" s="6">
        <v>127</v>
      </c>
      <c r="D55" s="6">
        <v>124</v>
      </c>
      <c r="E55" s="6">
        <v>128</v>
      </c>
      <c r="F55" s="6">
        <v>122</v>
      </c>
      <c r="G55" s="6">
        <v>120</v>
      </c>
    </row>
    <row r="56" spans="1:7" x14ac:dyDescent="0.15">
      <c r="A56" s="8" t="s">
        <v>7</v>
      </c>
      <c r="B56" s="7" t="s">
        <v>6</v>
      </c>
      <c r="C56" s="6">
        <v>228</v>
      </c>
      <c r="D56" s="6">
        <v>232</v>
      </c>
      <c r="E56" s="6">
        <v>233</v>
      </c>
      <c r="F56" s="6">
        <v>230</v>
      </c>
      <c r="G56" s="6">
        <v>226</v>
      </c>
    </row>
    <row r="57" spans="1:7" x14ac:dyDescent="0.15">
      <c r="A57" s="8"/>
      <c r="B57" s="7" t="s">
        <v>5</v>
      </c>
      <c r="C57" s="6">
        <v>748</v>
      </c>
      <c r="D57" s="6">
        <v>767</v>
      </c>
      <c r="E57" s="6">
        <v>778</v>
      </c>
      <c r="F57" s="6">
        <v>792</v>
      </c>
      <c r="G57" s="6">
        <v>800</v>
      </c>
    </row>
    <row r="58" spans="1:7" x14ac:dyDescent="0.15">
      <c r="A58" s="8" t="s">
        <v>4</v>
      </c>
      <c r="B58" s="7"/>
      <c r="C58" s="6">
        <v>72</v>
      </c>
      <c r="D58" s="6">
        <v>72</v>
      </c>
      <c r="E58" s="6">
        <v>72</v>
      </c>
      <c r="F58" s="6">
        <v>72</v>
      </c>
      <c r="G58" s="6">
        <v>72</v>
      </c>
    </row>
    <row r="59" spans="1:7" x14ac:dyDescent="0.15">
      <c r="A59" s="8" t="s">
        <v>3</v>
      </c>
      <c r="B59" s="7"/>
      <c r="C59" s="6">
        <v>72</v>
      </c>
      <c r="D59" s="6">
        <v>73</v>
      </c>
      <c r="E59" s="6">
        <v>73</v>
      </c>
      <c r="F59" s="6">
        <v>70</v>
      </c>
      <c r="G59" s="6">
        <v>70</v>
      </c>
    </row>
    <row r="60" spans="1:7" x14ac:dyDescent="0.15">
      <c r="A60" s="8" t="s">
        <v>2</v>
      </c>
      <c r="B60" s="7"/>
      <c r="C60" s="6">
        <v>4</v>
      </c>
      <c r="D60" s="6">
        <v>4</v>
      </c>
      <c r="E60" s="6">
        <v>4</v>
      </c>
      <c r="F60" s="6">
        <v>4</v>
      </c>
      <c r="G60" s="6">
        <v>4</v>
      </c>
    </row>
    <row r="61" spans="1:7" ht="5.0999999999999996" customHeight="1" x14ac:dyDescent="0.15">
      <c r="A61" s="4"/>
      <c r="B61" s="5"/>
      <c r="C61" s="4"/>
      <c r="D61" s="4"/>
      <c r="E61" s="4"/>
      <c r="F61" s="4"/>
      <c r="G61" s="4"/>
    </row>
    <row r="62" spans="1:7" x14ac:dyDescent="0.15">
      <c r="A62" s="3" t="s">
        <v>1</v>
      </c>
      <c r="B62" s="2"/>
      <c r="C62" s="2"/>
      <c r="D62" s="2"/>
      <c r="E62" s="2"/>
      <c r="F62" s="2"/>
      <c r="G62" s="2"/>
    </row>
    <row r="63" spans="1:7" x14ac:dyDescent="0.15">
      <c r="A63" s="2" t="s">
        <v>0</v>
      </c>
      <c r="B63" s="2"/>
      <c r="C63" s="2"/>
      <c r="D63" s="2"/>
      <c r="E63" s="2"/>
      <c r="F63" s="2"/>
      <c r="G63" s="2"/>
    </row>
  </sheetData>
  <mergeCells count="3">
    <mergeCell ref="A8:B8"/>
    <mergeCell ref="A33:B33"/>
    <mergeCell ref="A51:B51"/>
  </mergeCells>
  <phoneticPr fontId="1"/>
  <pageMargins left="0.59055118110236227" right="0.39370078740157483" top="0.39370078740157483" bottom="0.39370078740157483" header="0.31496062992125984" footer="0.31496062992125984"/>
  <pageSetup paperSize="9" firstPageNumber="16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topLeftCell="A40" zoomScaleNormal="90" zoomScaleSheetLayoutView="100" workbookViewId="0">
      <selection activeCell="I4" sqref="I4"/>
    </sheetView>
  </sheetViews>
  <sheetFormatPr defaultRowHeight="13.5" x14ac:dyDescent="0.15"/>
  <cols>
    <col min="1" max="1" width="25.875" style="1" customWidth="1"/>
    <col min="2" max="6" width="13.125" style="1" customWidth="1"/>
    <col min="7" max="16384" width="9" style="1"/>
  </cols>
  <sheetData>
    <row r="1" spans="1:6" x14ac:dyDescent="0.15">
      <c r="A1" s="2" t="s">
        <v>55</v>
      </c>
      <c r="B1" s="2"/>
      <c r="C1" s="2"/>
      <c r="D1" s="2"/>
      <c r="E1" s="2"/>
      <c r="F1" s="2"/>
    </row>
    <row r="2" spans="1:6" x14ac:dyDescent="0.15">
      <c r="A2" s="2"/>
      <c r="B2" s="2"/>
      <c r="C2" s="2"/>
      <c r="D2" s="2"/>
      <c r="E2" s="2"/>
      <c r="F2" s="2"/>
    </row>
    <row r="3" spans="1:6" ht="14.25" x14ac:dyDescent="0.15">
      <c r="A3" s="16" t="s">
        <v>103</v>
      </c>
      <c r="B3" s="2"/>
      <c r="C3" s="2"/>
      <c r="D3" s="2"/>
      <c r="E3" s="2"/>
      <c r="F3" s="2"/>
    </row>
    <row r="4" spans="1:6" x14ac:dyDescent="0.15">
      <c r="A4" s="2"/>
      <c r="B4" s="2"/>
      <c r="C4" s="2"/>
      <c r="D4" s="2"/>
      <c r="E4" s="2"/>
      <c r="F4" s="2"/>
    </row>
    <row r="5" spans="1:6" x14ac:dyDescent="0.15">
      <c r="A5" s="23" t="s">
        <v>102</v>
      </c>
      <c r="B5" s="12" t="s">
        <v>70</v>
      </c>
      <c r="C5" s="12" t="s">
        <v>69</v>
      </c>
      <c r="D5" s="12" t="s">
        <v>68</v>
      </c>
      <c r="E5" s="12" t="s">
        <v>67</v>
      </c>
      <c r="F5" s="11" t="s">
        <v>66</v>
      </c>
    </row>
    <row r="6" spans="1:6" x14ac:dyDescent="0.15">
      <c r="A6" s="7" t="s">
        <v>101</v>
      </c>
      <c r="B6" s="8" t="s">
        <v>100</v>
      </c>
      <c r="C6" s="8"/>
      <c r="D6" s="8"/>
      <c r="E6" s="8"/>
      <c r="F6" s="8"/>
    </row>
    <row r="7" spans="1:6" x14ac:dyDescent="0.15">
      <c r="A7" s="7" t="s">
        <v>88</v>
      </c>
      <c r="B7" s="6">
        <v>108</v>
      </c>
      <c r="C7" s="6">
        <v>85</v>
      </c>
      <c r="D7" s="6">
        <v>82</v>
      </c>
      <c r="E7" s="6">
        <v>112</v>
      </c>
      <c r="F7" s="6">
        <v>108</v>
      </c>
    </row>
    <row r="8" spans="1:6" x14ac:dyDescent="0.15">
      <c r="A8" s="7" t="s">
        <v>99</v>
      </c>
      <c r="B8" s="6">
        <v>76</v>
      </c>
      <c r="C8" s="6">
        <v>58</v>
      </c>
      <c r="D8" s="6">
        <v>47</v>
      </c>
      <c r="E8" s="6">
        <v>75</v>
      </c>
      <c r="F8" s="6">
        <v>65</v>
      </c>
    </row>
    <row r="9" spans="1:6" x14ac:dyDescent="0.15">
      <c r="A9" s="7" t="s">
        <v>79</v>
      </c>
      <c r="B9" s="6">
        <v>9</v>
      </c>
      <c r="C9" s="6">
        <v>9</v>
      </c>
      <c r="D9" s="6">
        <v>11</v>
      </c>
      <c r="E9" s="6">
        <v>12</v>
      </c>
      <c r="F9" s="6">
        <v>9</v>
      </c>
    </row>
    <row r="10" spans="1:6" x14ac:dyDescent="0.15">
      <c r="A10" s="7" t="s">
        <v>78</v>
      </c>
      <c r="B10" s="6">
        <v>0</v>
      </c>
      <c r="C10" s="27">
        <v>0</v>
      </c>
      <c r="D10" s="6">
        <v>0</v>
      </c>
      <c r="E10" s="6">
        <v>0</v>
      </c>
      <c r="F10" s="6">
        <v>0</v>
      </c>
    </row>
    <row r="11" spans="1:6" x14ac:dyDescent="0.15">
      <c r="A11" s="7" t="s">
        <v>98</v>
      </c>
      <c r="B11" s="6">
        <v>23</v>
      </c>
      <c r="C11" s="6">
        <v>18</v>
      </c>
      <c r="D11" s="6">
        <v>24</v>
      </c>
      <c r="E11" s="6">
        <v>25</v>
      </c>
      <c r="F11" s="6">
        <v>34</v>
      </c>
    </row>
    <row r="12" spans="1:6" ht="18" customHeight="1" x14ac:dyDescent="0.15">
      <c r="A12" s="7" t="s">
        <v>97</v>
      </c>
      <c r="B12" s="6"/>
      <c r="C12" s="6"/>
      <c r="D12" s="6"/>
      <c r="E12" s="6"/>
      <c r="F12" s="6"/>
    </row>
    <row r="13" spans="1:6" x14ac:dyDescent="0.15">
      <c r="A13" s="7" t="s">
        <v>88</v>
      </c>
      <c r="B13" s="6">
        <v>89</v>
      </c>
      <c r="C13" s="6">
        <v>80</v>
      </c>
      <c r="D13" s="6">
        <v>58</v>
      </c>
      <c r="E13" s="6">
        <v>91</v>
      </c>
      <c r="F13" s="6">
        <v>83</v>
      </c>
    </row>
    <row r="14" spans="1:6" x14ac:dyDescent="0.15">
      <c r="A14" s="7" t="s">
        <v>96</v>
      </c>
      <c r="B14" s="6">
        <v>6</v>
      </c>
      <c r="C14" s="6">
        <v>8</v>
      </c>
      <c r="D14" s="6">
        <v>3</v>
      </c>
      <c r="E14" s="6">
        <v>8</v>
      </c>
      <c r="F14" s="6">
        <v>4</v>
      </c>
    </row>
    <row r="15" spans="1:6" x14ac:dyDescent="0.15">
      <c r="A15" s="7" t="s">
        <v>95</v>
      </c>
      <c r="B15" s="6">
        <v>6</v>
      </c>
      <c r="C15" s="6">
        <v>4</v>
      </c>
      <c r="D15" s="6">
        <v>1</v>
      </c>
      <c r="E15" s="6">
        <v>5</v>
      </c>
      <c r="F15" s="6">
        <v>7</v>
      </c>
    </row>
    <row r="16" spans="1:6" x14ac:dyDescent="0.15">
      <c r="A16" s="7" t="s">
        <v>94</v>
      </c>
      <c r="B16" s="6">
        <v>77</v>
      </c>
      <c r="C16" s="6">
        <v>68</v>
      </c>
      <c r="D16" s="6">
        <v>54</v>
      </c>
      <c r="E16" s="6">
        <v>78</v>
      </c>
      <c r="F16" s="6">
        <v>15</v>
      </c>
    </row>
    <row r="17" spans="1:6" ht="18" customHeight="1" x14ac:dyDescent="0.15">
      <c r="A17" s="7" t="s">
        <v>93</v>
      </c>
      <c r="B17" s="6">
        <v>1269</v>
      </c>
      <c r="C17" s="6">
        <v>1533</v>
      </c>
      <c r="D17" s="6">
        <v>1015</v>
      </c>
      <c r="E17" s="6">
        <v>2097</v>
      </c>
      <c r="F17" s="6">
        <v>1104</v>
      </c>
    </row>
    <row r="18" spans="1:6" ht="18" customHeight="1" x14ac:dyDescent="0.15">
      <c r="A18" s="7" t="s">
        <v>92</v>
      </c>
      <c r="B18" s="6"/>
      <c r="C18" s="6"/>
      <c r="D18" s="6"/>
      <c r="E18" s="6"/>
      <c r="F18" s="6"/>
    </row>
    <row r="19" spans="1:6" x14ac:dyDescent="0.15">
      <c r="A19" s="7" t="s">
        <v>91</v>
      </c>
      <c r="B19" s="6">
        <v>8</v>
      </c>
      <c r="C19" s="6">
        <v>3</v>
      </c>
      <c r="D19" s="6">
        <v>4</v>
      </c>
      <c r="E19" s="6">
        <v>7</v>
      </c>
      <c r="F19" s="6">
        <v>2</v>
      </c>
    </row>
    <row r="20" spans="1:6" x14ac:dyDescent="0.15">
      <c r="A20" s="7" t="s">
        <v>90</v>
      </c>
      <c r="B20" s="6">
        <v>22</v>
      </c>
      <c r="C20" s="6">
        <v>22</v>
      </c>
      <c r="D20" s="6">
        <v>17</v>
      </c>
      <c r="E20" s="6">
        <v>29</v>
      </c>
      <c r="F20" s="6">
        <v>19</v>
      </c>
    </row>
    <row r="21" spans="1:6" ht="18" customHeight="1" x14ac:dyDescent="0.15">
      <c r="A21" s="7" t="s">
        <v>89</v>
      </c>
      <c r="B21" s="6"/>
      <c r="C21" s="6"/>
      <c r="D21" s="6"/>
      <c r="E21" s="6"/>
      <c r="F21" s="6"/>
    </row>
    <row r="22" spans="1:6" x14ac:dyDescent="0.15">
      <c r="A22" s="7" t="s">
        <v>88</v>
      </c>
      <c r="B22" s="6">
        <v>114</v>
      </c>
      <c r="C22" s="6">
        <v>72</v>
      </c>
      <c r="D22" s="6">
        <v>71</v>
      </c>
      <c r="E22" s="6">
        <v>72</v>
      </c>
      <c r="F22" s="6">
        <v>62</v>
      </c>
    </row>
    <row r="23" spans="1:6" x14ac:dyDescent="0.15">
      <c r="A23" s="7" t="s">
        <v>87</v>
      </c>
      <c r="B23" s="6">
        <v>20</v>
      </c>
      <c r="C23" s="6">
        <v>21</v>
      </c>
      <c r="D23" s="6">
        <v>22</v>
      </c>
      <c r="E23" s="6">
        <v>14</v>
      </c>
      <c r="F23" s="6">
        <v>6</v>
      </c>
    </row>
    <row r="24" spans="1:6" x14ac:dyDescent="0.15">
      <c r="A24" s="7" t="s">
        <v>86</v>
      </c>
      <c r="B24" s="6">
        <v>5</v>
      </c>
      <c r="C24" s="6">
        <v>6</v>
      </c>
      <c r="D24" s="6">
        <v>1</v>
      </c>
      <c r="E24" s="6">
        <v>6</v>
      </c>
      <c r="F24" s="6">
        <v>6</v>
      </c>
    </row>
    <row r="25" spans="1:6" x14ac:dyDescent="0.15">
      <c r="A25" s="7" t="s">
        <v>85</v>
      </c>
      <c r="B25" s="6">
        <v>89</v>
      </c>
      <c r="C25" s="6">
        <v>45</v>
      </c>
      <c r="D25" s="6">
        <v>48</v>
      </c>
      <c r="E25" s="6">
        <v>52</v>
      </c>
      <c r="F25" s="6">
        <v>50</v>
      </c>
    </row>
    <row r="26" spans="1:6" ht="18" customHeight="1" x14ac:dyDescent="0.15">
      <c r="A26" s="7" t="s">
        <v>84</v>
      </c>
      <c r="B26" s="6">
        <v>197</v>
      </c>
      <c r="C26" s="6">
        <v>128</v>
      </c>
      <c r="D26" s="6">
        <v>117</v>
      </c>
      <c r="E26" s="6">
        <v>147</v>
      </c>
      <c r="F26" s="6">
        <v>139</v>
      </c>
    </row>
    <row r="27" spans="1:6" ht="18" customHeight="1" x14ac:dyDescent="0.15">
      <c r="A27" s="7" t="s">
        <v>83</v>
      </c>
      <c r="B27" s="6"/>
      <c r="C27" s="6"/>
      <c r="D27" s="6"/>
      <c r="E27" s="6"/>
      <c r="F27" s="6"/>
    </row>
    <row r="28" spans="1:6" x14ac:dyDescent="0.15">
      <c r="A28" s="7" t="s">
        <v>82</v>
      </c>
      <c r="B28" s="19">
        <v>122754</v>
      </c>
      <c r="C28" s="19">
        <v>127619</v>
      </c>
      <c r="D28" s="19">
        <v>81517</v>
      </c>
      <c r="E28" s="19">
        <v>166440</v>
      </c>
      <c r="F28" s="19">
        <v>136110</v>
      </c>
    </row>
    <row r="29" spans="1:6" x14ac:dyDescent="0.15">
      <c r="A29" s="7" t="s">
        <v>81</v>
      </c>
      <c r="B29" s="19">
        <v>102756</v>
      </c>
      <c r="C29" s="19">
        <v>77571</v>
      </c>
      <c r="D29" s="19">
        <v>54598</v>
      </c>
      <c r="E29" s="19">
        <v>140620</v>
      </c>
      <c r="F29" s="19">
        <v>51073</v>
      </c>
    </row>
    <row r="30" spans="1:6" x14ac:dyDescent="0.15">
      <c r="A30" s="7" t="s">
        <v>80</v>
      </c>
      <c r="B30" s="19">
        <v>16594</v>
      </c>
      <c r="C30" s="19">
        <v>47819</v>
      </c>
      <c r="D30" s="19">
        <v>20957</v>
      </c>
      <c r="E30" s="19">
        <v>24617</v>
      </c>
      <c r="F30" s="19">
        <v>76609</v>
      </c>
    </row>
    <row r="31" spans="1:6" x14ac:dyDescent="0.15">
      <c r="A31" s="7" t="s">
        <v>79</v>
      </c>
      <c r="B31" s="19">
        <v>2064</v>
      </c>
      <c r="C31" s="19">
        <v>1910</v>
      </c>
      <c r="D31" s="19">
        <v>2127</v>
      </c>
      <c r="E31" s="19">
        <v>667</v>
      </c>
      <c r="F31" s="19">
        <v>6235</v>
      </c>
    </row>
    <row r="32" spans="1:6" x14ac:dyDescent="0.15">
      <c r="A32" s="7" t="s">
        <v>78</v>
      </c>
      <c r="B32" s="6">
        <v>0</v>
      </c>
      <c r="C32" s="6">
        <v>0</v>
      </c>
      <c r="D32" s="6">
        <v>0</v>
      </c>
      <c r="E32" s="6">
        <v>0</v>
      </c>
      <c r="F32" s="6">
        <v>0</v>
      </c>
    </row>
    <row r="33" spans="1:6" x14ac:dyDescent="0.15">
      <c r="A33" s="7" t="s">
        <v>77</v>
      </c>
      <c r="B33" s="19">
        <v>1340</v>
      </c>
      <c r="C33" s="19">
        <v>319</v>
      </c>
      <c r="D33" s="19">
        <v>3835</v>
      </c>
      <c r="E33" s="19">
        <v>536</v>
      </c>
      <c r="F33" s="19">
        <v>2193</v>
      </c>
    </row>
    <row r="34" spans="1:6" ht="5.0999999999999996" customHeight="1" x14ac:dyDescent="0.15">
      <c r="A34" s="5"/>
      <c r="B34" s="4"/>
      <c r="C34" s="4"/>
      <c r="D34" s="4"/>
      <c r="E34" s="4"/>
      <c r="F34" s="4"/>
    </row>
    <row r="35" spans="1:6" ht="63.75" customHeight="1" x14ac:dyDescent="0.15">
      <c r="A35" s="26" t="s">
        <v>76</v>
      </c>
      <c r="B35" s="25"/>
      <c r="C35" s="25"/>
      <c r="D35" s="25"/>
      <c r="E35" s="25"/>
      <c r="F35" s="25"/>
    </row>
    <row r="36" spans="1:6" x14ac:dyDescent="0.15">
      <c r="A36" s="2" t="s">
        <v>75</v>
      </c>
      <c r="B36" s="2"/>
      <c r="C36" s="2"/>
      <c r="D36" s="2"/>
      <c r="E36" s="2"/>
      <c r="F36" s="2"/>
    </row>
    <row r="37" spans="1:6" x14ac:dyDescent="0.15">
      <c r="A37" s="2"/>
      <c r="B37" s="2"/>
      <c r="C37" s="2"/>
      <c r="D37" s="2"/>
      <c r="E37" s="2"/>
      <c r="F37" s="2"/>
    </row>
    <row r="38" spans="1:6" x14ac:dyDescent="0.15">
      <c r="A38" s="2"/>
      <c r="B38" s="2"/>
      <c r="C38" s="2"/>
      <c r="D38" s="2"/>
      <c r="E38" s="2"/>
      <c r="F38" s="2"/>
    </row>
    <row r="39" spans="1:6" ht="14.25" x14ac:dyDescent="0.15">
      <c r="A39" s="16" t="s">
        <v>74</v>
      </c>
      <c r="B39" s="2"/>
      <c r="C39" s="2"/>
      <c r="D39" s="2"/>
      <c r="E39" s="2"/>
      <c r="F39" s="2"/>
    </row>
    <row r="40" spans="1:6" x14ac:dyDescent="0.15">
      <c r="A40" s="24" t="s">
        <v>73</v>
      </c>
      <c r="B40" s="2"/>
      <c r="C40" s="2"/>
      <c r="D40" s="2"/>
      <c r="E40" s="2"/>
      <c r="F40" s="15" t="s">
        <v>72</v>
      </c>
    </row>
    <row r="41" spans="1:6" x14ac:dyDescent="0.15">
      <c r="A41" s="23" t="s">
        <v>71</v>
      </c>
      <c r="B41" s="12" t="s">
        <v>70</v>
      </c>
      <c r="C41" s="12" t="s">
        <v>69</v>
      </c>
      <c r="D41" s="12" t="s">
        <v>68</v>
      </c>
      <c r="E41" s="12" t="s">
        <v>67</v>
      </c>
      <c r="F41" s="11" t="s">
        <v>66</v>
      </c>
    </row>
    <row r="42" spans="1:6" ht="5.0999999999999996" customHeight="1" x14ac:dyDescent="0.15">
      <c r="A42" s="10"/>
      <c r="B42" s="9"/>
      <c r="C42" s="9"/>
      <c r="D42" s="9"/>
      <c r="E42" s="9"/>
      <c r="F42" s="9"/>
    </row>
    <row r="43" spans="1:6" x14ac:dyDescent="0.15">
      <c r="A43" s="7" t="s">
        <v>65</v>
      </c>
      <c r="B43" s="6">
        <v>108</v>
      </c>
      <c r="C43" s="6">
        <v>85</v>
      </c>
      <c r="D43" s="6">
        <v>82</v>
      </c>
      <c r="E43" s="6">
        <v>112</v>
      </c>
      <c r="F43" s="6">
        <v>108</v>
      </c>
    </row>
    <row r="44" spans="1:6" ht="18" customHeight="1" x14ac:dyDescent="0.15">
      <c r="A44" s="7" t="s">
        <v>64</v>
      </c>
      <c r="B44" s="6">
        <v>23</v>
      </c>
      <c r="C44" s="6">
        <v>13</v>
      </c>
      <c r="D44" s="6">
        <v>13</v>
      </c>
      <c r="E44" s="6">
        <v>17</v>
      </c>
      <c r="F44" s="6">
        <v>20</v>
      </c>
    </row>
    <row r="45" spans="1:6" x14ac:dyDescent="0.15">
      <c r="A45" s="7" t="s">
        <v>63</v>
      </c>
      <c r="B45" s="6">
        <v>2</v>
      </c>
      <c r="C45" s="6">
        <v>2</v>
      </c>
      <c r="D45" s="6">
        <v>0</v>
      </c>
      <c r="E45" s="6">
        <v>1</v>
      </c>
      <c r="F45" s="6">
        <v>3</v>
      </c>
    </row>
    <row r="46" spans="1:6" x14ac:dyDescent="0.15">
      <c r="A46" s="7" t="s">
        <v>62</v>
      </c>
      <c r="B46" s="6">
        <v>1</v>
      </c>
      <c r="C46" s="6">
        <v>0</v>
      </c>
      <c r="D46" s="6">
        <v>0</v>
      </c>
      <c r="E46" s="6">
        <v>1</v>
      </c>
      <c r="F46" s="6">
        <v>1</v>
      </c>
    </row>
    <row r="47" spans="1:6" x14ac:dyDescent="0.15">
      <c r="A47" s="7" t="s">
        <v>61</v>
      </c>
      <c r="B47" s="17">
        <v>0</v>
      </c>
      <c r="C47" s="17">
        <v>0</v>
      </c>
      <c r="D47" s="17">
        <v>0</v>
      </c>
      <c r="E47" s="17">
        <v>0</v>
      </c>
      <c r="F47" s="17">
        <v>0</v>
      </c>
    </row>
    <row r="48" spans="1:6" x14ac:dyDescent="0.15">
      <c r="A48" s="7" t="s">
        <v>60</v>
      </c>
      <c r="B48" s="6">
        <v>10</v>
      </c>
      <c r="C48" s="6">
        <v>8</v>
      </c>
      <c r="D48" s="6">
        <v>15</v>
      </c>
      <c r="E48" s="6">
        <v>10</v>
      </c>
      <c r="F48" s="6">
        <v>10</v>
      </c>
    </row>
    <row r="49" spans="1:6" ht="18" customHeight="1" x14ac:dyDescent="0.15">
      <c r="A49" s="7" t="s">
        <v>59</v>
      </c>
      <c r="B49" s="6">
        <v>12</v>
      </c>
      <c r="C49" s="6">
        <v>13</v>
      </c>
      <c r="D49" s="6">
        <v>15</v>
      </c>
      <c r="E49" s="6">
        <v>14</v>
      </c>
      <c r="F49" s="6">
        <v>15</v>
      </c>
    </row>
    <row r="50" spans="1:6" x14ac:dyDescent="0.15">
      <c r="A50" s="7" t="s">
        <v>58</v>
      </c>
      <c r="B50" s="6">
        <v>3</v>
      </c>
      <c r="C50" s="6">
        <v>7</v>
      </c>
      <c r="D50" s="6">
        <v>3</v>
      </c>
      <c r="E50" s="6">
        <v>3</v>
      </c>
      <c r="F50" s="6">
        <v>2</v>
      </c>
    </row>
    <row r="51" spans="1:6" x14ac:dyDescent="0.15">
      <c r="A51" s="7" t="s">
        <v>57</v>
      </c>
      <c r="B51" s="6">
        <v>57</v>
      </c>
      <c r="C51" s="6">
        <v>42</v>
      </c>
      <c r="D51" s="6">
        <v>36</v>
      </c>
      <c r="E51" s="6">
        <v>66</v>
      </c>
      <c r="F51" s="6">
        <v>57</v>
      </c>
    </row>
    <row r="52" spans="1:6" ht="5.0999999999999996" customHeight="1" x14ac:dyDescent="0.15">
      <c r="A52" s="5"/>
      <c r="B52" s="4"/>
      <c r="C52" s="4"/>
      <c r="D52" s="4"/>
      <c r="E52" s="4"/>
      <c r="F52" s="4"/>
    </row>
    <row r="53" spans="1:6" x14ac:dyDescent="0.15">
      <c r="A53" s="2" t="s">
        <v>56</v>
      </c>
      <c r="B53" s="2"/>
      <c r="C53" s="2"/>
      <c r="D53" s="2"/>
      <c r="E53" s="2"/>
      <c r="F53" s="2"/>
    </row>
  </sheetData>
  <mergeCells count="1">
    <mergeCell ref="A35:F35"/>
  </mergeCells>
  <phoneticPr fontId="1"/>
  <pageMargins left="0.59055118110236227" right="0.39370078740157483" top="0.39370078740157483" bottom="0.39370078740157483" header="0.31496062992125984" footer="0.31496062992125984"/>
  <pageSetup paperSize="9" firstPageNumber="16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zoomScaleNormal="100" zoomScaleSheetLayoutView="100" workbookViewId="0">
      <selection activeCell="I4" sqref="I4"/>
    </sheetView>
  </sheetViews>
  <sheetFormatPr defaultRowHeight="13.5" x14ac:dyDescent="0.15"/>
  <cols>
    <col min="1" max="1" width="29.125" style="1" customWidth="1"/>
    <col min="2" max="6" width="13.125" style="1" customWidth="1"/>
    <col min="7" max="16384" width="9" style="1"/>
  </cols>
  <sheetData>
    <row r="1" spans="1:6" x14ac:dyDescent="0.15">
      <c r="A1" s="2"/>
      <c r="B1" s="2"/>
      <c r="C1" s="2"/>
      <c r="D1" s="2"/>
      <c r="E1" s="2"/>
      <c r="F1" s="15" t="s">
        <v>55</v>
      </c>
    </row>
    <row r="2" spans="1:6" x14ac:dyDescent="0.15">
      <c r="A2" s="2"/>
      <c r="B2" s="2"/>
      <c r="C2" s="2"/>
      <c r="D2" s="2"/>
      <c r="E2" s="2"/>
      <c r="F2" s="2"/>
    </row>
    <row r="3" spans="1:6" ht="14.25" x14ac:dyDescent="0.15">
      <c r="A3" s="16" t="s">
        <v>146</v>
      </c>
      <c r="B3" s="2"/>
      <c r="C3" s="2"/>
      <c r="D3" s="2"/>
      <c r="E3" s="2"/>
      <c r="F3" s="2"/>
    </row>
    <row r="4" spans="1:6" x14ac:dyDescent="0.15">
      <c r="A4" s="24" t="s">
        <v>73</v>
      </c>
      <c r="B4" s="2"/>
      <c r="C4" s="2"/>
      <c r="D4" s="2"/>
      <c r="E4" s="2"/>
      <c r="F4" s="15" t="s">
        <v>72</v>
      </c>
    </row>
    <row r="5" spans="1:6" x14ac:dyDescent="0.15">
      <c r="A5" s="23" t="s">
        <v>145</v>
      </c>
      <c r="B5" s="12" t="s">
        <v>70</v>
      </c>
      <c r="C5" s="12" t="s">
        <v>69</v>
      </c>
      <c r="D5" s="12" t="s">
        <v>68</v>
      </c>
      <c r="E5" s="12" t="s">
        <v>67</v>
      </c>
      <c r="F5" s="11" t="s">
        <v>66</v>
      </c>
    </row>
    <row r="6" spans="1:6" ht="5.0999999999999996" customHeight="1" x14ac:dyDescent="0.15">
      <c r="A6" s="10"/>
      <c r="B6" s="9"/>
      <c r="C6" s="9"/>
      <c r="D6" s="9"/>
      <c r="E6" s="9"/>
      <c r="F6" s="9"/>
    </row>
    <row r="7" spans="1:6" x14ac:dyDescent="0.15">
      <c r="A7" s="7" t="s">
        <v>144</v>
      </c>
      <c r="B7" s="6">
        <v>108</v>
      </c>
      <c r="C7" s="6">
        <v>85</v>
      </c>
      <c r="D7" s="6">
        <v>82</v>
      </c>
      <c r="E7" s="6">
        <v>112</v>
      </c>
      <c r="F7" s="6">
        <v>108</v>
      </c>
    </row>
    <row r="8" spans="1:6" ht="18" customHeight="1" x14ac:dyDescent="0.15">
      <c r="A8" s="7" t="s">
        <v>143</v>
      </c>
      <c r="B8" s="6">
        <v>6</v>
      </c>
      <c r="C8" s="6">
        <v>5</v>
      </c>
      <c r="D8" s="6">
        <v>9</v>
      </c>
      <c r="E8" s="6">
        <v>7</v>
      </c>
      <c r="F8" s="6">
        <v>7</v>
      </c>
    </row>
    <row r="9" spans="1:6" x14ac:dyDescent="0.15">
      <c r="A9" s="7" t="s">
        <v>142</v>
      </c>
      <c r="B9" s="6">
        <v>6</v>
      </c>
      <c r="C9" s="6">
        <v>3</v>
      </c>
      <c r="D9" s="6">
        <v>2</v>
      </c>
      <c r="E9" s="6">
        <v>4</v>
      </c>
      <c r="F9" s="6">
        <v>5</v>
      </c>
    </row>
    <row r="10" spans="1:6" x14ac:dyDescent="0.15">
      <c r="A10" s="7" t="s">
        <v>141</v>
      </c>
      <c r="B10" s="6">
        <v>14</v>
      </c>
      <c r="C10" s="6">
        <v>7</v>
      </c>
      <c r="D10" s="6">
        <v>6</v>
      </c>
      <c r="E10" s="6">
        <v>11</v>
      </c>
      <c r="F10" s="6">
        <v>11</v>
      </c>
    </row>
    <row r="11" spans="1:6" x14ac:dyDescent="0.15">
      <c r="A11" s="7" t="s">
        <v>140</v>
      </c>
      <c r="B11" s="6">
        <v>15</v>
      </c>
      <c r="C11" s="6">
        <v>12</v>
      </c>
      <c r="D11" s="6">
        <v>13</v>
      </c>
      <c r="E11" s="6">
        <v>25</v>
      </c>
      <c r="F11" s="6">
        <v>16</v>
      </c>
    </row>
    <row r="12" spans="1:6" x14ac:dyDescent="0.15">
      <c r="A12" s="7" t="s">
        <v>139</v>
      </c>
      <c r="B12" s="6">
        <v>22</v>
      </c>
      <c r="C12" s="6">
        <v>21</v>
      </c>
      <c r="D12" s="6">
        <v>12</v>
      </c>
      <c r="E12" s="6">
        <v>16</v>
      </c>
      <c r="F12" s="6">
        <v>17</v>
      </c>
    </row>
    <row r="13" spans="1:6" x14ac:dyDescent="0.15">
      <c r="A13" s="7" t="s">
        <v>138</v>
      </c>
      <c r="B13" s="6">
        <v>14</v>
      </c>
      <c r="C13" s="6">
        <v>16</v>
      </c>
      <c r="D13" s="6">
        <v>8</v>
      </c>
      <c r="E13" s="6">
        <v>26</v>
      </c>
      <c r="F13" s="6">
        <v>24</v>
      </c>
    </row>
    <row r="14" spans="1:6" x14ac:dyDescent="0.15">
      <c r="A14" s="7" t="s">
        <v>137</v>
      </c>
      <c r="B14" s="6">
        <v>16</v>
      </c>
      <c r="C14" s="6">
        <v>10</v>
      </c>
      <c r="D14" s="6">
        <v>17</v>
      </c>
      <c r="E14" s="6">
        <v>14</v>
      </c>
      <c r="F14" s="6">
        <v>17</v>
      </c>
    </row>
    <row r="15" spans="1:6" x14ac:dyDescent="0.15">
      <c r="A15" s="7" t="s">
        <v>136</v>
      </c>
      <c r="B15" s="6">
        <v>15</v>
      </c>
      <c r="C15" s="6">
        <v>11</v>
      </c>
      <c r="D15" s="6">
        <v>12</v>
      </c>
      <c r="E15" s="6">
        <v>9</v>
      </c>
      <c r="F15" s="6">
        <v>10</v>
      </c>
    </row>
    <row r="16" spans="1:6" x14ac:dyDescent="0.15">
      <c r="A16" s="7" t="s">
        <v>135</v>
      </c>
      <c r="B16" s="17" t="s">
        <v>20</v>
      </c>
      <c r="C16" s="17" t="s">
        <v>20</v>
      </c>
      <c r="D16" s="17">
        <v>3</v>
      </c>
      <c r="E16" s="17">
        <v>0</v>
      </c>
      <c r="F16" s="17">
        <v>1</v>
      </c>
    </row>
    <row r="17" spans="1:6" ht="5.0999999999999996" customHeight="1" x14ac:dyDescent="0.15">
      <c r="A17" s="5"/>
      <c r="B17" s="4"/>
      <c r="C17" s="4"/>
      <c r="D17" s="4"/>
      <c r="E17" s="4"/>
      <c r="F17" s="4"/>
    </row>
    <row r="18" spans="1:6" x14ac:dyDescent="0.15">
      <c r="A18" s="2" t="s">
        <v>125</v>
      </c>
      <c r="B18" s="2"/>
      <c r="C18" s="2"/>
      <c r="D18" s="2"/>
      <c r="E18" s="2"/>
      <c r="F18" s="2"/>
    </row>
    <row r="19" spans="1:6" x14ac:dyDescent="0.15">
      <c r="A19" s="2"/>
      <c r="B19" s="2"/>
      <c r="C19" s="2"/>
      <c r="D19" s="2"/>
      <c r="E19" s="2"/>
      <c r="F19" s="2"/>
    </row>
    <row r="20" spans="1:6" x14ac:dyDescent="0.15">
      <c r="A20" s="2"/>
      <c r="B20" s="2"/>
      <c r="C20" s="2"/>
      <c r="D20" s="2"/>
      <c r="E20" s="2"/>
      <c r="F20" s="2"/>
    </row>
    <row r="21" spans="1:6" ht="14.25" x14ac:dyDescent="0.15">
      <c r="A21" s="16" t="s">
        <v>134</v>
      </c>
      <c r="B21" s="2"/>
      <c r="C21" s="2"/>
      <c r="D21" s="2"/>
      <c r="E21" s="2"/>
      <c r="F21" s="2"/>
    </row>
    <row r="22" spans="1:6" x14ac:dyDescent="0.15">
      <c r="A22" s="24" t="s">
        <v>73</v>
      </c>
      <c r="B22" s="2"/>
      <c r="C22" s="2"/>
      <c r="D22" s="2"/>
      <c r="E22" s="2"/>
      <c r="F22" s="15" t="s">
        <v>72</v>
      </c>
    </row>
    <row r="23" spans="1:6" x14ac:dyDescent="0.15">
      <c r="A23" s="23" t="s">
        <v>133</v>
      </c>
      <c r="B23" s="12" t="s">
        <v>70</v>
      </c>
      <c r="C23" s="12" t="s">
        <v>69</v>
      </c>
      <c r="D23" s="12" t="s">
        <v>68</v>
      </c>
      <c r="E23" s="12" t="s">
        <v>67</v>
      </c>
      <c r="F23" s="11" t="s">
        <v>66</v>
      </c>
    </row>
    <row r="24" spans="1:6" ht="5.0999999999999996" customHeight="1" x14ac:dyDescent="0.15">
      <c r="A24" s="10"/>
      <c r="B24" s="9"/>
      <c r="C24" s="9"/>
      <c r="D24" s="9"/>
      <c r="E24" s="9"/>
      <c r="F24" s="9"/>
    </row>
    <row r="25" spans="1:6" x14ac:dyDescent="0.15">
      <c r="A25" s="7" t="s">
        <v>65</v>
      </c>
      <c r="B25" s="6">
        <v>108</v>
      </c>
      <c r="C25" s="6">
        <v>85</v>
      </c>
      <c r="D25" s="6">
        <v>82</v>
      </c>
      <c r="E25" s="6">
        <v>112</v>
      </c>
      <c r="F25" s="6">
        <v>108</v>
      </c>
    </row>
    <row r="26" spans="1:6" ht="18" customHeight="1" x14ac:dyDescent="0.15">
      <c r="A26" s="7" t="s">
        <v>132</v>
      </c>
      <c r="B26" s="6">
        <v>80</v>
      </c>
      <c r="C26" s="6">
        <v>67</v>
      </c>
      <c r="D26" s="6">
        <v>67</v>
      </c>
      <c r="E26" s="6">
        <v>85</v>
      </c>
      <c r="F26" s="6">
        <v>80</v>
      </c>
    </row>
    <row r="27" spans="1:6" x14ac:dyDescent="0.15">
      <c r="A27" s="7" t="s">
        <v>131</v>
      </c>
      <c r="B27" s="6">
        <v>1</v>
      </c>
      <c r="C27" s="6">
        <v>4</v>
      </c>
      <c r="D27" s="6">
        <v>2</v>
      </c>
      <c r="E27" s="6">
        <v>8</v>
      </c>
      <c r="F27" s="6">
        <v>8</v>
      </c>
    </row>
    <row r="28" spans="1:6" x14ac:dyDescent="0.15">
      <c r="A28" s="7" t="s">
        <v>130</v>
      </c>
      <c r="B28" s="6">
        <v>6</v>
      </c>
      <c r="C28" s="6">
        <v>2</v>
      </c>
      <c r="D28" s="6">
        <v>3</v>
      </c>
      <c r="E28" s="6">
        <v>3</v>
      </c>
      <c r="F28" s="6">
        <v>3</v>
      </c>
    </row>
    <row r="29" spans="1:6" x14ac:dyDescent="0.15">
      <c r="A29" s="7" t="s">
        <v>129</v>
      </c>
      <c r="B29" s="17" t="s">
        <v>20</v>
      </c>
      <c r="C29" s="17">
        <v>0</v>
      </c>
      <c r="D29" s="17">
        <v>0</v>
      </c>
      <c r="E29" s="17">
        <v>0</v>
      </c>
      <c r="F29" s="17">
        <v>0</v>
      </c>
    </row>
    <row r="30" spans="1:6" x14ac:dyDescent="0.15">
      <c r="A30" s="7" t="s">
        <v>128</v>
      </c>
      <c r="B30" s="6">
        <v>2</v>
      </c>
      <c r="C30" s="6">
        <v>0</v>
      </c>
      <c r="D30" s="6">
        <v>1</v>
      </c>
      <c r="E30" s="6">
        <v>2</v>
      </c>
      <c r="F30" s="6">
        <v>0</v>
      </c>
    </row>
    <row r="31" spans="1:6" x14ac:dyDescent="0.15">
      <c r="A31" s="7" t="s">
        <v>127</v>
      </c>
      <c r="B31" s="6">
        <v>17</v>
      </c>
      <c r="C31" s="6">
        <v>11</v>
      </c>
      <c r="D31" s="6">
        <v>9</v>
      </c>
      <c r="E31" s="6">
        <v>13</v>
      </c>
      <c r="F31" s="6">
        <v>11</v>
      </c>
    </row>
    <row r="32" spans="1:6" x14ac:dyDescent="0.15">
      <c r="A32" s="7" t="s">
        <v>126</v>
      </c>
      <c r="B32" s="6">
        <v>2</v>
      </c>
      <c r="C32" s="6">
        <v>1</v>
      </c>
      <c r="D32" s="6">
        <v>0</v>
      </c>
      <c r="E32" s="6">
        <v>1</v>
      </c>
      <c r="F32" s="6">
        <v>6</v>
      </c>
    </row>
    <row r="33" spans="1:6" ht="5.0999999999999996" customHeight="1" x14ac:dyDescent="0.15">
      <c r="A33" s="5"/>
      <c r="B33" s="4"/>
      <c r="C33" s="4"/>
      <c r="D33" s="4"/>
      <c r="E33" s="4"/>
      <c r="F33" s="4"/>
    </row>
    <row r="34" spans="1:6" x14ac:dyDescent="0.15">
      <c r="A34" s="2" t="s">
        <v>125</v>
      </c>
      <c r="B34" s="2"/>
      <c r="C34" s="2"/>
      <c r="D34" s="2"/>
      <c r="E34" s="2"/>
      <c r="F34" s="2"/>
    </row>
    <row r="35" spans="1:6" x14ac:dyDescent="0.15">
      <c r="A35" s="2"/>
      <c r="B35" s="2"/>
      <c r="C35" s="2"/>
      <c r="D35" s="2"/>
      <c r="E35" s="2"/>
      <c r="F35" s="2"/>
    </row>
    <row r="36" spans="1:6" x14ac:dyDescent="0.15">
      <c r="A36" s="2"/>
      <c r="B36" s="2"/>
      <c r="C36" s="2"/>
      <c r="D36" s="2"/>
      <c r="E36" s="2"/>
      <c r="F36" s="2"/>
    </row>
    <row r="37" spans="1:6" ht="14.25" x14ac:dyDescent="0.15">
      <c r="A37" s="16" t="s">
        <v>124</v>
      </c>
      <c r="B37" s="2"/>
      <c r="C37" s="2"/>
      <c r="D37" s="2"/>
      <c r="E37" s="2"/>
      <c r="F37" s="2"/>
    </row>
    <row r="38" spans="1:6" x14ac:dyDescent="0.15">
      <c r="A38" s="2"/>
      <c r="B38" s="2"/>
      <c r="C38" s="2"/>
      <c r="D38" s="2"/>
      <c r="E38" s="2"/>
      <c r="F38" s="15" t="s">
        <v>123</v>
      </c>
    </row>
    <row r="39" spans="1:6" x14ac:dyDescent="0.15">
      <c r="A39" s="23" t="s">
        <v>122</v>
      </c>
      <c r="B39" s="12" t="s">
        <v>70</v>
      </c>
      <c r="C39" s="12" t="s">
        <v>69</v>
      </c>
      <c r="D39" s="12" t="s">
        <v>68</v>
      </c>
      <c r="E39" s="12" t="s">
        <v>67</v>
      </c>
      <c r="F39" s="11" t="s">
        <v>66</v>
      </c>
    </row>
    <row r="40" spans="1:6" ht="5.0999999999999996" customHeight="1" x14ac:dyDescent="0.15">
      <c r="A40" s="10"/>
      <c r="B40" s="9"/>
      <c r="C40" s="9"/>
      <c r="D40" s="9"/>
      <c r="E40" s="9"/>
      <c r="F40" s="9"/>
    </row>
    <row r="41" spans="1:6" ht="13.5" customHeight="1" x14ac:dyDescent="0.15">
      <c r="A41" s="7" t="s">
        <v>121</v>
      </c>
      <c r="B41" s="6">
        <v>1298</v>
      </c>
      <c r="C41" s="6">
        <v>1278</v>
      </c>
      <c r="D41" s="6">
        <v>1268</v>
      </c>
      <c r="E41" s="6">
        <v>1258</v>
      </c>
      <c r="F41" s="6">
        <f>F42+F43+F51</f>
        <v>1264</v>
      </c>
    </row>
    <row r="42" spans="1:6" ht="13.5" customHeight="1" x14ac:dyDescent="0.15">
      <c r="A42" s="7" t="s">
        <v>120</v>
      </c>
      <c r="B42" s="6">
        <v>48</v>
      </c>
      <c r="C42" s="6">
        <v>48</v>
      </c>
      <c r="D42" s="6">
        <v>47</v>
      </c>
      <c r="E42" s="6">
        <v>47</v>
      </c>
      <c r="F42" s="6">
        <v>47</v>
      </c>
    </row>
    <row r="43" spans="1:6" ht="13.5" customHeight="1" x14ac:dyDescent="0.15">
      <c r="A43" s="7" t="s">
        <v>119</v>
      </c>
      <c r="B43" s="6">
        <f>SUM(B44:B50)</f>
        <v>953</v>
      </c>
      <c r="C43" s="6">
        <f>SUM(C44:C50)</f>
        <v>940</v>
      </c>
      <c r="D43" s="6">
        <v>932</v>
      </c>
      <c r="E43" s="6">
        <v>926</v>
      </c>
      <c r="F43" s="6">
        <f>F44+F45+F46+F47+F48+F49+F50</f>
        <v>931</v>
      </c>
    </row>
    <row r="44" spans="1:6" ht="13.5" customHeight="1" x14ac:dyDescent="0.15">
      <c r="A44" s="7" t="s">
        <v>118</v>
      </c>
      <c r="B44" s="6">
        <v>337</v>
      </c>
      <c r="C44" s="6">
        <v>333</v>
      </c>
      <c r="D44" s="6">
        <v>331</v>
      </c>
      <c r="E44" s="6">
        <v>321</v>
      </c>
      <c r="F44" s="6">
        <v>323</v>
      </c>
    </row>
    <row r="45" spans="1:6" ht="13.5" customHeight="1" x14ac:dyDescent="0.15">
      <c r="A45" s="7" t="s">
        <v>117</v>
      </c>
      <c r="B45" s="6">
        <v>16</v>
      </c>
      <c r="C45" s="6">
        <v>16</v>
      </c>
      <c r="D45" s="6">
        <v>16</v>
      </c>
      <c r="E45" s="6">
        <v>16</v>
      </c>
      <c r="F45" s="6">
        <v>16</v>
      </c>
    </row>
    <row r="46" spans="1:6" ht="13.5" customHeight="1" x14ac:dyDescent="0.15">
      <c r="A46" s="7" t="s">
        <v>116</v>
      </c>
      <c r="B46" s="6">
        <v>195</v>
      </c>
      <c r="C46" s="6">
        <v>191</v>
      </c>
      <c r="D46" s="6">
        <v>185</v>
      </c>
      <c r="E46" s="6">
        <v>184</v>
      </c>
      <c r="F46" s="6">
        <v>184</v>
      </c>
    </row>
    <row r="47" spans="1:6" ht="13.5" customHeight="1" x14ac:dyDescent="0.15">
      <c r="A47" s="7" t="s">
        <v>115</v>
      </c>
      <c r="B47" s="6">
        <v>140</v>
      </c>
      <c r="C47" s="6">
        <v>137</v>
      </c>
      <c r="D47" s="6">
        <v>132</v>
      </c>
      <c r="E47" s="6">
        <v>133</v>
      </c>
      <c r="F47" s="6">
        <v>134</v>
      </c>
    </row>
    <row r="48" spans="1:6" ht="13.5" customHeight="1" x14ac:dyDescent="0.15">
      <c r="A48" s="7" t="s">
        <v>114</v>
      </c>
      <c r="B48" s="17" t="s">
        <v>20</v>
      </c>
      <c r="C48" s="17" t="s">
        <v>20</v>
      </c>
      <c r="D48" s="17" t="s">
        <v>21</v>
      </c>
      <c r="E48" s="17" t="s">
        <v>21</v>
      </c>
      <c r="F48" s="17">
        <v>0</v>
      </c>
    </row>
    <row r="49" spans="1:6" ht="13.5" customHeight="1" x14ac:dyDescent="0.15">
      <c r="A49" s="7" t="s">
        <v>113</v>
      </c>
      <c r="B49" s="6">
        <v>165</v>
      </c>
      <c r="C49" s="6">
        <v>166</v>
      </c>
      <c r="D49" s="6">
        <v>172</v>
      </c>
      <c r="E49" s="6">
        <v>176</v>
      </c>
      <c r="F49" s="6">
        <v>178</v>
      </c>
    </row>
    <row r="50" spans="1:6" ht="13.5" customHeight="1" x14ac:dyDescent="0.15">
      <c r="A50" s="7" t="s">
        <v>112</v>
      </c>
      <c r="B50" s="6">
        <v>100</v>
      </c>
      <c r="C50" s="6">
        <v>97</v>
      </c>
      <c r="D50" s="6">
        <v>96</v>
      </c>
      <c r="E50" s="6">
        <v>96</v>
      </c>
      <c r="F50" s="6">
        <v>96</v>
      </c>
    </row>
    <row r="51" spans="1:6" ht="13.5" customHeight="1" x14ac:dyDescent="0.15">
      <c r="A51" s="7" t="s">
        <v>111</v>
      </c>
      <c r="B51" s="6">
        <f>B52+B55+B56+B57</f>
        <v>297</v>
      </c>
      <c r="C51" s="6">
        <f>C52+C55+C56+C57</f>
        <v>290</v>
      </c>
      <c r="D51" s="6">
        <v>289</v>
      </c>
      <c r="E51" s="6">
        <v>285</v>
      </c>
      <c r="F51" s="6">
        <f>F52+F55+F56+F57</f>
        <v>286</v>
      </c>
    </row>
    <row r="52" spans="1:6" ht="13.5" customHeight="1" x14ac:dyDescent="0.15">
      <c r="A52" s="7" t="s">
        <v>110</v>
      </c>
      <c r="B52" s="6">
        <v>106</v>
      </c>
      <c r="C52" s="6">
        <f>C53+C54</f>
        <v>104</v>
      </c>
      <c r="D52" s="6">
        <v>105</v>
      </c>
      <c r="E52" s="6">
        <v>102</v>
      </c>
      <c r="F52" s="6">
        <f>SUM(F53:F54)</f>
        <v>102</v>
      </c>
    </row>
    <row r="53" spans="1:6" ht="13.5" customHeight="1" x14ac:dyDescent="0.15">
      <c r="A53" s="7" t="s">
        <v>109</v>
      </c>
      <c r="B53" s="6">
        <v>56</v>
      </c>
      <c r="C53" s="6">
        <v>56</v>
      </c>
      <c r="D53" s="6">
        <v>57</v>
      </c>
      <c r="E53" s="6">
        <v>56</v>
      </c>
      <c r="F53" s="6">
        <v>56</v>
      </c>
    </row>
    <row r="54" spans="1:6" ht="13.5" customHeight="1" x14ac:dyDescent="0.15">
      <c r="A54" s="7" t="s">
        <v>108</v>
      </c>
      <c r="B54" s="6">
        <v>50</v>
      </c>
      <c r="C54" s="6">
        <v>48</v>
      </c>
      <c r="D54" s="6">
        <v>48</v>
      </c>
      <c r="E54" s="6">
        <v>46</v>
      </c>
      <c r="F54" s="6">
        <v>46</v>
      </c>
    </row>
    <row r="55" spans="1:6" ht="13.5" customHeight="1" x14ac:dyDescent="0.15">
      <c r="A55" s="7" t="s">
        <v>107</v>
      </c>
      <c r="B55" s="6">
        <v>9</v>
      </c>
      <c r="C55" s="6">
        <v>8</v>
      </c>
      <c r="D55" s="6">
        <v>6</v>
      </c>
      <c r="E55" s="6">
        <v>7</v>
      </c>
      <c r="F55" s="6">
        <v>6</v>
      </c>
    </row>
    <row r="56" spans="1:6" ht="13.5" customHeight="1" x14ac:dyDescent="0.15">
      <c r="A56" s="7" t="s">
        <v>106</v>
      </c>
      <c r="B56" s="6">
        <v>3</v>
      </c>
      <c r="C56" s="6">
        <v>3</v>
      </c>
      <c r="D56" s="6">
        <v>3</v>
      </c>
      <c r="E56" s="6">
        <v>3</v>
      </c>
      <c r="F56" s="6">
        <v>3</v>
      </c>
    </row>
    <row r="57" spans="1:6" ht="13.5" customHeight="1" x14ac:dyDescent="0.15">
      <c r="A57" s="7" t="s">
        <v>105</v>
      </c>
      <c r="B57" s="6">
        <v>179</v>
      </c>
      <c r="C57" s="6">
        <v>175</v>
      </c>
      <c r="D57" s="6">
        <v>175</v>
      </c>
      <c r="E57" s="6">
        <v>173</v>
      </c>
      <c r="F57" s="6">
        <v>175</v>
      </c>
    </row>
    <row r="58" spans="1:6" ht="5.0999999999999996" customHeight="1" x14ac:dyDescent="0.15">
      <c r="A58" s="5"/>
      <c r="B58" s="4"/>
      <c r="C58" s="4"/>
      <c r="D58" s="4"/>
      <c r="E58" s="4"/>
      <c r="F58" s="4"/>
    </row>
    <row r="59" spans="1:6" x14ac:dyDescent="0.15">
      <c r="A59" s="2" t="s">
        <v>104</v>
      </c>
      <c r="B59" s="2"/>
      <c r="C59" s="2"/>
      <c r="D59" s="2"/>
      <c r="E59" s="2"/>
      <c r="F59" s="2"/>
    </row>
  </sheetData>
  <phoneticPr fontId="1"/>
  <pageMargins left="0.59055118110236227" right="0.39370078740157483" top="0.39370078740157483" bottom="0.39370078740157483" header="0.31496062992125984" footer="0.31496062992125984"/>
  <pageSetup paperSize="9" firstPageNumber="16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view="pageBreakPreview" zoomScaleNormal="100" zoomScaleSheetLayoutView="100" workbookViewId="0">
      <selection activeCell="I4" sqref="I4"/>
    </sheetView>
  </sheetViews>
  <sheetFormatPr defaultRowHeight="13.5" x14ac:dyDescent="0.15"/>
  <cols>
    <col min="1" max="1" width="6.375" style="1" customWidth="1"/>
    <col min="2" max="2" width="4.875" style="1" bestFit="1" customWidth="1"/>
    <col min="3" max="15" width="6.375" style="1" customWidth="1"/>
    <col min="16" max="16384" width="9" style="1"/>
  </cols>
  <sheetData>
    <row r="1" spans="1:16" x14ac:dyDescent="0.15">
      <c r="A1" s="2" t="s">
        <v>55</v>
      </c>
      <c r="B1" s="2"/>
      <c r="C1" s="2"/>
      <c r="D1" s="2"/>
      <c r="E1" s="2"/>
      <c r="F1" s="2"/>
      <c r="G1" s="2"/>
      <c r="H1" s="2"/>
      <c r="I1" s="2"/>
      <c r="J1" s="2"/>
      <c r="K1" s="2"/>
      <c r="L1" s="2"/>
      <c r="M1" s="2"/>
      <c r="N1" s="2"/>
      <c r="O1" s="2"/>
    </row>
    <row r="2" spans="1:16" x14ac:dyDescent="0.15">
      <c r="A2" s="2"/>
      <c r="B2" s="2"/>
      <c r="C2" s="2"/>
      <c r="D2" s="2"/>
      <c r="E2" s="2"/>
      <c r="F2" s="2"/>
      <c r="G2" s="2"/>
      <c r="H2" s="2"/>
      <c r="I2" s="2"/>
      <c r="J2" s="2"/>
      <c r="K2" s="2"/>
      <c r="L2" s="2"/>
      <c r="M2" s="2"/>
      <c r="N2" s="2"/>
      <c r="O2" s="2"/>
    </row>
    <row r="3" spans="1:16" ht="14.25" x14ac:dyDescent="0.15">
      <c r="A3" s="16" t="s">
        <v>203</v>
      </c>
      <c r="B3" s="2"/>
      <c r="C3" s="2"/>
      <c r="D3" s="2"/>
      <c r="E3" s="2"/>
      <c r="F3" s="2"/>
      <c r="G3" s="2"/>
      <c r="H3" s="2"/>
      <c r="I3" s="2"/>
      <c r="J3" s="2"/>
      <c r="K3" s="2"/>
      <c r="L3" s="2"/>
      <c r="M3" s="2"/>
      <c r="N3" s="2"/>
      <c r="O3" s="2"/>
    </row>
    <row r="4" spans="1:16" x14ac:dyDescent="0.15">
      <c r="A4" s="24" t="s">
        <v>73</v>
      </c>
      <c r="B4" s="2"/>
      <c r="C4" s="2"/>
      <c r="D4" s="2"/>
      <c r="E4" s="2"/>
      <c r="F4" s="2"/>
      <c r="G4" s="2"/>
      <c r="H4" s="2"/>
      <c r="I4" s="2"/>
      <c r="J4" s="2"/>
      <c r="K4" s="2"/>
      <c r="L4" s="2"/>
      <c r="M4" s="2"/>
      <c r="N4" s="2"/>
      <c r="O4" s="15" t="s">
        <v>72</v>
      </c>
    </row>
    <row r="5" spans="1:16" x14ac:dyDescent="0.15">
      <c r="A5" s="14" t="s">
        <v>202</v>
      </c>
      <c r="B5" s="13"/>
      <c r="C5" s="13" t="s">
        <v>65</v>
      </c>
      <c r="D5" s="13"/>
      <c r="E5" s="12" t="s">
        <v>201</v>
      </c>
      <c r="F5" s="12" t="s">
        <v>200</v>
      </c>
      <c r="G5" s="12" t="s">
        <v>199</v>
      </c>
      <c r="H5" s="12" t="s">
        <v>198</v>
      </c>
      <c r="I5" s="12" t="s">
        <v>197</v>
      </c>
      <c r="J5" s="12" t="s">
        <v>196</v>
      </c>
      <c r="K5" s="12" t="s">
        <v>195</v>
      </c>
      <c r="L5" s="12" t="s">
        <v>194</v>
      </c>
      <c r="M5" s="12" t="s">
        <v>193</v>
      </c>
      <c r="N5" s="12" t="s">
        <v>192</v>
      </c>
      <c r="O5" s="11" t="s">
        <v>22</v>
      </c>
    </row>
    <row r="6" spans="1:16" ht="5.0999999999999996" customHeight="1" x14ac:dyDescent="0.15">
      <c r="A6" s="2"/>
      <c r="B6" s="34"/>
      <c r="C6" s="2"/>
      <c r="D6" s="2"/>
      <c r="E6" s="2"/>
      <c r="F6" s="2"/>
      <c r="G6" s="2"/>
      <c r="H6" s="2"/>
      <c r="I6" s="2"/>
      <c r="J6" s="2"/>
      <c r="K6" s="2"/>
      <c r="L6" s="2"/>
      <c r="M6" s="2"/>
      <c r="N6" s="2"/>
      <c r="O6" s="2"/>
    </row>
    <row r="7" spans="1:16" ht="13.5" customHeight="1" x14ac:dyDescent="0.15">
      <c r="A7" s="33" t="s">
        <v>151</v>
      </c>
      <c r="B7" s="32"/>
      <c r="C7" s="8"/>
      <c r="D7" s="6">
        <v>31960</v>
      </c>
      <c r="E7" s="6">
        <v>98</v>
      </c>
      <c r="F7" s="6">
        <v>36</v>
      </c>
      <c r="G7" s="6">
        <v>15</v>
      </c>
      <c r="H7" s="6">
        <v>2134</v>
      </c>
      <c r="I7" s="6">
        <v>268</v>
      </c>
      <c r="J7" s="6">
        <v>129</v>
      </c>
      <c r="K7" s="6">
        <v>4563</v>
      </c>
      <c r="L7" s="6">
        <v>194</v>
      </c>
      <c r="M7" s="6">
        <v>258</v>
      </c>
      <c r="N7" s="6">
        <v>21513</v>
      </c>
      <c r="O7" s="6">
        <v>2752</v>
      </c>
    </row>
    <row r="8" spans="1:16" ht="13.5" customHeight="1" x14ac:dyDescent="0.15">
      <c r="A8" s="33" t="s">
        <v>150</v>
      </c>
      <c r="B8" s="32"/>
      <c r="C8" s="8"/>
      <c r="D8" s="6">
        <v>31757</v>
      </c>
      <c r="E8" s="6">
        <v>84</v>
      </c>
      <c r="F8" s="6">
        <v>2</v>
      </c>
      <c r="G8" s="6">
        <v>10</v>
      </c>
      <c r="H8" s="6">
        <v>2090</v>
      </c>
      <c r="I8" s="6">
        <v>213</v>
      </c>
      <c r="J8" s="6">
        <v>116</v>
      </c>
      <c r="K8" s="6">
        <v>4690</v>
      </c>
      <c r="L8" s="6">
        <v>185</v>
      </c>
      <c r="M8" s="6">
        <v>247</v>
      </c>
      <c r="N8" s="6">
        <v>21316</v>
      </c>
      <c r="O8" s="6">
        <v>2804</v>
      </c>
    </row>
    <row r="9" spans="1:16" ht="13.5" customHeight="1" x14ac:dyDescent="0.15">
      <c r="A9" s="31" t="s">
        <v>149</v>
      </c>
      <c r="B9" s="30"/>
      <c r="C9" s="8"/>
      <c r="D9" s="6">
        <v>28411</v>
      </c>
      <c r="E9" s="6">
        <v>64</v>
      </c>
      <c r="F9" s="6">
        <v>14</v>
      </c>
      <c r="G9" s="6">
        <v>11</v>
      </c>
      <c r="H9" s="6">
        <v>1771</v>
      </c>
      <c r="I9" s="6">
        <v>220</v>
      </c>
      <c r="J9" s="6">
        <v>86</v>
      </c>
      <c r="K9" s="6">
        <v>4387</v>
      </c>
      <c r="L9" s="6">
        <v>193</v>
      </c>
      <c r="M9" s="6">
        <v>228</v>
      </c>
      <c r="N9" s="6">
        <v>19066</v>
      </c>
      <c r="O9" s="6">
        <v>2371</v>
      </c>
    </row>
    <row r="10" spans="1:16" ht="13.5" customHeight="1" x14ac:dyDescent="0.15">
      <c r="A10" s="31" t="s">
        <v>148</v>
      </c>
      <c r="B10" s="30"/>
      <c r="C10" s="8"/>
      <c r="D10" s="6">
        <v>28198</v>
      </c>
      <c r="E10" s="6">
        <v>96</v>
      </c>
      <c r="F10" s="6">
        <v>2</v>
      </c>
      <c r="G10" s="6">
        <v>16</v>
      </c>
      <c r="H10" s="6">
        <v>1805</v>
      </c>
      <c r="I10" s="6">
        <v>196</v>
      </c>
      <c r="J10" s="6">
        <v>87</v>
      </c>
      <c r="K10" s="6">
        <v>4288</v>
      </c>
      <c r="L10" s="6">
        <v>127</v>
      </c>
      <c r="M10" s="6">
        <v>235</v>
      </c>
      <c r="N10" s="6">
        <v>18968</v>
      </c>
      <c r="O10" s="6">
        <v>2378</v>
      </c>
      <c r="P10" s="28"/>
    </row>
    <row r="11" spans="1:16" ht="18" customHeight="1" x14ac:dyDescent="0.15">
      <c r="A11" s="31" t="s">
        <v>147</v>
      </c>
      <c r="B11" s="30"/>
      <c r="C11" s="8"/>
      <c r="D11" s="6">
        <v>32856</v>
      </c>
      <c r="E11" s="6">
        <v>70</v>
      </c>
      <c r="F11" s="6">
        <v>3</v>
      </c>
      <c r="G11" s="6">
        <v>9</v>
      </c>
      <c r="H11" s="6">
        <v>1854</v>
      </c>
      <c r="I11" s="6">
        <v>229</v>
      </c>
      <c r="J11" s="6">
        <v>127</v>
      </c>
      <c r="K11" s="6">
        <v>4915</v>
      </c>
      <c r="L11" s="6">
        <v>162</v>
      </c>
      <c r="M11" s="6">
        <v>316</v>
      </c>
      <c r="N11" s="6">
        <v>22627</v>
      </c>
      <c r="O11" s="6">
        <v>2544</v>
      </c>
      <c r="P11" s="28"/>
    </row>
    <row r="12" spans="1:16" ht="13.5" customHeight="1" x14ac:dyDescent="0.15">
      <c r="A12" s="39"/>
      <c r="B12" s="7" t="s">
        <v>191</v>
      </c>
      <c r="C12" s="8"/>
      <c r="D12" s="6">
        <f>SUM(E12:O12)</f>
        <v>2756</v>
      </c>
      <c r="E12" s="6">
        <v>9</v>
      </c>
      <c r="F12" s="17">
        <v>0</v>
      </c>
      <c r="G12" s="6">
        <v>1</v>
      </c>
      <c r="H12" s="6">
        <v>115</v>
      </c>
      <c r="I12" s="6">
        <v>15</v>
      </c>
      <c r="J12" s="6">
        <v>7</v>
      </c>
      <c r="K12" s="6">
        <v>443</v>
      </c>
      <c r="L12" s="6">
        <v>9</v>
      </c>
      <c r="M12" s="6">
        <v>25</v>
      </c>
      <c r="N12" s="6">
        <v>1911</v>
      </c>
      <c r="O12" s="6">
        <v>221</v>
      </c>
      <c r="P12" s="28"/>
    </row>
    <row r="13" spans="1:16" ht="13.5" customHeight="1" x14ac:dyDescent="0.15">
      <c r="A13" s="8"/>
      <c r="B13" s="7" t="s">
        <v>181</v>
      </c>
      <c r="C13" s="8"/>
      <c r="D13" s="6">
        <f>SUM(E13:O13)</f>
        <v>2405</v>
      </c>
      <c r="E13" s="6">
        <v>5</v>
      </c>
      <c r="F13" s="17">
        <v>0</v>
      </c>
      <c r="G13" s="6">
        <v>2</v>
      </c>
      <c r="H13" s="6">
        <v>122</v>
      </c>
      <c r="I13" s="6">
        <v>12</v>
      </c>
      <c r="J13" s="6">
        <v>5</v>
      </c>
      <c r="K13" s="6">
        <v>348</v>
      </c>
      <c r="L13" s="6">
        <v>10</v>
      </c>
      <c r="M13" s="6">
        <v>12</v>
      </c>
      <c r="N13" s="6">
        <v>1704</v>
      </c>
      <c r="O13" s="6">
        <v>185</v>
      </c>
      <c r="P13" s="28"/>
    </row>
    <row r="14" spans="1:16" ht="13.5" customHeight="1" x14ac:dyDescent="0.15">
      <c r="A14" s="8"/>
      <c r="B14" s="7" t="s">
        <v>190</v>
      </c>
      <c r="C14" s="8"/>
      <c r="D14" s="6">
        <f>SUM(E14:O14)</f>
        <v>2532</v>
      </c>
      <c r="E14" s="6">
        <v>3</v>
      </c>
      <c r="F14" s="17">
        <v>0</v>
      </c>
      <c r="G14" s="6">
        <v>0</v>
      </c>
      <c r="H14" s="6">
        <v>148</v>
      </c>
      <c r="I14" s="6">
        <v>15</v>
      </c>
      <c r="J14" s="6">
        <v>7</v>
      </c>
      <c r="K14" s="6">
        <v>402</v>
      </c>
      <c r="L14" s="6">
        <v>13</v>
      </c>
      <c r="M14" s="6">
        <v>22</v>
      </c>
      <c r="N14" s="6">
        <v>1708</v>
      </c>
      <c r="O14" s="6">
        <v>214</v>
      </c>
      <c r="P14" s="28"/>
    </row>
    <row r="15" spans="1:16" ht="13.5" customHeight="1" x14ac:dyDescent="0.15">
      <c r="A15" s="8"/>
      <c r="B15" s="7" t="s">
        <v>189</v>
      </c>
      <c r="C15" s="8"/>
      <c r="D15" s="6">
        <f>SUM(E15:O15)</f>
        <v>2449</v>
      </c>
      <c r="E15" s="6">
        <v>8</v>
      </c>
      <c r="F15" s="17">
        <v>1</v>
      </c>
      <c r="G15" s="6">
        <v>0</v>
      </c>
      <c r="H15" s="6">
        <v>169</v>
      </c>
      <c r="I15" s="6">
        <v>19</v>
      </c>
      <c r="J15" s="6">
        <v>3</v>
      </c>
      <c r="K15" s="6">
        <v>385</v>
      </c>
      <c r="L15" s="6">
        <v>11</v>
      </c>
      <c r="M15" s="6">
        <v>31</v>
      </c>
      <c r="N15" s="6">
        <v>1619</v>
      </c>
      <c r="O15" s="6">
        <v>203</v>
      </c>
      <c r="P15" s="28"/>
    </row>
    <row r="16" spans="1:16" ht="13.5" customHeight="1" x14ac:dyDescent="0.15">
      <c r="A16" s="8"/>
      <c r="B16" s="7" t="s">
        <v>188</v>
      </c>
      <c r="C16" s="8"/>
      <c r="D16" s="6">
        <f>SUM(E16:O16)</f>
        <v>2552</v>
      </c>
      <c r="E16" s="6">
        <v>7</v>
      </c>
      <c r="F16" s="17">
        <v>0</v>
      </c>
      <c r="G16" s="6">
        <v>0</v>
      </c>
      <c r="H16" s="6">
        <v>145</v>
      </c>
      <c r="I16" s="6">
        <v>14</v>
      </c>
      <c r="J16" s="6">
        <v>10</v>
      </c>
      <c r="K16" s="6">
        <v>412</v>
      </c>
      <c r="L16" s="6">
        <v>10</v>
      </c>
      <c r="M16" s="6">
        <v>32</v>
      </c>
      <c r="N16" s="6">
        <v>1699</v>
      </c>
      <c r="O16" s="6">
        <v>223</v>
      </c>
      <c r="P16" s="28"/>
    </row>
    <row r="17" spans="1:16" ht="13.5" customHeight="1" x14ac:dyDescent="0.15">
      <c r="A17" s="8"/>
      <c r="B17" s="7" t="s">
        <v>187</v>
      </c>
      <c r="C17" s="8"/>
      <c r="D17" s="6">
        <f>SUM(E17:O17)</f>
        <v>2633</v>
      </c>
      <c r="E17" s="6">
        <v>7</v>
      </c>
      <c r="F17" s="17">
        <v>0</v>
      </c>
      <c r="G17" s="6">
        <v>1</v>
      </c>
      <c r="H17" s="6">
        <v>156</v>
      </c>
      <c r="I17" s="6">
        <v>25</v>
      </c>
      <c r="J17" s="6">
        <v>30</v>
      </c>
      <c r="K17" s="6">
        <v>402</v>
      </c>
      <c r="L17" s="6">
        <v>14</v>
      </c>
      <c r="M17" s="6">
        <v>30</v>
      </c>
      <c r="N17" s="6">
        <v>1770</v>
      </c>
      <c r="O17" s="6">
        <v>198</v>
      </c>
      <c r="P17" s="28"/>
    </row>
    <row r="18" spans="1:16" ht="13.5" customHeight="1" x14ac:dyDescent="0.15">
      <c r="A18" s="8"/>
      <c r="B18" s="7" t="s">
        <v>186</v>
      </c>
      <c r="C18" s="8"/>
      <c r="D18" s="6">
        <f>SUM(E18:O18)</f>
        <v>3262</v>
      </c>
      <c r="E18" s="6">
        <v>10</v>
      </c>
      <c r="F18" s="17">
        <v>0</v>
      </c>
      <c r="G18" s="6">
        <v>0</v>
      </c>
      <c r="H18" s="6">
        <v>156</v>
      </c>
      <c r="I18" s="6">
        <v>25</v>
      </c>
      <c r="J18" s="6">
        <v>14</v>
      </c>
      <c r="K18" s="6">
        <v>423</v>
      </c>
      <c r="L18" s="6">
        <v>18</v>
      </c>
      <c r="M18" s="6">
        <v>26</v>
      </c>
      <c r="N18" s="6">
        <v>2359</v>
      </c>
      <c r="O18" s="6">
        <v>231</v>
      </c>
      <c r="P18" s="28"/>
    </row>
    <row r="19" spans="1:16" ht="13.5" customHeight="1" x14ac:dyDescent="0.15">
      <c r="A19" s="8"/>
      <c r="B19" s="7" t="s">
        <v>185</v>
      </c>
      <c r="C19" s="8"/>
      <c r="D19" s="6">
        <f>SUM(E19:O19)</f>
        <v>3402</v>
      </c>
      <c r="E19" s="6">
        <v>4</v>
      </c>
      <c r="F19" s="6">
        <v>0</v>
      </c>
      <c r="G19" s="17">
        <v>1</v>
      </c>
      <c r="H19" s="6">
        <v>164</v>
      </c>
      <c r="I19" s="6">
        <v>31</v>
      </c>
      <c r="J19" s="6">
        <v>7</v>
      </c>
      <c r="K19" s="6">
        <v>375</v>
      </c>
      <c r="L19" s="6">
        <v>18</v>
      </c>
      <c r="M19" s="6">
        <v>25</v>
      </c>
      <c r="N19" s="6">
        <v>2570</v>
      </c>
      <c r="O19" s="6">
        <v>207</v>
      </c>
      <c r="P19" s="28"/>
    </row>
    <row r="20" spans="1:16" ht="13.5" customHeight="1" x14ac:dyDescent="0.15">
      <c r="A20" s="8"/>
      <c r="B20" s="7" t="s">
        <v>184</v>
      </c>
      <c r="C20" s="8"/>
      <c r="D20" s="6">
        <f>SUM(E20:O20)</f>
        <v>2538</v>
      </c>
      <c r="E20" s="6">
        <v>4</v>
      </c>
      <c r="F20" s="6">
        <v>2</v>
      </c>
      <c r="G20" s="17">
        <v>1</v>
      </c>
      <c r="H20" s="6">
        <v>178</v>
      </c>
      <c r="I20" s="6">
        <v>14</v>
      </c>
      <c r="J20" s="6">
        <v>10</v>
      </c>
      <c r="K20" s="6">
        <v>339</v>
      </c>
      <c r="L20" s="6">
        <v>9</v>
      </c>
      <c r="M20" s="6">
        <v>25</v>
      </c>
      <c r="N20" s="6">
        <v>1737</v>
      </c>
      <c r="O20" s="6">
        <v>219</v>
      </c>
      <c r="P20" s="28"/>
    </row>
    <row r="21" spans="1:16" ht="13.5" customHeight="1" x14ac:dyDescent="0.15">
      <c r="A21" s="39" t="s">
        <v>182</v>
      </c>
      <c r="B21" s="7" t="s">
        <v>183</v>
      </c>
      <c r="C21" s="8"/>
      <c r="D21" s="6">
        <f>SUM(E21:O21)</f>
        <v>2645</v>
      </c>
      <c r="E21" s="6">
        <v>3</v>
      </c>
      <c r="F21" s="6">
        <v>0</v>
      </c>
      <c r="G21" s="17">
        <v>0</v>
      </c>
      <c r="H21" s="6">
        <v>164</v>
      </c>
      <c r="I21" s="6">
        <v>21</v>
      </c>
      <c r="J21" s="6">
        <v>12</v>
      </c>
      <c r="K21" s="6">
        <v>439</v>
      </c>
      <c r="L21" s="6">
        <v>16</v>
      </c>
      <c r="M21" s="6">
        <v>31</v>
      </c>
      <c r="N21" s="6">
        <v>1766</v>
      </c>
      <c r="O21" s="6">
        <v>193</v>
      </c>
      <c r="P21" s="28"/>
    </row>
    <row r="22" spans="1:16" ht="13.5" customHeight="1" x14ac:dyDescent="0.15">
      <c r="A22" s="39" t="s">
        <v>182</v>
      </c>
      <c r="B22" s="7" t="s">
        <v>182</v>
      </c>
      <c r="C22" s="8"/>
      <c r="D22" s="6">
        <f>SUM(E22:O22)</f>
        <v>2545</v>
      </c>
      <c r="E22" s="6">
        <v>4</v>
      </c>
      <c r="F22" s="6">
        <v>0</v>
      </c>
      <c r="G22" s="17">
        <v>0</v>
      </c>
      <c r="H22" s="6">
        <v>151</v>
      </c>
      <c r="I22" s="6">
        <v>20</v>
      </c>
      <c r="J22" s="6">
        <v>10</v>
      </c>
      <c r="K22" s="6">
        <v>418</v>
      </c>
      <c r="L22" s="6">
        <v>15</v>
      </c>
      <c r="M22" s="6">
        <v>35</v>
      </c>
      <c r="N22" s="6">
        <v>1690</v>
      </c>
      <c r="O22" s="6">
        <v>202</v>
      </c>
      <c r="P22" s="28"/>
    </row>
    <row r="23" spans="1:16" ht="13.5" customHeight="1" x14ac:dyDescent="0.15">
      <c r="A23" s="39" t="s">
        <v>182</v>
      </c>
      <c r="B23" s="7" t="s">
        <v>181</v>
      </c>
      <c r="C23" s="8"/>
      <c r="D23" s="6">
        <f>SUM(E23:O23)</f>
        <v>3137</v>
      </c>
      <c r="E23" s="6">
        <v>6</v>
      </c>
      <c r="F23" s="6">
        <v>0</v>
      </c>
      <c r="G23" s="6">
        <v>3</v>
      </c>
      <c r="H23" s="6">
        <v>186</v>
      </c>
      <c r="I23" s="6">
        <v>18</v>
      </c>
      <c r="J23" s="6">
        <v>12</v>
      </c>
      <c r="K23" s="6">
        <v>529</v>
      </c>
      <c r="L23" s="6">
        <v>19</v>
      </c>
      <c r="M23" s="6">
        <v>22</v>
      </c>
      <c r="N23" s="6">
        <v>2094</v>
      </c>
      <c r="O23" s="6">
        <v>248</v>
      </c>
      <c r="P23" s="28"/>
    </row>
    <row r="24" spans="1:16" ht="5.0999999999999996" customHeight="1" x14ac:dyDescent="0.15">
      <c r="A24" s="4"/>
      <c r="B24" s="5"/>
      <c r="C24" s="4"/>
      <c r="D24" s="38"/>
      <c r="E24" s="4"/>
      <c r="F24" s="4"/>
      <c r="G24" s="4"/>
      <c r="H24" s="4"/>
      <c r="I24" s="4"/>
      <c r="J24" s="4"/>
      <c r="K24" s="4"/>
      <c r="L24" s="4"/>
      <c r="M24" s="4"/>
      <c r="N24" s="4"/>
      <c r="O24" s="4"/>
    </row>
    <row r="25" spans="1:16" x14ac:dyDescent="0.15">
      <c r="A25" s="2" t="s">
        <v>125</v>
      </c>
      <c r="B25" s="2"/>
      <c r="C25" s="2"/>
      <c r="D25" s="29"/>
      <c r="E25" s="29"/>
      <c r="F25" s="29"/>
      <c r="G25" s="29"/>
      <c r="H25" s="29"/>
      <c r="I25" s="29"/>
      <c r="J25" s="29"/>
      <c r="K25" s="29"/>
      <c r="L25" s="29"/>
      <c r="M25" s="29"/>
      <c r="N25" s="29"/>
      <c r="O25" s="29"/>
    </row>
    <row r="26" spans="1:16" x14ac:dyDescent="0.15">
      <c r="A26" s="2"/>
      <c r="B26" s="2"/>
      <c r="C26" s="2"/>
      <c r="D26" s="2"/>
      <c r="E26" s="2"/>
      <c r="F26" s="2"/>
      <c r="G26" s="2"/>
      <c r="H26" s="2"/>
      <c r="I26" s="2"/>
      <c r="J26" s="2"/>
      <c r="K26" s="2"/>
      <c r="L26" s="2"/>
      <c r="M26" s="2"/>
      <c r="N26" s="2"/>
      <c r="O26" s="2"/>
    </row>
    <row r="27" spans="1:16" x14ac:dyDescent="0.15">
      <c r="A27" s="2"/>
      <c r="B27" s="2"/>
      <c r="C27" s="2"/>
      <c r="D27" s="2"/>
      <c r="E27" s="2"/>
      <c r="F27" s="2"/>
      <c r="G27" s="2"/>
      <c r="H27" s="2"/>
      <c r="I27" s="2"/>
      <c r="J27" s="2"/>
      <c r="K27" s="2"/>
      <c r="L27" s="2"/>
      <c r="M27" s="2"/>
      <c r="N27" s="2"/>
      <c r="O27" s="2"/>
    </row>
    <row r="28" spans="1:16" x14ac:dyDescent="0.15">
      <c r="A28" s="2"/>
      <c r="B28" s="2"/>
      <c r="C28" s="2"/>
      <c r="D28" s="2"/>
      <c r="E28" s="2"/>
      <c r="F28" s="2"/>
      <c r="G28" s="2"/>
      <c r="H28" s="2"/>
      <c r="I28" s="2"/>
      <c r="J28" s="2"/>
      <c r="K28" s="2"/>
      <c r="L28" s="2"/>
      <c r="M28" s="2"/>
      <c r="N28" s="2"/>
      <c r="O28" s="2"/>
    </row>
    <row r="29" spans="1:16" ht="14.25" x14ac:dyDescent="0.15">
      <c r="A29" s="16" t="s">
        <v>180</v>
      </c>
      <c r="B29" s="2"/>
      <c r="C29" s="2"/>
      <c r="D29" s="2"/>
      <c r="E29" s="2"/>
      <c r="F29" s="2"/>
      <c r="G29" s="2"/>
      <c r="H29" s="2"/>
      <c r="I29" s="2"/>
      <c r="J29" s="2"/>
      <c r="K29" s="2"/>
      <c r="L29" s="2"/>
      <c r="M29" s="2"/>
      <c r="N29" s="2"/>
      <c r="O29" s="2"/>
    </row>
    <row r="30" spans="1:16" x14ac:dyDescent="0.15">
      <c r="A30" s="24" t="s">
        <v>73</v>
      </c>
      <c r="B30" s="2"/>
      <c r="C30" s="2"/>
      <c r="D30" s="2"/>
      <c r="E30" s="2"/>
      <c r="F30" s="2"/>
      <c r="G30" s="2"/>
      <c r="H30" s="2"/>
      <c r="I30" s="2"/>
      <c r="J30" s="2"/>
      <c r="K30" s="2"/>
      <c r="L30" s="2"/>
      <c r="M30" s="2"/>
      <c r="N30" s="2"/>
      <c r="O30" s="15" t="s">
        <v>166</v>
      </c>
    </row>
    <row r="31" spans="1:16" ht="13.5" customHeight="1" x14ac:dyDescent="0.15">
      <c r="A31" s="14" t="s">
        <v>165</v>
      </c>
      <c r="B31" s="13"/>
      <c r="C31" s="13" t="s">
        <v>179</v>
      </c>
      <c r="D31" s="13"/>
      <c r="E31" s="13" t="s">
        <v>178</v>
      </c>
      <c r="F31" s="13"/>
      <c r="G31" s="13"/>
      <c r="H31" s="13"/>
      <c r="I31" s="13"/>
      <c r="J31" s="13" t="s">
        <v>177</v>
      </c>
      <c r="K31" s="13"/>
      <c r="L31" s="13"/>
      <c r="M31" s="13"/>
      <c r="N31" s="13"/>
      <c r="O31" s="37" t="s">
        <v>176</v>
      </c>
    </row>
    <row r="32" spans="1:16" x14ac:dyDescent="0.15">
      <c r="A32" s="14"/>
      <c r="B32" s="13"/>
      <c r="C32" s="13"/>
      <c r="D32" s="13"/>
      <c r="E32" s="13" t="s">
        <v>175</v>
      </c>
      <c r="F32" s="13" t="s">
        <v>174</v>
      </c>
      <c r="G32" s="13"/>
      <c r="H32" s="13"/>
      <c r="I32" s="13" t="s">
        <v>172</v>
      </c>
      <c r="J32" s="13" t="s">
        <v>164</v>
      </c>
      <c r="K32" s="13" t="s">
        <v>173</v>
      </c>
      <c r="L32" s="13"/>
      <c r="M32" s="13"/>
      <c r="N32" s="13" t="s">
        <v>172</v>
      </c>
      <c r="O32" s="35"/>
    </row>
    <row r="33" spans="1:15" x14ac:dyDescent="0.15">
      <c r="A33" s="14"/>
      <c r="B33" s="13"/>
      <c r="C33" s="13"/>
      <c r="D33" s="13"/>
      <c r="E33" s="13"/>
      <c r="F33" s="12" t="s">
        <v>164</v>
      </c>
      <c r="G33" s="12" t="s">
        <v>170</v>
      </c>
      <c r="H33" s="12" t="s">
        <v>171</v>
      </c>
      <c r="I33" s="13"/>
      <c r="J33" s="13"/>
      <c r="K33" s="12" t="s">
        <v>164</v>
      </c>
      <c r="L33" s="12" t="s">
        <v>170</v>
      </c>
      <c r="M33" s="12" t="s">
        <v>169</v>
      </c>
      <c r="N33" s="13"/>
      <c r="O33" s="35"/>
    </row>
    <row r="34" spans="1:15" ht="5.0999999999999996" customHeight="1" x14ac:dyDescent="0.15">
      <c r="A34" s="2"/>
      <c r="B34" s="34"/>
      <c r="C34" s="2"/>
      <c r="D34" s="2"/>
      <c r="E34" s="2"/>
      <c r="F34" s="2"/>
      <c r="G34" s="2"/>
      <c r="H34" s="2"/>
      <c r="I34" s="2"/>
      <c r="J34" s="2"/>
      <c r="K34" s="2"/>
      <c r="L34" s="2"/>
      <c r="M34" s="2"/>
      <c r="N34" s="2"/>
      <c r="O34" s="2"/>
    </row>
    <row r="35" spans="1:15" x14ac:dyDescent="0.15">
      <c r="A35" s="33" t="s">
        <v>151</v>
      </c>
      <c r="B35" s="32"/>
      <c r="C35" s="6"/>
      <c r="D35" s="6">
        <v>27986</v>
      </c>
      <c r="E35" s="6">
        <v>26309</v>
      </c>
      <c r="F35" s="6">
        <v>24564</v>
      </c>
      <c r="G35" s="6">
        <v>13718</v>
      </c>
      <c r="H35" s="6">
        <v>10846</v>
      </c>
      <c r="I35" s="6">
        <v>1745</v>
      </c>
      <c r="J35" s="6">
        <v>1669</v>
      </c>
      <c r="K35" s="6">
        <v>812</v>
      </c>
      <c r="L35" s="6">
        <v>0</v>
      </c>
      <c r="M35" s="6">
        <v>812</v>
      </c>
      <c r="N35" s="6">
        <v>857</v>
      </c>
      <c r="O35" s="6">
        <v>8</v>
      </c>
    </row>
    <row r="36" spans="1:15" x14ac:dyDescent="0.15">
      <c r="A36" s="33" t="s">
        <v>150</v>
      </c>
      <c r="B36" s="32"/>
      <c r="C36" s="6"/>
      <c r="D36" s="6">
        <v>27701</v>
      </c>
      <c r="E36" s="6">
        <f>SUM(F36,I36)</f>
        <v>26162</v>
      </c>
      <c r="F36" s="6">
        <v>24344</v>
      </c>
      <c r="G36" s="6">
        <v>13459</v>
      </c>
      <c r="H36" s="6">
        <v>10885</v>
      </c>
      <c r="I36" s="6">
        <v>1818</v>
      </c>
      <c r="J36" s="6">
        <v>1533</v>
      </c>
      <c r="K36" s="6">
        <v>675</v>
      </c>
      <c r="L36" s="6">
        <v>0</v>
      </c>
      <c r="M36" s="6">
        <v>675</v>
      </c>
      <c r="N36" s="6">
        <v>858</v>
      </c>
      <c r="O36" s="6">
        <v>6</v>
      </c>
    </row>
    <row r="37" spans="1:15" x14ac:dyDescent="0.15">
      <c r="A37" s="31" t="s">
        <v>149</v>
      </c>
      <c r="B37" s="30"/>
      <c r="C37" s="6"/>
      <c r="D37" s="29">
        <v>24450</v>
      </c>
      <c r="E37" s="29">
        <v>23093</v>
      </c>
      <c r="F37" s="29">
        <v>21592</v>
      </c>
      <c r="G37" s="29">
        <v>11135</v>
      </c>
      <c r="H37" s="29">
        <v>10457</v>
      </c>
      <c r="I37" s="29">
        <v>1501</v>
      </c>
      <c r="J37" s="29">
        <v>1357</v>
      </c>
      <c r="K37" s="29">
        <v>625</v>
      </c>
      <c r="L37" s="29">
        <v>0</v>
      </c>
      <c r="M37" s="29">
        <v>625</v>
      </c>
      <c r="N37" s="29">
        <v>732</v>
      </c>
      <c r="O37" s="29">
        <v>0</v>
      </c>
    </row>
    <row r="38" spans="1:15" x14ac:dyDescent="0.15">
      <c r="A38" s="31" t="s">
        <v>148</v>
      </c>
      <c r="B38" s="30"/>
      <c r="C38" s="6"/>
      <c r="D38" s="29">
        <v>23313</v>
      </c>
      <c r="E38" s="29">
        <v>21960</v>
      </c>
      <c r="F38" s="29">
        <v>20133</v>
      </c>
      <c r="G38" s="29">
        <v>10552</v>
      </c>
      <c r="H38" s="29">
        <v>9581</v>
      </c>
      <c r="I38" s="29">
        <v>1827</v>
      </c>
      <c r="J38" s="29">
        <v>1353</v>
      </c>
      <c r="K38" s="29">
        <v>507</v>
      </c>
      <c r="L38" s="29">
        <v>0</v>
      </c>
      <c r="M38" s="29">
        <v>507</v>
      </c>
      <c r="N38" s="29">
        <v>846</v>
      </c>
      <c r="O38" s="29">
        <v>0</v>
      </c>
    </row>
    <row r="39" spans="1:15" ht="18" customHeight="1" x14ac:dyDescent="0.15">
      <c r="A39" s="31" t="s">
        <v>147</v>
      </c>
      <c r="B39" s="30"/>
      <c r="C39" s="6"/>
      <c r="D39" s="29">
        <v>26330</v>
      </c>
      <c r="E39" s="29">
        <v>24399</v>
      </c>
      <c r="F39" s="29">
        <v>21657</v>
      </c>
      <c r="G39" s="29">
        <v>11091</v>
      </c>
      <c r="H39" s="29">
        <v>10566</v>
      </c>
      <c r="I39" s="29">
        <v>2742</v>
      </c>
      <c r="J39" s="29">
        <v>1931</v>
      </c>
      <c r="K39" s="29">
        <v>977</v>
      </c>
      <c r="L39" s="29">
        <v>0</v>
      </c>
      <c r="M39" s="29">
        <v>977</v>
      </c>
      <c r="N39" s="29">
        <v>954</v>
      </c>
      <c r="O39" s="29">
        <v>0</v>
      </c>
    </row>
    <row r="40" spans="1:15" ht="5.0999999999999996" customHeight="1" x14ac:dyDescent="0.15">
      <c r="A40" s="4"/>
      <c r="B40" s="5"/>
      <c r="C40" s="4"/>
      <c r="D40" s="4"/>
      <c r="E40" s="4"/>
      <c r="F40" s="4"/>
      <c r="G40" s="4"/>
      <c r="H40" s="4"/>
      <c r="I40" s="4"/>
      <c r="J40" s="4"/>
      <c r="K40" s="4"/>
      <c r="L40" s="4"/>
      <c r="M40" s="4"/>
      <c r="N40" s="4"/>
      <c r="O40" s="4"/>
    </row>
    <row r="41" spans="1:15" x14ac:dyDescent="0.15">
      <c r="A41" s="3" t="s">
        <v>168</v>
      </c>
      <c r="B41" s="2"/>
      <c r="C41" s="2"/>
      <c r="D41" s="2"/>
      <c r="E41" s="2"/>
      <c r="F41" s="2"/>
      <c r="G41" s="2"/>
      <c r="H41" s="2"/>
      <c r="I41" s="2"/>
      <c r="J41" s="2"/>
      <c r="K41" s="2"/>
      <c r="L41" s="2"/>
      <c r="M41" s="2"/>
      <c r="N41" s="2"/>
      <c r="O41" s="2"/>
    </row>
    <row r="42" spans="1:15" x14ac:dyDescent="0.15">
      <c r="A42" s="2" t="s">
        <v>125</v>
      </c>
      <c r="B42" s="2"/>
      <c r="C42" s="2"/>
      <c r="D42" s="2"/>
      <c r="E42" s="2"/>
      <c r="F42" s="2"/>
      <c r="G42" s="2"/>
      <c r="H42" s="2"/>
      <c r="I42" s="2"/>
      <c r="J42" s="2"/>
      <c r="K42" s="2"/>
      <c r="L42" s="2"/>
      <c r="M42" s="2"/>
      <c r="N42" s="2"/>
      <c r="O42" s="2"/>
    </row>
    <row r="43" spans="1:15" x14ac:dyDescent="0.15">
      <c r="A43" s="2"/>
      <c r="B43" s="2"/>
      <c r="C43" s="2"/>
      <c r="D43" s="2"/>
      <c r="E43" s="2"/>
      <c r="F43" s="2"/>
      <c r="G43" s="2"/>
      <c r="H43" s="2"/>
      <c r="I43" s="2"/>
      <c r="J43" s="2"/>
      <c r="K43" s="2"/>
      <c r="L43" s="2"/>
      <c r="M43" s="2"/>
      <c r="N43" s="2"/>
      <c r="O43" s="2"/>
    </row>
    <row r="44" spans="1:15" x14ac:dyDescent="0.15">
      <c r="A44" s="2"/>
      <c r="B44" s="2"/>
      <c r="C44" s="2"/>
      <c r="D44" s="2"/>
      <c r="E44" s="2"/>
      <c r="F44" s="2"/>
      <c r="G44" s="2"/>
      <c r="H44" s="2"/>
      <c r="I44" s="2"/>
      <c r="J44" s="2"/>
      <c r="K44" s="2"/>
      <c r="L44" s="2"/>
      <c r="M44" s="2"/>
      <c r="N44" s="2"/>
      <c r="O44" s="2"/>
    </row>
    <row r="45" spans="1:15" x14ac:dyDescent="0.15">
      <c r="A45" s="2"/>
      <c r="B45" s="2"/>
      <c r="C45" s="2"/>
      <c r="D45" s="2"/>
      <c r="E45" s="2"/>
      <c r="F45" s="2"/>
      <c r="G45" s="2"/>
      <c r="H45" s="2"/>
      <c r="I45" s="2"/>
      <c r="J45" s="2"/>
      <c r="K45" s="2"/>
      <c r="L45" s="2"/>
      <c r="M45" s="2"/>
      <c r="N45" s="2"/>
      <c r="O45" s="2"/>
    </row>
    <row r="46" spans="1:15" ht="14.25" x14ac:dyDescent="0.15">
      <c r="A46" s="16" t="s">
        <v>167</v>
      </c>
      <c r="B46" s="2"/>
      <c r="C46" s="2"/>
      <c r="D46" s="2"/>
      <c r="E46" s="2"/>
      <c r="F46" s="2"/>
      <c r="G46" s="2"/>
      <c r="H46" s="2"/>
      <c r="I46" s="2"/>
      <c r="J46" s="2"/>
      <c r="K46" s="2"/>
      <c r="L46" s="2"/>
      <c r="M46" s="2"/>
      <c r="N46" s="2"/>
      <c r="O46" s="2"/>
    </row>
    <row r="47" spans="1:15" x14ac:dyDescent="0.15">
      <c r="A47" s="24" t="s">
        <v>73</v>
      </c>
      <c r="B47" s="2"/>
      <c r="C47" s="2"/>
      <c r="D47" s="2"/>
      <c r="E47" s="2"/>
      <c r="F47" s="2"/>
      <c r="G47" s="2"/>
      <c r="H47" s="2"/>
      <c r="I47" s="2"/>
      <c r="J47" s="2"/>
      <c r="K47" s="2"/>
      <c r="L47" s="2"/>
      <c r="M47" s="2"/>
      <c r="N47" s="2"/>
      <c r="O47" s="15" t="s">
        <v>166</v>
      </c>
    </row>
    <row r="48" spans="1:15" ht="13.5" customHeight="1" x14ac:dyDescent="0.15">
      <c r="A48" s="14" t="s">
        <v>165</v>
      </c>
      <c r="B48" s="13"/>
      <c r="C48" s="13" t="s">
        <v>164</v>
      </c>
      <c r="D48" s="13" t="s">
        <v>163</v>
      </c>
      <c r="E48" s="13"/>
      <c r="F48" s="13"/>
      <c r="G48" s="13"/>
      <c r="H48" s="13" t="s">
        <v>162</v>
      </c>
      <c r="I48" s="13" t="s">
        <v>161</v>
      </c>
      <c r="J48" s="36" t="s">
        <v>160</v>
      </c>
      <c r="K48" s="36" t="s">
        <v>159</v>
      </c>
      <c r="L48" s="36" t="s">
        <v>158</v>
      </c>
      <c r="M48" s="13" t="s">
        <v>157</v>
      </c>
      <c r="N48" s="13" t="s">
        <v>156</v>
      </c>
      <c r="O48" s="35" t="s">
        <v>22</v>
      </c>
    </row>
    <row r="49" spans="1:16" x14ac:dyDescent="0.15">
      <c r="A49" s="14"/>
      <c r="B49" s="13"/>
      <c r="C49" s="13"/>
      <c r="D49" s="12" t="s">
        <v>155</v>
      </c>
      <c r="E49" s="12" t="s">
        <v>154</v>
      </c>
      <c r="F49" s="12" t="s">
        <v>153</v>
      </c>
      <c r="G49" s="12" t="s">
        <v>152</v>
      </c>
      <c r="H49" s="13"/>
      <c r="I49" s="13"/>
      <c r="J49" s="13"/>
      <c r="K49" s="13"/>
      <c r="L49" s="13"/>
      <c r="M49" s="13"/>
      <c r="N49" s="13"/>
      <c r="O49" s="35"/>
    </row>
    <row r="50" spans="1:16" ht="5.0999999999999996" customHeight="1" x14ac:dyDescent="0.15">
      <c r="A50" s="2"/>
      <c r="B50" s="34"/>
      <c r="C50" s="2"/>
      <c r="D50" s="2"/>
      <c r="E50" s="2"/>
      <c r="F50" s="2"/>
      <c r="G50" s="2"/>
      <c r="H50" s="2"/>
      <c r="I50" s="2"/>
      <c r="J50" s="2"/>
      <c r="K50" s="2"/>
      <c r="L50" s="2"/>
      <c r="M50" s="2"/>
      <c r="N50" s="2"/>
      <c r="O50" s="2"/>
    </row>
    <row r="51" spans="1:16" x14ac:dyDescent="0.15">
      <c r="A51" s="33" t="s">
        <v>151</v>
      </c>
      <c r="B51" s="32"/>
      <c r="C51" s="6">
        <v>27986</v>
      </c>
      <c r="D51" s="6">
        <v>5003</v>
      </c>
      <c r="E51" s="6">
        <v>4402</v>
      </c>
      <c r="F51" s="6">
        <v>6463</v>
      </c>
      <c r="G51" s="6">
        <v>1113</v>
      </c>
      <c r="H51" s="6">
        <v>6800</v>
      </c>
      <c r="I51" s="6">
        <v>1477</v>
      </c>
      <c r="J51" s="6">
        <v>265</v>
      </c>
      <c r="K51" s="6">
        <v>184</v>
      </c>
      <c r="L51" s="6">
        <v>595</v>
      </c>
      <c r="M51" s="6">
        <v>46</v>
      </c>
      <c r="N51" s="6">
        <v>60</v>
      </c>
      <c r="O51" s="6">
        <v>1578</v>
      </c>
    </row>
    <row r="52" spans="1:16" x14ac:dyDescent="0.15">
      <c r="A52" s="33" t="s">
        <v>150</v>
      </c>
      <c r="B52" s="32"/>
      <c r="C52" s="6">
        <f>SUM(D52:O52)</f>
        <v>27701</v>
      </c>
      <c r="D52" s="6">
        <v>4898</v>
      </c>
      <c r="E52" s="6">
        <v>4261</v>
      </c>
      <c r="F52" s="6">
        <v>6500</v>
      </c>
      <c r="G52" s="6">
        <v>1128</v>
      </c>
      <c r="H52" s="6">
        <v>6480</v>
      </c>
      <c r="I52" s="6">
        <v>1622</v>
      </c>
      <c r="J52" s="6">
        <v>268</v>
      </c>
      <c r="K52" s="6">
        <v>179</v>
      </c>
      <c r="L52" s="6">
        <v>595</v>
      </c>
      <c r="M52" s="6">
        <v>35</v>
      </c>
      <c r="N52" s="6">
        <v>43</v>
      </c>
      <c r="O52" s="6">
        <v>1692</v>
      </c>
    </row>
    <row r="53" spans="1:16" x14ac:dyDescent="0.15">
      <c r="A53" s="31" t="s">
        <v>149</v>
      </c>
      <c r="B53" s="30"/>
      <c r="C53" s="29">
        <v>24450</v>
      </c>
      <c r="D53" s="29">
        <v>4631</v>
      </c>
      <c r="E53" s="29">
        <v>3877</v>
      </c>
      <c r="F53" s="29">
        <v>5756</v>
      </c>
      <c r="G53" s="29">
        <v>832</v>
      </c>
      <c r="H53" s="29">
        <v>5602</v>
      </c>
      <c r="I53" s="29">
        <v>1085</v>
      </c>
      <c r="J53" s="29">
        <v>241</v>
      </c>
      <c r="K53" s="29">
        <v>131</v>
      </c>
      <c r="L53" s="29">
        <v>585</v>
      </c>
      <c r="M53" s="29">
        <v>45</v>
      </c>
      <c r="N53" s="29">
        <v>26</v>
      </c>
      <c r="O53" s="29">
        <v>1639</v>
      </c>
    </row>
    <row r="54" spans="1:16" x14ac:dyDescent="0.15">
      <c r="A54" s="31" t="s">
        <v>148</v>
      </c>
      <c r="B54" s="30"/>
      <c r="C54" s="29">
        <v>23313</v>
      </c>
      <c r="D54" s="29">
        <v>4363</v>
      </c>
      <c r="E54" s="29">
        <v>3583</v>
      </c>
      <c r="F54" s="29">
        <v>5498</v>
      </c>
      <c r="G54" s="29">
        <v>633</v>
      </c>
      <c r="H54" s="29">
        <v>4980</v>
      </c>
      <c r="I54" s="29">
        <v>1284</v>
      </c>
      <c r="J54" s="29">
        <v>248</v>
      </c>
      <c r="K54" s="29">
        <v>117</v>
      </c>
      <c r="L54" s="29">
        <v>634</v>
      </c>
      <c r="M54" s="29">
        <v>30</v>
      </c>
      <c r="N54" s="29">
        <v>17</v>
      </c>
      <c r="O54" s="29">
        <v>1926</v>
      </c>
    </row>
    <row r="55" spans="1:16" ht="18" customHeight="1" x14ac:dyDescent="0.15">
      <c r="A55" s="31" t="s">
        <v>147</v>
      </c>
      <c r="B55" s="30"/>
      <c r="C55" s="29">
        <v>26330</v>
      </c>
      <c r="D55" s="29">
        <v>5142</v>
      </c>
      <c r="E55" s="29">
        <v>3859</v>
      </c>
      <c r="F55" s="29">
        <v>6388</v>
      </c>
      <c r="G55" s="29">
        <v>581</v>
      </c>
      <c r="H55" s="29">
        <v>5765</v>
      </c>
      <c r="I55" s="29">
        <v>1589</v>
      </c>
      <c r="J55" s="29">
        <v>229</v>
      </c>
      <c r="K55" s="29">
        <v>160</v>
      </c>
      <c r="L55" s="29">
        <v>685</v>
      </c>
      <c r="M55" s="29">
        <v>30</v>
      </c>
      <c r="N55" s="29">
        <v>23</v>
      </c>
      <c r="O55" s="29">
        <v>1879</v>
      </c>
      <c r="P55" s="28"/>
    </row>
    <row r="56" spans="1:16" ht="5.0999999999999996" customHeight="1" x14ac:dyDescent="0.15">
      <c r="A56" s="4"/>
      <c r="B56" s="5"/>
      <c r="C56" s="4"/>
      <c r="D56" s="4"/>
      <c r="E56" s="4"/>
      <c r="F56" s="4"/>
      <c r="G56" s="4"/>
      <c r="H56" s="4"/>
      <c r="I56" s="4"/>
      <c r="J56" s="4"/>
      <c r="K56" s="4"/>
      <c r="L56" s="4"/>
      <c r="M56" s="4"/>
      <c r="N56" s="4"/>
      <c r="O56" s="4"/>
    </row>
    <row r="57" spans="1:16" x14ac:dyDescent="0.15">
      <c r="A57" s="2" t="s">
        <v>125</v>
      </c>
      <c r="B57" s="2"/>
      <c r="C57" s="2"/>
      <c r="D57" s="2"/>
      <c r="E57" s="2"/>
      <c r="F57" s="2"/>
      <c r="G57" s="2"/>
      <c r="H57" s="2"/>
      <c r="I57" s="2"/>
      <c r="J57" s="2"/>
      <c r="K57" s="2"/>
      <c r="L57" s="2"/>
      <c r="M57" s="2"/>
      <c r="N57" s="2"/>
      <c r="O57" s="2"/>
    </row>
  </sheetData>
  <mergeCells count="39">
    <mergeCell ref="A55:B55"/>
    <mergeCell ref="M48:M49"/>
    <mergeCell ref="N48:N49"/>
    <mergeCell ref="A51:B51"/>
    <mergeCell ref="A52:B52"/>
    <mergeCell ref="A53:B53"/>
    <mergeCell ref="A54:B54"/>
    <mergeCell ref="O48:O49"/>
    <mergeCell ref="A39:B39"/>
    <mergeCell ref="A48:B49"/>
    <mergeCell ref="C48:C49"/>
    <mergeCell ref="D48:G48"/>
    <mergeCell ref="H48:H49"/>
    <mergeCell ref="I48:I49"/>
    <mergeCell ref="J48:J49"/>
    <mergeCell ref="K48:K49"/>
    <mergeCell ref="L48:L49"/>
    <mergeCell ref="A38:B38"/>
    <mergeCell ref="A11:B11"/>
    <mergeCell ref="A31:B33"/>
    <mergeCell ref="C31:D33"/>
    <mergeCell ref="E31:I31"/>
    <mergeCell ref="A35:B35"/>
    <mergeCell ref="A36:B36"/>
    <mergeCell ref="A37:B37"/>
    <mergeCell ref="J31:N31"/>
    <mergeCell ref="O31:O33"/>
    <mergeCell ref="E32:E33"/>
    <mergeCell ref="F32:H32"/>
    <mergeCell ref="I32:I33"/>
    <mergeCell ref="J32:J33"/>
    <mergeCell ref="K32:M32"/>
    <mergeCell ref="N32:N33"/>
    <mergeCell ref="A10:B10"/>
    <mergeCell ref="A5:B5"/>
    <mergeCell ref="C5:D5"/>
    <mergeCell ref="A7:B7"/>
    <mergeCell ref="A8:B8"/>
    <mergeCell ref="A9:B9"/>
  </mergeCells>
  <phoneticPr fontId="1"/>
  <pageMargins left="0.59055118110236227" right="0.39370078740157483" top="0.39370078740157483" bottom="0.39370078740157483" header="0.31496062992125984" footer="0.31496062992125984"/>
  <pageSetup paperSize="9" firstPageNumber="17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view="pageBreakPreview" topLeftCell="A52" zoomScaleNormal="100" zoomScaleSheetLayoutView="100" workbookViewId="0">
      <selection activeCell="I4" sqref="I4"/>
    </sheetView>
  </sheetViews>
  <sheetFormatPr defaultRowHeight="13.5" x14ac:dyDescent="0.15"/>
  <cols>
    <col min="1" max="1" width="8.625" style="1" customWidth="1"/>
    <col min="2" max="2" width="5.375" style="1" customWidth="1"/>
    <col min="3" max="3" width="7.5" style="1" customWidth="1"/>
    <col min="4" max="5" width="6.125" style="1" customWidth="1"/>
    <col min="6" max="6" width="5.5" style="1" bestFit="1" customWidth="1"/>
    <col min="7" max="15" width="6.125" style="1" customWidth="1"/>
    <col min="16" max="18" width="4.75" style="1" customWidth="1"/>
    <col min="19" max="20" width="4.5" style="1" customWidth="1"/>
    <col min="21" max="16384" width="9" style="1"/>
  </cols>
  <sheetData>
    <row r="1" spans="1:17" x14ac:dyDescent="0.15">
      <c r="A1" s="2"/>
      <c r="B1" s="2"/>
      <c r="C1" s="2"/>
      <c r="D1" s="2"/>
      <c r="E1" s="2"/>
      <c r="F1" s="2"/>
      <c r="G1" s="2"/>
      <c r="H1" s="2"/>
      <c r="I1" s="2"/>
      <c r="J1" s="2"/>
      <c r="K1" s="2"/>
      <c r="L1" s="2"/>
      <c r="M1" s="2"/>
      <c r="N1" s="2"/>
      <c r="O1" s="15" t="s">
        <v>55</v>
      </c>
      <c r="P1" s="2"/>
      <c r="Q1" s="2"/>
    </row>
    <row r="2" spans="1:17" x14ac:dyDescent="0.15">
      <c r="A2" s="2"/>
      <c r="B2" s="2"/>
      <c r="C2" s="2"/>
      <c r="D2" s="2"/>
      <c r="E2" s="2"/>
      <c r="F2" s="2"/>
      <c r="G2" s="2"/>
      <c r="H2" s="2"/>
      <c r="I2" s="2"/>
      <c r="J2" s="2"/>
      <c r="K2" s="2"/>
      <c r="L2" s="2"/>
      <c r="M2" s="2"/>
      <c r="N2" s="2"/>
      <c r="O2" s="2"/>
    </row>
    <row r="3" spans="1:17" ht="14.25" x14ac:dyDescent="0.15">
      <c r="A3" s="16" t="s">
        <v>274</v>
      </c>
      <c r="B3" s="2"/>
      <c r="C3" s="2"/>
      <c r="D3" s="2"/>
      <c r="E3" s="2"/>
      <c r="F3" s="2"/>
      <c r="G3" s="2"/>
      <c r="H3" s="2"/>
      <c r="I3" s="2"/>
      <c r="J3" s="2"/>
      <c r="K3" s="2"/>
      <c r="L3" s="2"/>
      <c r="M3" s="2"/>
      <c r="N3" s="2"/>
      <c r="O3" s="2"/>
    </row>
    <row r="4" spans="1:17" ht="6.75" customHeight="1" x14ac:dyDescent="0.15">
      <c r="A4" s="2"/>
      <c r="B4" s="2"/>
      <c r="C4" s="2"/>
      <c r="D4" s="2"/>
      <c r="E4" s="2"/>
      <c r="F4" s="2"/>
      <c r="G4" s="2"/>
      <c r="H4" s="2"/>
      <c r="I4" s="2"/>
      <c r="J4" s="2"/>
      <c r="K4" s="2"/>
      <c r="L4" s="2"/>
      <c r="M4" s="2"/>
      <c r="N4" s="2"/>
      <c r="O4" s="2"/>
    </row>
    <row r="5" spans="1:17" x14ac:dyDescent="0.15">
      <c r="A5" s="14" t="s">
        <v>273</v>
      </c>
      <c r="B5" s="13"/>
      <c r="C5" s="13" t="s">
        <v>272</v>
      </c>
      <c r="D5" s="13"/>
      <c r="E5" s="13"/>
      <c r="F5" s="13"/>
      <c r="G5" s="13"/>
      <c r="H5" s="13"/>
      <c r="I5" s="13"/>
      <c r="J5" s="13"/>
      <c r="K5" s="13" t="s">
        <v>271</v>
      </c>
      <c r="L5" s="13"/>
      <c r="M5" s="13"/>
      <c r="N5" s="13"/>
      <c r="O5" s="35"/>
    </row>
    <row r="6" spans="1:17" ht="27" customHeight="1" x14ac:dyDescent="0.15">
      <c r="A6" s="14"/>
      <c r="B6" s="13"/>
      <c r="C6" s="63" t="s">
        <v>270</v>
      </c>
      <c r="D6" s="13" t="s">
        <v>269</v>
      </c>
      <c r="E6" s="13"/>
      <c r="F6" s="13" t="s">
        <v>268</v>
      </c>
      <c r="G6" s="13"/>
      <c r="H6" s="63" t="s">
        <v>264</v>
      </c>
      <c r="I6" s="13" t="s">
        <v>267</v>
      </c>
      <c r="J6" s="13"/>
      <c r="K6" s="13" t="s">
        <v>266</v>
      </c>
      <c r="L6" s="13"/>
      <c r="M6" s="63" t="s">
        <v>265</v>
      </c>
      <c r="N6" s="63" t="s">
        <v>264</v>
      </c>
      <c r="O6" s="62" t="s">
        <v>263</v>
      </c>
    </row>
    <row r="7" spans="1:17" x14ac:dyDescent="0.15">
      <c r="A7" s="61"/>
      <c r="B7" s="34"/>
      <c r="C7" s="15" t="s">
        <v>261</v>
      </c>
      <c r="D7" s="2"/>
      <c r="E7" s="15" t="s">
        <v>260</v>
      </c>
      <c r="F7" s="15"/>
      <c r="G7" s="15" t="s">
        <v>260</v>
      </c>
      <c r="H7" s="15" t="s">
        <v>261</v>
      </c>
      <c r="I7" s="15"/>
      <c r="J7" s="15" t="s">
        <v>260</v>
      </c>
      <c r="K7" s="15"/>
      <c r="L7" s="15" t="s">
        <v>262</v>
      </c>
      <c r="M7" s="15" t="s">
        <v>260</v>
      </c>
      <c r="N7" s="15" t="s">
        <v>261</v>
      </c>
      <c r="O7" s="15" t="s">
        <v>260</v>
      </c>
    </row>
    <row r="8" spans="1:17" x14ac:dyDescent="0.15">
      <c r="A8" s="43" t="s">
        <v>259</v>
      </c>
      <c r="B8" s="7" t="s">
        <v>258</v>
      </c>
      <c r="C8" s="53">
        <v>19125</v>
      </c>
      <c r="D8" s="54">
        <v>294674200</v>
      </c>
      <c r="E8" s="54"/>
      <c r="F8" s="59">
        <v>250205</v>
      </c>
      <c r="G8" s="59"/>
      <c r="H8" s="53">
        <v>23</v>
      </c>
      <c r="I8" s="59">
        <v>112589</v>
      </c>
      <c r="J8" s="59"/>
      <c r="K8" s="59">
        <v>21261</v>
      </c>
      <c r="L8" s="59"/>
      <c r="M8" s="53">
        <v>32635</v>
      </c>
      <c r="N8" s="53">
        <v>166</v>
      </c>
      <c r="O8" s="53">
        <v>17843</v>
      </c>
    </row>
    <row r="9" spans="1:17" x14ac:dyDescent="0.15">
      <c r="A9" s="60" t="s">
        <v>257</v>
      </c>
      <c r="B9" s="7"/>
      <c r="C9" s="53">
        <v>18180</v>
      </c>
      <c r="D9" s="59">
        <v>280913800</v>
      </c>
      <c r="E9" s="59"/>
      <c r="F9" s="59">
        <v>237906</v>
      </c>
      <c r="G9" s="59"/>
      <c r="H9" s="53">
        <v>19</v>
      </c>
      <c r="I9" s="59">
        <v>91442</v>
      </c>
      <c r="J9" s="59"/>
      <c r="K9" s="59">
        <v>19861</v>
      </c>
      <c r="L9" s="59"/>
      <c r="M9" s="53">
        <v>30585</v>
      </c>
      <c r="N9" s="53">
        <v>132</v>
      </c>
      <c r="O9" s="53">
        <v>6725</v>
      </c>
    </row>
    <row r="10" spans="1:17" x14ac:dyDescent="0.15">
      <c r="A10" s="41" t="s">
        <v>256</v>
      </c>
      <c r="B10" s="7"/>
      <c r="C10" s="53">
        <v>16860</v>
      </c>
      <c r="D10" s="59">
        <v>259883100</v>
      </c>
      <c r="E10" s="59"/>
      <c r="F10" s="59">
        <v>219230</v>
      </c>
      <c r="G10" s="59"/>
      <c r="H10" s="53">
        <v>8</v>
      </c>
      <c r="I10" s="59">
        <v>25569</v>
      </c>
      <c r="J10" s="59"/>
      <c r="K10" s="59">
        <v>18170</v>
      </c>
      <c r="L10" s="59"/>
      <c r="M10" s="53">
        <v>27876</v>
      </c>
      <c r="N10" s="53">
        <v>114</v>
      </c>
      <c r="O10" s="53">
        <v>9626</v>
      </c>
    </row>
    <row r="11" spans="1:17" ht="14.25" customHeight="1" x14ac:dyDescent="0.15">
      <c r="A11" s="41" t="s">
        <v>209</v>
      </c>
      <c r="B11" s="7"/>
      <c r="C11" s="57">
        <v>15801</v>
      </c>
      <c r="D11" s="58">
        <v>243483600</v>
      </c>
      <c r="E11" s="58"/>
      <c r="F11" s="58">
        <v>205288</v>
      </c>
      <c r="G11" s="58"/>
      <c r="H11" s="57">
        <v>20</v>
      </c>
      <c r="I11" s="58">
        <v>14951</v>
      </c>
      <c r="J11" s="58"/>
      <c r="K11" s="58">
        <v>16684</v>
      </c>
      <c r="L11" s="58"/>
      <c r="M11" s="57">
        <v>25668</v>
      </c>
      <c r="N11" s="57">
        <v>77</v>
      </c>
      <c r="O11" s="57">
        <v>6093</v>
      </c>
    </row>
    <row r="12" spans="1:17" ht="14.25" customHeight="1" x14ac:dyDescent="0.15">
      <c r="A12" s="41" t="s">
        <v>207</v>
      </c>
      <c r="B12" s="7"/>
      <c r="C12" s="57">
        <v>14877</v>
      </c>
      <c r="D12" s="58">
        <v>230468400</v>
      </c>
      <c r="E12" s="58"/>
      <c r="F12" s="58">
        <v>193623</v>
      </c>
      <c r="G12" s="58"/>
      <c r="H12" s="57">
        <v>16</v>
      </c>
      <c r="I12" s="58">
        <v>58166</v>
      </c>
      <c r="J12" s="58"/>
      <c r="K12" s="58">
        <v>15347</v>
      </c>
      <c r="L12" s="58"/>
      <c r="M12" s="57">
        <v>23640</v>
      </c>
      <c r="N12" s="57">
        <v>81</v>
      </c>
      <c r="O12" s="57">
        <v>53410</v>
      </c>
    </row>
    <row r="13" spans="1:17" ht="18" customHeight="1" x14ac:dyDescent="0.15">
      <c r="A13" s="41" t="s">
        <v>205</v>
      </c>
      <c r="B13" s="7"/>
      <c r="C13" s="53">
        <f>SUM(C14:C25)</f>
        <v>14105</v>
      </c>
      <c r="D13" s="54">
        <f>SUM(D14:E25)</f>
        <v>219048400</v>
      </c>
      <c r="E13" s="54"/>
      <c r="F13" s="54">
        <f>SUM(F14:G25)</f>
        <v>184327</v>
      </c>
      <c r="G13" s="54"/>
      <c r="H13" s="53">
        <f>SUM(H14:H25)</f>
        <v>19</v>
      </c>
      <c r="I13" s="54">
        <f>SUM(I14:J25)</f>
        <v>20363</v>
      </c>
      <c r="J13" s="54"/>
      <c r="K13" s="54">
        <f>SUM(K14:L25)</f>
        <v>14017</v>
      </c>
      <c r="L13" s="54"/>
      <c r="M13" s="53">
        <f>SUM(M14:M25)</f>
        <v>21786</v>
      </c>
      <c r="N13" s="53">
        <f>SUM(N14:N25)</f>
        <v>85</v>
      </c>
      <c r="O13" s="53">
        <f>SUM(O14:O25)</f>
        <v>7800</v>
      </c>
    </row>
    <row r="14" spans="1:17" x14ac:dyDescent="0.15">
      <c r="A14" s="43"/>
      <c r="B14" s="56" t="s">
        <v>255</v>
      </c>
      <c r="C14" s="53">
        <v>1084</v>
      </c>
      <c r="D14" s="54">
        <v>16832300</v>
      </c>
      <c r="E14" s="54"/>
      <c r="F14" s="54">
        <v>14267</v>
      </c>
      <c r="G14" s="54"/>
      <c r="H14" s="53">
        <v>1</v>
      </c>
      <c r="I14" s="54">
        <v>64</v>
      </c>
      <c r="J14" s="54"/>
      <c r="K14" s="54">
        <v>1074</v>
      </c>
      <c r="L14" s="54"/>
      <c r="M14" s="53">
        <v>1548</v>
      </c>
      <c r="N14" s="53">
        <v>4</v>
      </c>
      <c r="O14" s="53">
        <v>119</v>
      </c>
    </row>
    <row r="15" spans="1:17" x14ac:dyDescent="0.15">
      <c r="A15" s="43"/>
      <c r="B15" s="55" t="s">
        <v>254</v>
      </c>
      <c r="C15" s="53">
        <v>860</v>
      </c>
      <c r="D15" s="54">
        <v>12660000</v>
      </c>
      <c r="E15" s="54"/>
      <c r="F15" s="54">
        <v>10794</v>
      </c>
      <c r="G15" s="54"/>
      <c r="H15" s="53">
        <v>0</v>
      </c>
      <c r="I15" s="54">
        <v>0</v>
      </c>
      <c r="J15" s="54"/>
      <c r="K15" s="54">
        <v>769</v>
      </c>
      <c r="L15" s="54"/>
      <c r="M15" s="53">
        <v>1235</v>
      </c>
      <c r="N15" s="53">
        <v>5</v>
      </c>
      <c r="O15" s="53">
        <v>2273</v>
      </c>
    </row>
    <row r="16" spans="1:17" x14ac:dyDescent="0.15">
      <c r="A16" s="43"/>
      <c r="B16" s="55" t="s">
        <v>187</v>
      </c>
      <c r="C16" s="53">
        <v>875</v>
      </c>
      <c r="D16" s="54">
        <v>13297000</v>
      </c>
      <c r="E16" s="54"/>
      <c r="F16" s="54">
        <v>11188</v>
      </c>
      <c r="G16" s="54"/>
      <c r="H16" s="53">
        <v>1</v>
      </c>
      <c r="I16" s="54">
        <v>853</v>
      </c>
      <c r="J16" s="54"/>
      <c r="K16" s="54">
        <v>755</v>
      </c>
      <c r="L16" s="54"/>
      <c r="M16" s="53">
        <v>1194</v>
      </c>
      <c r="N16" s="53">
        <v>7</v>
      </c>
      <c r="O16" s="53">
        <v>206</v>
      </c>
    </row>
    <row r="17" spans="1:15" x14ac:dyDescent="0.15">
      <c r="A17" s="43"/>
      <c r="B17" s="55" t="s">
        <v>186</v>
      </c>
      <c r="C17" s="53">
        <v>956</v>
      </c>
      <c r="D17" s="54">
        <v>14186000</v>
      </c>
      <c r="E17" s="54"/>
      <c r="F17" s="54">
        <v>11580</v>
      </c>
      <c r="G17" s="54"/>
      <c r="H17" s="53">
        <v>1</v>
      </c>
      <c r="I17" s="54">
        <v>2420</v>
      </c>
      <c r="J17" s="54"/>
      <c r="K17" s="54">
        <v>780</v>
      </c>
      <c r="L17" s="54"/>
      <c r="M17" s="53">
        <v>1239</v>
      </c>
      <c r="N17" s="53">
        <v>7</v>
      </c>
      <c r="O17" s="53">
        <v>738</v>
      </c>
    </row>
    <row r="18" spans="1:15" x14ac:dyDescent="0.15">
      <c r="A18" s="43"/>
      <c r="B18" s="55" t="s">
        <v>185</v>
      </c>
      <c r="C18" s="53">
        <v>747</v>
      </c>
      <c r="D18" s="54">
        <v>11646200</v>
      </c>
      <c r="E18" s="54"/>
      <c r="F18" s="54">
        <v>9782</v>
      </c>
      <c r="G18" s="54"/>
      <c r="H18" s="53">
        <v>0</v>
      </c>
      <c r="I18" s="54">
        <v>0</v>
      </c>
      <c r="J18" s="54"/>
      <c r="K18" s="54">
        <v>627</v>
      </c>
      <c r="L18" s="54"/>
      <c r="M18" s="53">
        <v>1020</v>
      </c>
      <c r="N18" s="53">
        <v>6</v>
      </c>
      <c r="O18" s="53">
        <v>434</v>
      </c>
    </row>
    <row r="19" spans="1:15" x14ac:dyDescent="0.15">
      <c r="A19" s="43"/>
      <c r="B19" s="55" t="s">
        <v>184</v>
      </c>
      <c r="C19" s="53">
        <v>810</v>
      </c>
      <c r="D19" s="54">
        <v>13130200</v>
      </c>
      <c r="E19" s="54"/>
      <c r="F19" s="54">
        <v>10879</v>
      </c>
      <c r="G19" s="54"/>
      <c r="H19" s="53">
        <v>3</v>
      </c>
      <c r="I19" s="54">
        <v>-934</v>
      </c>
      <c r="J19" s="54"/>
      <c r="K19" s="54">
        <v>793</v>
      </c>
      <c r="L19" s="54"/>
      <c r="M19" s="53">
        <v>1208</v>
      </c>
      <c r="N19" s="53">
        <v>9</v>
      </c>
      <c r="O19" s="53">
        <v>1088</v>
      </c>
    </row>
    <row r="20" spans="1:15" x14ac:dyDescent="0.15">
      <c r="A20" s="43">
        <v>1</v>
      </c>
      <c r="B20" s="55" t="s">
        <v>253</v>
      </c>
      <c r="C20" s="53">
        <v>1067</v>
      </c>
      <c r="D20" s="54">
        <v>16331300</v>
      </c>
      <c r="E20" s="54"/>
      <c r="F20" s="54">
        <v>13455</v>
      </c>
      <c r="G20" s="54"/>
      <c r="H20" s="53">
        <v>3</v>
      </c>
      <c r="I20" s="54">
        <v>6080</v>
      </c>
      <c r="J20" s="54"/>
      <c r="K20" s="54">
        <v>1419</v>
      </c>
      <c r="L20" s="54"/>
      <c r="M20" s="53">
        <v>1885</v>
      </c>
      <c r="N20" s="53">
        <v>2</v>
      </c>
      <c r="O20" s="53">
        <v>177</v>
      </c>
    </row>
    <row r="21" spans="1:15" x14ac:dyDescent="0.15">
      <c r="A21" s="43">
        <v>1</v>
      </c>
      <c r="B21" s="55" t="s">
        <v>182</v>
      </c>
      <c r="C21" s="53">
        <v>1414</v>
      </c>
      <c r="D21" s="54">
        <v>21992600</v>
      </c>
      <c r="E21" s="54"/>
      <c r="F21" s="54">
        <v>18799</v>
      </c>
      <c r="G21" s="54"/>
      <c r="H21" s="53">
        <v>2</v>
      </c>
      <c r="I21" s="54">
        <v>499</v>
      </c>
      <c r="J21" s="54"/>
      <c r="K21" s="54">
        <v>1350</v>
      </c>
      <c r="L21" s="54"/>
      <c r="M21" s="53">
        <v>2309</v>
      </c>
      <c r="N21" s="53">
        <v>9</v>
      </c>
      <c r="O21" s="53">
        <v>448</v>
      </c>
    </row>
    <row r="22" spans="1:15" x14ac:dyDescent="0.15">
      <c r="A22" s="43">
        <v>1</v>
      </c>
      <c r="B22" s="55" t="s">
        <v>181</v>
      </c>
      <c r="C22" s="53">
        <v>1372</v>
      </c>
      <c r="D22" s="54">
        <v>21411100</v>
      </c>
      <c r="E22" s="54"/>
      <c r="F22" s="54">
        <v>17858</v>
      </c>
      <c r="G22" s="54"/>
      <c r="H22" s="53">
        <v>2</v>
      </c>
      <c r="I22" s="54">
        <v>2292</v>
      </c>
      <c r="J22" s="54"/>
      <c r="K22" s="54">
        <v>1101</v>
      </c>
      <c r="L22" s="54"/>
      <c r="M22" s="53">
        <v>1839</v>
      </c>
      <c r="N22" s="53">
        <v>16</v>
      </c>
      <c r="O22" s="53">
        <v>1319</v>
      </c>
    </row>
    <row r="23" spans="1:15" x14ac:dyDescent="0.15">
      <c r="A23" s="43"/>
      <c r="B23" s="55" t="s">
        <v>252</v>
      </c>
      <c r="C23" s="53">
        <v>1666</v>
      </c>
      <c r="D23" s="54">
        <v>27325100</v>
      </c>
      <c r="E23" s="54"/>
      <c r="F23" s="54">
        <v>23475</v>
      </c>
      <c r="G23" s="54"/>
      <c r="H23" s="53">
        <v>1</v>
      </c>
      <c r="I23" s="54">
        <v>641</v>
      </c>
      <c r="J23" s="54"/>
      <c r="K23" s="54">
        <v>1613</v>
      </c>
      <c r="L23" s="54"/>
      <c r="M23" s="53">
        <v>2496</v>
      </c>
      <c r="N23" s="53">
        <v>5</v>
      </c>
      <c r="O23" s="53">
        <v>298</v>
      </c>
    </row>
    <row r="24" spans="1:15" x14ac:dyDescent="0.15">
      <c r="A24" s="43"/>
      <c r="B24" s="55" t="s">
        <v>181</v>
      </c>
      <c r="C24" s="53">
        <v>1721</v>
      </c>
      <c r="D24" s="54">
        <v>26568700</v>
      </c>
      <c r="E24" s="54"/>
      <c r="F24" s="54">
        <v>22419</v>
      </c>
      <c r="G24" s="54"/>
      <c r="H24" s="53">
        <v>1</v>
      </c>
      <c r="I24" s="54">
        <v>6002</v>
      </c>
      <c r="J24" s="54"/>
      <c r="K24" s="54">
        <v>1836</v>
      </c>
      <c r="L24" s="54"/>
      <c r="M24" s="53">
        <v>2952</v>
      </c>
      <c r="N24" s="53">
        <v>4</v>
      </c>
      <c r="O24" s="53">
        <v>136</v>
      </c>
    </row>
    <row r="25" spans="1:15" ht="12.75" customHeight="1" x14ac:dyDescent="0.15">
      <c r="A25" s="43"/>
      <c r="B25" s="55" t="s">
        <v>190</v>
      </c>
      <c r="C25" s="53">
        <v>1533</v>
      </c>
      <c r="D25" s="54">
        <v>23667900</v>
      </c>
      <c r="E25" s="54"/>
      <c r="F25" s="54">
        <v>19831</v>
      </c>
      <c r="G25" s="54"/>
      <c r="H25" s="53">
        <v>4</v>
      </c>
      <c r="I25" s="54">
        <v>2446</v>
      </c>
      <c r="J25" s="54"/>
      <c r="K25" s="54">
        <v>1900</v>
      </c>
      <c r="L25" s="54"/>
      <c r="M25" s="53">
        <v>2861</v>
      </c>
      <c r="N25" s="53">
        <v>11</v>
      </c>
      <c r="O25" s="53">
        <v>564</v>
      </c>
    </row>
    <row r="26" spans="1:15" ht="4.5" customHeight="1" x14ac:dyDescent="0.15">
      <c r="A26" s="4"/>
      <c r="B26" s="5"/>
      <c r="C26" s="4"/>
      <c r="D26" s="4"/>
      <c r="E26" s="4"/>
      <c r="F26" s="4"/>
      <c r="G26" s="4"/>
      <c r="H26" s="4"/>
      <c r="I26" s="4"/>
      <c r="J26" s="4"/>
      <c r="K26" s="4"/>
      <c r="L26" s="4"/>
      <c r="M26" s="4"/>
      <c r="N26" s="4"/>
      <c r="O26" s="4"/>
    </row>
    <row r="27" spans="1:15" x14ac:dyDescent="0.15">
      <c r="A27" s="2" t="s">
        <v>251</v>
      </c>
      <c r="B27" s="2"/>
      <c r="C27" s="2"/>
      <c r="D27" s="2"/>
      <c r="E27" s="2"/>
      <c r="F27" s="2"/>
      <c r="G27" s="2"/>
      <c r="H27" s="2"/>
      <c r="I27" s="2"/>
      <c r="J27" s="2"/>
      <c r="K27" s="2"/>
      <c r="L27" s="2"/>
      <c r="M27" s="2"/>
      <c r="N27" s="2"/>
      <c r="O27" s="2"/>
    </row>
    <row r="28" spans="1:15" x14ac:dyDescent="0.15">
      <c r="A28" s="2"/>
      <c r="B28" s="2"/>
      <c r="C28" s="2"/>
      <c r="D28" s="2"/>
      <c r="E28" s="2"/>
      <c r="F28" s="2"/>
      <c r="G28" s="2"/>
      <c r="H28" s="2"/>
      <c r="I28" s="2"/>
      <c r="J28" s="2"/>
      <c r="K28" s="2"/>
      <c r="L28" s="2"/>
      <c r="M28" s="2"/>
      <c r="N28" s="2"/>
      <c r="O28" s="2"/>
    </row>
    <row r="29" spans="1:15" ht="14.25" x14ac:dyDescent="0.15">
      <c r="A29" s="16" t="s">
        <v>250</v>
      </c>
      <c r="B29" s="2"/>
      <c r="C29" s="2"/>
      <c r="D29" s="2"/>
      <c r="E29" s="2"/>
      <c r="F29" s="2"/>
      <c r="G29" s="2"/>
      <c r="H29" s="2"/>
      <c r="I29" s="2"/>
      <c r="J29" s="2"/>
      <c r="K29" s="2"/>
      <c r="L29" s="2"/>
      <c r="M29" s="2"/>
      <c r="N29" s="2"/>
      <c r="O29" s="2"/>
    </row>
    <row r="30" spans="1:15" x14ac:dyDescent="0.15">
      <c r="A30" s="3" t="s">
        <v>249</v>
      </c>
      <c r="B30" s="2"/>
      <c r="C30" s="2"/>
      <c r="D30" s="2"/>
      <c r="E30" s="2"/>
      <c r="F30" s="2"/>
      <c r="G30" s="2"/>
      <c r="H30" s="2"/>
      <c r="I30" s="2"/>
      <c r="J30" s="2"/>
      <c r="K30" s="2"/>
      <c r="L30" s="2"/>
      <c r="M30" s="2"/>
      <c r="N30" s="24"/>
      <c r="O30" s="15" t="s">
        <v>248</v>
      </c>
    </row>
    <row r="31" spans="1:15" ht="6.75" customHeight="1" x14ac:dyDescent="0.15">
      <c r="A31" s="2"/>
      <c r="B31" s="2"/>
      <c r="C31" s="2"/>
      <c r="D31" s="2"/>
      <c r="E31" s="2"/>
      <c r="F31" s="2"/>
      <c r="G31" s="2"/>
      <c r="H31" s="2"/>
      <c r="I31" s="2"/>
      <c r="J31" s="2"/>
      <c r="K31" s="2"/>
      <c r="L31" s="2"/>
      <c r="M31" s="2"/>
      <c r="N31" s="2"/>
      <c r="O31" s="2"/>
    </row>
    <row r="32" spans="1:15" x14ac:dyDescent="0.15">
      <c r="A32" s="14" t="s">
        <v>247</v>
      </c>
      <c r="B32" s="13"/>
      <c r="C32" s="13" t="s">
        <v>246</v>
      </c>
      <c r="D32" s="13"/>
      <c r="E32" s="35"/>
      <c r="F32" s="52"/>
      <c r="G32" s="52"/>
      <c r="H32" s="52"/>
      <c r="I32" s="52"/>
      <c r="J32" s="52"/>
      <c r="K32" s="52"/>
      <c r="L32" s="52"/>
      <c r="M32" s="52"/>
      <c r="N32" s="51"/>
      <c r="O32" s="37" t="s">
        <v>245</v>
      </c>
    </row>
    <row r="33" spans="1:19" x14ac:dyDescent="0.15">
      <c r="A33" s="14"/>
      <c r="B33" s="13"/>
      <c r="C33" s="13"/>
      <c r="D33" s="13"/>
      <c r="E33" s="13"/>
      <c r="F33" s="50" t="s">
        <v>244</v>
      </c>
      <c r="G33" s="50"/>
      <c r="H33" s="50"/>
      <c r="I33" s="50" t="s">
        <v>243</v>
      </c>
      <c r="J33" s="50"/>
      <c r="K33" s="50"/>
      <c r="L33" s="13" t="s">
        <v>242</v>
      </c>
      <c r="M33" s="13"/>
      <c r="N33" s="13"/>
      <c r="O33" s="35"/>
    </row>
    <row r="34" spans="1:19" x14ac:dyDescent="0.15">
      <c r="A34" s="14"/>
      <c r="B34" s="13"/>
      <c r="C34" s="12" t="s">
        <v>240</v>
      </c>
      <c r="D34" s="12" t="s">
        <v>238</v>
      </c>
      <c r="E34" s="12" t="s">
        <v>241</v>
      </c>
      <c r="F34" s="12" t="s">
        <v>240</v>
      </c>
      <c r="G34" s="12" t="s">
        <v>238</v>
      </c>
      <c r="H34" s="12" t="s">
        <v>237</v>
      </c>
      <c r="I34" s="12" t="s">
        <v>239</v>
      </c>
      <c r="J34" s="12" t="s">
        <v>238</v>
      </c>
      <c r="K34" s="12" t="s">
        <v>237</v>
      </c>
      <c r="L34" s="12" t="s">
        <v>239</v>
      </c>
      <c r="M34" s="12" t="s">
        <v>238</v>
      </c>
      <c r="N34" s="12" t="s">
        <v>237</v>
      </c>
      <c r="O34" s="35"/>
    </row>
    <row r="35" spans="1:19" ht="5.0999999999999996" customHeight="1" x14ac:dyDescent="0.15">
      <c r="A35" s="2"/>
      <c r="B35" s="34"/>
      <c r="C35" s="2"/>
      <c r="D35" s="2"/>
      <c r="E35" s="2"/>
      <c r="F35" s="2"/>
      <c r="G35" s="2"/>
      <c r="H35" s="2"/>
      <c r="I35" s="2"/>
      <c r="J35" s="2"/>
      <c r="K35" s="2"/>
      <c r="L35" s="2"/>
      <c r="M35" s="2"/>
      <c r="N35" s="2"/>
      <c r="O35" s="2"/>
    </row>
    <row r="36" spans="1:19" x14ac:dyDescent="0.15">
      <c r="A36" s="43" t="s">
        <v>236</v>
      </c>
      <c r="B36" s="7" t="s">
        <v>211</v>
      </c>
      <c r="C36" s="40">
        <v>2147</v>
      </c>
      <c r="D36" s="40">
        <v>6</v>
      </c>
      <c r="E36" s="40">
        <v>2414</v>
      </c>
      <c r="F36" s="40">
        <v>107</v>
      </c>
      <c r="G36" s="40">
        <v>0</v>
      </c>
      <c r="H36" s="40">
        <v>125</v>
      </c>
      <c r="I36" s="40">
        <v>0</v>
      </c>
      <c r="J36" s="40">
        <v>0</v>
      </c>
      <c r="K36" s="40">
        <v>0</v>
      </c>
      <c r="L36" s="40">
        <v>20</v>
      </c>
      <c r="M36" s="40">
        <v>1</v>
      </c>
      <c r="N36" s="40">
        <v>21</v>
      </c>
      <c r="O36" s="40">
        <v>8662</v>
      </c>
    </row>
    <row r="37" spans="1:19" x14ac:dyDescent="0.15">
      <c r="A37" s="42" t="s">
        <v>210</v>
      </c>
      <c r="B37" s="7"/>
      <c r="C37" s="40">
        <v>1824</v>
      </c>
      <c r="D37" s="40">
        <v>10</v>
      </c>
      <c r="E37" s="40">
        <v>2043</v>
      </c>
      <c r="F37" s="40">
        <v>96</v>
      </c>
      <c r="G37" s="40">
        <v>0</v>
      </c>
      <c r="H37" s="40">
        <v>110</v>
      </c>
      <c r="I37" s="40">
        <v>0</v>
      </c>
      <c r="J37" s="40">
        <v>0</v>
      </c>
      <c r="K37" s="40">
        <v>0</v>
      </c>
      <c r="L37" s="40">
        <v>13</v>
      </c>
      <c r="M37" s="40">
        <v>1</v>
      </c>
      <c r="N37" s="40">
        <v>12</v>
      </c>
      <c r="O37" s="40">
        <v>8918</v>
      </c>
    </row>
    <row r="38" spans="1:19" x14ac:dyDescent="0.15">
      <c r="A38" s="41" t="s">
        <v>209</v>
      </c>
      <c r="B38" s="7"/>
      <c r="C38" s="40">
        <v>1352</v>
      </c>
      <c r="D38" s="40">
        <v>12</v>
      </c>
      <c r="E38" s="40">
        <v>1481</v>
      </c>
      <c r="F38" s="40">
        <v>48</v>
      </c>
      <c r="G38" s="40">
        <v>1</v>
      </c>
      <c r="H38" s="40">
        <v>51</v>
      </c>
      <c r="I38" s="40">
        <v>0</v>
      </c>
      <c r="J38" s="40">
        <v>0</v>
      </c>
      <c r="K38" s="40">
        <v>0</v>
      </c>
      <c r="L38" s="40">
        <v>5</v>
      </c>
      <c r="M38" s="40">
        <v>0</v>
      </c>
      <c r="N38" s="40">
        <v>5</v>
      </c>
      <c r="O38" s="40">
        <v>8349</v>
      </c>
    </row>
    <row r="39" spans="1:19" x14ac:dyDescent="0.15">
      <c r="A39" s="41" t="s">
        <v>207</v>
      </c>
      <c r="B39" s="7"/>
      <c r="C39" s="40">
        <v>1347</v>
      </c>
      <c r="D39" s="40">
        <v>8</v>
      </c>
      <c r="E39" s="40">
        <v>1506</v>
      </c>
      <c r="F39" s="40">
        <v>68</v>
      </c>
      <c r="G39" s="40">
        <v>0</v>
      </c>
      <c r="H39" s="40">
        <v>87</v>
      </c>
      <c r="I39" s="40">
        <v>0</v>
      </c>
      <c r="J39" s="40">
        <v>0</v>
      </c>
      <c r="K39" s="40">
        <v>0</v>
      </c>
      <c r="L39" s="40">
        <v>5</v>
      </c>
      <c r="M39" s="40">
        <v>0</v>
      </c>
      <c r="N39" s="40">
        <v>6</v>
      </c>
      <c r="O39" s="40">
        <v>8451</v>
      </c>
      <c r="P39" s="49"/>
    </row>
    <row r="40" spans="1:19" x14ac:dyDescent="0.15">
      <c r="A40" s="41" t="s">
        <v>205</v>
      </c>
      <c r="B40" s="7"/>
      <c r="C40" s="40">
        <v>1166</v>
      </c>
      <c r="D40" s="40">
        <v>8</v>
      </c>
      <c r="E40" s="40">
        <v>1280</v>
      </c>
      <c r="F40" s="40">
        <v>48</v>
      </c>
      <c r="G40" s="40">
        <v>0</v>
      </c>
      <c r="H40" s="40">
        <v>58</v>
      </c>
      <c r="I40" s="40">
        <v>0</v>
      </c>
      <c r="J40" s="40">
        <v>0</v>
      </c>
      <c r="K40" s="40">
        <v>0</v>
      </c>
      <c r="L40" s="40">
        <v>7</v>
      </c>
      <c r="M40" s="40">
        <v>2</v>
      </c>
      <c r="N40" s="40">
        <v>5</v>
      </c>
      <c r="O40" s="40">
        <v>8983</v>
      </c>
      <c r="P40" s="49"/>
    </row>
    <row r="41" spans="1:19" ht="5.0999999999999996" customHeight="1" x14ac:dyDescent="0.15">
      <c r="A41" s="4"/>
      <c r="B41" s="5"/>
      <c r="C41" s="4"/>
      <c r="D41" s="4"/>
      <c r="E41" s="4"/>
      <c r="F41" s="4"/>
      <c r="G41" s="4"/>
      <c r="H41" s="4"/>
      <c r="I41" s="4"/>
      <c r="J41" s="4"/>
      <c r="K41" s="4"/>
      <c r="L41" s="4"/>
      <c r="M41" s="4"/>
      <c r="N41" s="4"/>
      <c r="O41" s="4"/>
    </row>
    <row r="42" spans="1:19" x14ac:dyDescent="0.15">
      <c r="A42" s="3" t="s">
        <v>235</v>
      </c>
      <c r="B42" s="2"/>
      <c r="C42" s="2"/>
      <c r="D42" s="2"/>
      <c r="E42" s="2"/>
      <c r="F42" s="2"/>
      <c r="G42" s="2"/>
      <c r="H42" s="2"/>
      <c r="I42" s="2"/>
      <c r="J42" s="2"/>
      <c r="K42" s="2"/>
      <c r="L42" s="2"/>
      <c r="M42" s="2"/>
      <c r="N42" s="2"/>
      <c r="O42" s="2"/>
      <c r="P42" s="2"/>
      <c r="Q42" s="2"/>
    </row>
    <row r="43" spans="1:19" x14ac:dyDescent="0.15">
      <c r="A43" s="2" t="s">
        <v>204</v>
      </c>
      <c r="B43" s="2"/>
      <c r="C43" s="2"/>
      <c r="D43" s="2"/>
      <c r="E43" s="2"/>
      <c r="F43" s="2"/>
      <c r="G43" s="2"/>
      <c r="H43" s="2"/>
      <c r="I43" s="2"/>
      <c r="J43" s="2"/>
      <c r="K43" s="2"/>
      <c r="L43" s="2"/>
      <c r="M43" s="2"/>
      <c r="N43" s="2"/>
      <c r="O43" s="2"/>
    </row>
    <row r="44" spans="1:19" x14ac:dyDescent="0.15">
      <c r="A44" s="2"/>
      <c r="B44" s="2"/>
      <c r="C44" s="2"/>
      <c r="D44" s="2"/>
      <c r="E44" s="2"/>
      <c r="F44" s="2"/>
      <c r="G44" s="2"/>
      <c r="H44" s="2"/>
      <c r="I44" s="2"/>
      <c r="J44" s="2"/>
      <c r="K44" s="2"/>
      <c r="L44" s="2"/>
      <c r="M44" s="2"/>
      <c r="N44" s="2"/>
      <c r="O44" s="2"/>
    </row>
    <row r="45" spans="1:19" ht="14.25" x14ac:dyDescent="0.15">
      <c r="A45" s="16" t="s">
        <v>234</v>
      </c>
      <c r="B45" s="2"/>
      <c r="C45" s="2"/>
      <c r="D45" s="2"/>
      <c r="E45" s="2"/>
      <c r="F45" s="2"/>
      <c r="G45" s="2"/>
      <c r="H45" s="2"/>
      <c r="I45" s="2"/>
      <c r="J45" s="2"/>
      <c r="K45" s="2"/>
      <c r="L45" s="2"/>
      <c r="M45" s="2"/>
      <c r="N45" s="2"/>
      <c r="O45" s="2"/>
    </row>
    <row r="46" spans="1:19" x14ac:dyDescent="0.15">
      <c r="A46" s="3" t="s">
        <v>233</v>
      </c>
      <c r="B46" s="2"/>
      <c r="C46" s="2"/>
      <c r="D46" s="2"/>
      <c r="E46" s="2"/>
      <c r="F46" s="2"/>
      <c r="G46" s="2"/>
      <c r="H46" s="2"/>
      <c r="I46" s="2"/>
      <c r="J46" s="2"/>
      <c r="K46" s="2"/>
      <c r="L46" s="2"/>
      <c r="M46" s="2"/>
      <c r="N46" s="48" t="s">
        <v>232</v>
      </c>
      <c r="O46" s="48"/>
    </row>
    <row r="47" spans="1:19" ht="6.75" customHeight="1" x14ac:dyDescent="0.15">
      <c r="A47" s="2"/>
      <c r="B47" s="2"/>
      <c r="C47" s="2"/>
      <c r="D47" s="2"/>
      <c r="E47" s="2"/>
      <c r="F47" s="2"/>
      <c r="G47" s="2"/>
      <c r="H47" s="2"/>
      <c r="I47" s="2"/>
      <c r="J47" s="2"/>
      <c r="K47" s="2"/>
      <c r="L47" s="2"/>
      <c r="M47" s="2"/>
      <c r="N47" s="2"/>
      <c r="O47" s="2"/>
      <c r="P47" s="2"/>
      <c r="Q47" s="2"/>
      <c r="R47" s="2"/>
      <c r="S47" s="2"/>
    </row>
    <row r="48" spans="1:19" ht="27" customHeight="1" x14ac:dyDescent="0.15">
      <c r="A48" s="14" t="s">
        <v>218</v>
      </c>
      <c r="B48" s="13"/>
      <c r="C48" s="11" t="s">
        <v>231</v>
      </c>
      <c r="D48" s="47" t="s">
        <v>230</v>
      </c>
      <c r="E48" s="47" t="s">
        <v>229</v>
      </c>
      <c r="F48" s="47" t="s">
        <v>228</v>
      </c>
      <c r="G48" s="47" t="s">
        <v>227</v>
      </c>
      <c r="H48" s="44" t="s">
        <v>226</v>
      </c>
      <c r="I48" s="47" t="s">
        <v>225</v>
      </c>
      <c r="J48" s="44" t="s">
        <v>224</v>
      </c>
      <c r="K48" s="47" t="s">
        <v>223</v>
      </c>
      <c r="L48" s="47" t="s">
        <v>222</v>
      </c>
      <c r="M48" s="47" t="s">
        <v>221</v>
      </c>
      <c r="N48" s="47" t="s">
        <v>220</v>
      </c>
      <c r="O48" s="47" t="s">
        <v>219</v>
      </c>
    </row>
    <row r="49" spans="1:15" ht="5.0999999999999996" customHeight="1" x14ac:dyDescent="0.15">
      <c r="A49" s="2"/>
      <c r="B49" s="34"/>
      <c r="C49" s="2"/>
      <c r="D49" s="2"/>
      <c r="E49" s="2"/>
      <c r="F49" s="2"/>
      <c r="G49" s="2"/>
      <c r="H49" s="2"/>
      <c r="I49" s="2"/>
      <c r="J49" s="2"/>
      <c r="K49" s="2"/>
      <c r="L49" s="2"/>
      <c r="M49" s="2"/>
      <c r="N49" s="2"/>
      <c r="O49" s="2"/>
    </row>
    <row r="50" spans="1:15" x14ac:dyDescent="0.15">
      <c r="A50" s="43" t="s">
        <v>212</v>
      </c>
      <c r="B50" s="7" t="s">
        <v>211</v>
      </c>
      <c r="C50" s="40">
        <v>2147</v>
      </c>
      <c r="D50" s="40">
        <v>26</v>
      </c>
      <c r="E50" s="40">
        <v>31</v>
      </c>
      <c r="F50" s="40">
        <v>52</v>
      </c>
      <c r="G50" s="40">
        <v>95</v>
      </c>
      <c r="H50" s="40">
        <v>144</v>
      </c>
      <c r="I50" s="40">
        <v>18</v>
      </c>
      <c r="J50" s="40">
        <v>2</v>
      </c>
      <c r="K50" s="40">
        <v>1</v>
      </c>
      <c r="L50" s="40">
        <v>839</v>
      </c>
      <c r="M50" s="40">
        <v>261</v>
      </c>
      <c r="N50" s="40">
        <v>1</v>
      </c>
      <c r="O50" s="40">
        <v>2</v>
      </c>
    </row>
    <row r="51" spans="1:15" x14ac:dyDescent="0.15">
      <c r="A51" s="42" t="s">
        <v>210</v>
      </c>
      <c r="B51" s="7"/>
      <c r="C51" s="40">
        <v>1824</v>
      </c>
      <c r="D51" s="40">
        <v>24</v>
      </c>
      <c r="E51" s="40">
        <v>23</v>
      </c>
      <c r="F51" s="40">
        <v>59</v>
      </c>
      <c r="G51" s="40">
        <v>73</v>
      </c>
      <c r="H51" s="40">
        <v>121</v>
      </c>
      <c r="I51" s="40">
        <v>10</v>
      </c>
      <c r="J51" s="40">
        <v>2</v>
      </c>
      <c r="K51" s="40">
        <v>1</v>
      </c>
      <c r="L51" s="40">
        <v>713</v>
      </c>
      <c r="M51" s="40">
        <v>233</v>
      </c>
      <c r="N51" s="40">
        <v>0</v>
      </c>
      <c r="O51" s="40">
        <v>0</v>
      </c>
    </row>
    <row r="52" spans="1:15" x14ac:dyDescent="0.15">
      <c r="A52" s="41" t="s">
        <v>209</v>
      </c>
      <c r="B52" s="7"/>
      <c r="C52" s="40">
        <v>1352</v>
      </c>
      <c r="D52" s="40">
        <v>18</v>
      </c>
      <c r="E52" s="40">
        <v>18</v>
      </c>
      <c r="F52" s="40">
        <v>55</v>
      </c>
      <c r="G52" s="40">
        <v>58</v>
      </c>
      <c r="H52" s="40">
        <v>92</v>
      </c>
      <c r="I52" s="40">
        <v>2</v>
      </c>
      <c r="J52" s="40">
        <v>1</v>
      </c>
      <c r="K52" s="40">
        <v>1</v>
      </c>
      <c r="L52" s="40">
        <v>566</v>
      </c>
      <c r="M52" s="40">
        <v>162</v>
      </c>
      <c r="N52" s="40">
        <v>0</v>
      </c>
      <c r="O52" s="40">
        <v>0</v>
      </c>
    </row>
    <row r="53" spans="1:15" x14ac:dyDescent="0.15">
      <c r="A53" s="41" t="s">
        <v>207</v>
      </c>
      <c r="B53" s="7"/>
      <c r="C53" s="40">
        <v>1347</v>
      </c>
      <c r="D53" s="40">
        <v>21</v>
      </c>
      <c r="E53" s="40">
        <v>21</v>
      </c>
      <c r="F53" s="40">
        <v>40</v>
      </c>
      <c r="G53" s="40">
        <v>61</v>
      </c>
      <c r="H53" s="40">
        <v>122</v>
      </c>
      <c r="I53" s="40">
        <v>10</v>
      </c>
      <c r="J53" s="40">
        <v>4</v>
      </c>
      <c r="K53" s="40">
        <v>0</v>
      </c>
      <c r="L53" s="40">
        <v>517</v>
      </c>
      <c r="M53" s="40">
        <v>196</v>
      </c>
      <c r="N53" s="40">
        <v>0</v>
      </c>
      <c r="O53" s="40">
        <v>2</v>
      </c>
    </row>
    <row r="54" spans="1:15" x14ac:dyDescent="0.15">
      <c r="A54" s="41" t="s">
        <v>205</v>
      </c>
      <c r="B54" s="7"/>
      <c r="C54" s="40">
        <v>1166</v>
      </c>
      <c r="D54" s="40">
        <v>14</v>
      </c>
      <c r="E54" s="40">
        <v>14</v>
      </c>
      <c r="F54" s="40">
        <v>30</v>
      </c>
      <c r="G54" s="40">
        <v>50</v>
      </c>
      <c r="H54" s="40">
        <v>100</v>
      </c>
      <c r="I54" s="40">
        <v>5</v>
      </c>
      <c r="J54" s="40">
        <v>1</v>
      </c>
      <c r="K54" s="40">
        <v>2</v>
      </c>
      <c r="L54" s="40">
        <v>454</v>
      </c>
      <c r="M54" s="40">
        <v>160</v>
      </c>
      <c r="N54" s="40">
        <v>1</v>
      </c>
      <c r="O54" s="40">
        <v>0</v>
      </c>
    </row>
    <row r="55" spans="1:15" ht="5.0999999999999996" customHeight="1" x14ac:dyDescent="0.15">
      <c r="A55" s="4"/>
      <c r="B55" s="5"/>
      <c r="C55" s="4"/>
      <c r="D55" s="4"/>
      <c r="E55" s="4"/>
      <c r="F55" s="4"/>
      <c r="G55" s="4"/>
      <c r="H55" s="4"/>
      <c r="I55" s="4"/>
      <c r="J55" s="4"/>
      <c r="K55" s="4"/>
      <c r="L55" s="4"/>
      <c r="M55" s="4"/>
      <c r="N55" s="4"/>
      <c r="O55" s="4"/>
    </row>
    <row r="56" spans="1:15" ht="6" customHeight="1" x14ac:dyDescent="0.15"/>
    <row r="57" spans="1:15" ht="27" customHeight="1" x14ac:dyDescent="0.15">
      <c r="A57" s="14" t="s">
        <v>218</v>
      </c>
      <c r="B57" s="13"/>
      <c r="C57" s="47" t="s">
        <v>217</v>
      </c>
      <c r="D57" s="47" t="s">
        <v>216</v>
      </c>
      <c r="E57" s="46" t="s">
        <v>215</v>
      </c>
      <c r="F57" s="45" t="s">
        <v>214</v>
      </c>
      <c r="G57" s="44" t="s">
        <v>213</v>
      </c>
    </row>
    <row r="58" spans="1:15" ht="5.0999999999999996" customHeight="1" x14ac:dyDescent="0.15">
      <c r="A58" s="2"/>
      <c r="B58" s="34"/>
      <c r="C58" s="2"/>
      <c r="D58" s="2"/>
      <c r="E58" s="2"/>
      <c r="F58" s="2"/>
      <c r="G58" s="2"/>
    </row>
    <row r="59" spans="1:15" x14ac:dyDescent="0.15">
      <c r="A59" s="43" t="s">
        <v>212</v>
      </c>
      <c r="B59" s="7" t="s">
        <v>211</v>
      </c>
      <c r="C59" s="40">
        <v>85</v>
      </c>
      <c r="D59" s="40">
        <v>97</v>
      </c>
      <c r="E59" s="40">
        <v>367</v>
      </c>
      <c r="F59" s="40">
        <v>20</v>
      </c>
      <c r="G59" s="40">
        <v>106</v>
      </c>
      <c r="I59" s="3"/>
    </row>
    <row r="60" spans="1:15" x14ac:dyDescent="0.15">
      <c r="A60" s="42" t="s">
        <v>210</v>
      </c>
      <c r="B60" s="7"/>
      <c r="C60" s="40">
        <v>74</v>
      </c>
      <c r="D60" s="40">
        <v>77</v>
      </c>
      <c r="E60" s="40">
        <v>308</v>
      </c>
      <c r="F60" s="40">
        <v>13</v>
      </c>
      <c r="G60" s="40">
        <v>93</v>
      </c>
      <c r="I60" s="3"/>
    </row>
    <row r="61" spans="1:15" x14ac:dyDescent="0.15">
      <c r="A61" s="41" t="s">
        <v>209</v>
      </c>
      <c r="B61" s="7"/>
      <c r="C61" s="40">
        <v>57</v>
      </c>
      <c r="D61" s="40">
        <v>59</v>
      </c>
      <c r="E61" s="40">
        <v>195</v>
      </c>
      <c r="F61" s="40">
        <v>5</v>
      </c>
      <c r="G61" s="40">
        <v>63</v>
      </c>
      <c r="I61" s="3" t="s">
        <v>208</v>
      </c>
    </row>
    <row r="62" spans="1:15" x14ac:dyDescent="0.15">
      <c r="A62" s="41" t="s">
        <v>207</v>
      </c>
      <c r="B62" s="7"/>
      <c r="C62" s="40">
        <v>51</v>
      </c>
      <c r="D62" s="40">
        <v>54</v>
      </c>
      <c r="E62" s="40">
        <v>200</v>
      </c>
      <c r="F62" s="40">
        <v>5</v>
      </c>
      <c r="G62" s="40">
        <v>43</v>
      </c>
      <c r="I62" s="3" t="s">
        <v>206</v>
      </c>
    </row>
    <row r="63" spans="1:15" x14ac:dyDescent="0.15">
      <c r="A63" s="41" t="s">
        <v>205</v>
      </c>
      <c r="B63" s="7"/>
      <c r="C63" s="40">
        <v>49</v>
      </c>
      <c r="D63" s="40">
        <v>49</v>
      </c>
      <c r="E63" s="40">
        <v>187</v>
      </c>
      <c r="F63" s="40">
        <v>7</v>
      </c>
      <c r="G63" s="40">
        <v>43</v>
      </c>
      <c r="I63" s="2" t="s">
        <v>204</v>
      </c>
    </row>
    <row r="64" spans="1:15" ht="5.0999999999999996" customHeight="1" x14ac:dyDescent="0.15">
      <c r="A64" s="4"/>
      <c r="B64" s="5"/>
      <c r="C64" s="4"/>
      <c r="D64" s="4"/>
      <c r="E64" s="4"/>
      <c r="F64" s="4"/>
      <c r="G64" s="4"/>
    </row>
    <row r="66" spans="1:19" x14ac:dyDescent="0.15">
      <c r="A66" s="3"/>
      <c r="B66" s="2"/>
      <c r="C66" s="2"/>
      <c r="D66" s="2"/>
      <c r="E66" s="2"/>
      <c r="F66" s="2"/>
      <c r="G66" s="2"/>
      <c r="H66" s="2"/>
      <c r="I66" s="2"/>
      <c r="J66" s="2"/>
      <c r="K66" s="2"/>
      <c r="L66" s="2"/>
      <c r="M66" s="2"/>
      <c r="N66" s="2"/>
      <c r="O66" s="2"/>
      <c r="P66" s="2"/>
      <c r="Q66" s="2"/>
      <c r="R66" s="2"/>
      <c r="S66" s="2"/>
    </row>
    <row r="67" spans="1:19" x14ac:dyDescent="0.15">
      <c r="A67" s="2"/>
      <c r="B67" s="2"/>
      <c r="C67" s="2"/>
      <c r="D67" s="2"/>
      <c r="E67" s="2"/>
      <c r="F67" s="2"/>
      <c r="G67" s="2"/>
      <c r="H67" s="2"/>
      <c r="I67" s="2"/>
      <c r="J67" s="2"/>
      <c r="K67" s="2"/>
      <c r="L67" s="2"/>
      <c r="M67" s="2"/>
      <c r="N67" s="2"/>
      <c r="O67" s="2"/>
    </row>
  </sheetData>
  <mergeCells count="88">
    <mergeCell ref="N46:O46"/>
    <mergeCell ref="A48:B48"/>
    <mergeCell ref="A57:B57"/>
    <mergeCell ref="A32:B34"/>
    <mergeCell ref="C32:E33"/>
    <mergeCell ref="O32:O34"/>
    <mergeCell ref="F33:H33"/>
    <mergeCell ref="I33:K33"/>
    <mergeCell ref="L33:N33"/>
    <mergeCell ref="D24:E24"/>
    <mergeCell ref="F24:G24"/>
    <mergeCell ref="I24:J24"/>
    <mergeCell ref="K24:L24"/>
    <mergeCell ref="D25:E25"/>
    <mergeCell ref="F25:G25"/>
    <mergeCell ref="I25:J25"/>
    <mergeCell ref="K25:L25"/>
    <mergeCell ref="D22:E22"/>
    <mergeCell ref="F22:G22"/>
    <mergeCell ref="I22:J22"/>
    <mergeCell ref="K22:L22"/>
    <mergeCell ref="D23:E23"/>
    <mergeCell ref="F23:G23"/>
    <mergeCell ref="I23:J23"/>
    <mergeCell ref="K23:L23"/>
    <mergeCell ref="D20:E20"/>
    <mergeCell ref="F20:G20"/>
    <mergeCell ref="I20:J20"/>
    <mergeCell ref="K20:L20"/>
    <mergeCell ref="D21:E21"/>
    <mergeCell ref="F21:G21"/>
    <mergeCell ref="I21:J21"/>
    <mergeCell ref="K21:L21"/>
    <mergeCell ref="D18:E18"/>
    <mergeCell ref="F18:G18"/>
    <mergeCell ref="I18:J18"/>
    <mergeCell ref="K18:L18"/>
    <mergeCell ref="D19:E19"/>
    <mergeCell ref="F19:G19"/>
    <mergeCell ref="I19:J19"/>
    <mergeCell ref="K19:L19"/>
    <mergeCell ref="D16:E16"/>
    <mergeCell ref="F16:G16"/>
    <mergeCell ref="I16:J16"/>
    <mergeCell ref="K16:L16"/>
    <mergeCell ref="D17:E17"/>
    <mergeCell ref="F17:G17"/>
    <mergeCell ref="I17:J17"/>
    <mergeCell ref="K17:L17"/>
    <mergeCell ref="D14:E14"/>
    <mergeCell ref="F14:G14"/>
    <mergeCell ref="I14:J14"/>
    <mergeCell ref="K14:L14"/>
    <mergeCell ref="D15:E15"/>
    <mergeCell ref="F15:G15"/>
    <mergeCell ref="I15:J15"/>
    <mergeCell ref="K15:L15"/>
    <mergeCell ref="D12:E12"/>
    <mergeCell ref="F12:G12"/>
    <mergeCell ref="I12:J12"/>
    <mergeCell ref="K12:L12"/>
    <mergeCell ref="D13:E13"/>
    <mergeCell ref="F13:G13"/>
    <mergeCell ref="I13:J13"/>
    <mergeCell ref="K13:L13"/>
    <mergeCell ref="D10:E10"/>
    <mergeCell ref="F10:G10"/>
    <mergeCell ref="I10:J10"/>
    <mergeCell ref="K10:L10"/>
    <mergeCell ref="D11:E11"/>
    <mergeCell ref="F11:G11"/>
    <mergeCell ref="I11:J11"/>
    <mergeCell ref="K11:L11"/>
    <mergeCell ref="D8:E8"/>
    <mergeCell ref="F8:G8"/>
    <mergeCell ref="I8:J8"/>
    <mergeCell ref="K8:L8"/>
    <mergeCell ref="D9:E9"/>
    <mergeCell ref="F9:G9"/>
    <mergeCell ref="I9:J9"/>
    <mergeCell ref="K9:L9"/>
    <mergeCell ref="A5:B6"/>
    <mergeCell ref="C5:J5"/>
    <mergeCell ref="K5:O5"/>
    <mergeCell ref="D6:E6"/>
    <mergeCell ref="F6:G6"/>
    <mergeCell ref="I6:J6"/>
    <mergeCell ref="K6:L6"/>
  </mergeCells>
  <phoneticPr fontId="1"/>
  <pageMargins left="0.59055118110236227" right="0.39370078740157483" top="0.39370078740157483" bottom="0.39370078740157483" header="0.31496062992125984" footer="0.31496062992125984"/>
  <pageSetup paperSize="9" firstPageNumber="17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topLeftCell="A19" zoomScaleNormal="130" zoomScaleSheetLayoutView="100" workbookViewId="0">
      <selection activeCell="I4" sqref="I4"/>
    </sheetView>
  </sheetViews>
  <sheetFormatPr defaultRowHeight="13.5" x14ac:dyDescent="0.15"/>
  <cols>
    <col min="1" max="1" width="5.125" style="1" customWidth="1"/>
    <col min="2" max="2" width="3.625" style="1" customWidth="1"/>
    <col min="3" max="3" width="4.125" style="1" customWidth="1"/>
    <col min="4" max="4" width="3.625" style="1" customWidth="1"/>
    <col min="5" max="5" width="5.375" style="1" customWidth="1"/>
    <col min="6" max="6" width="4.75" style="1" bestFit="1" customWidth="1"/>
    <col min="7" max="7" width="5.375" style="1" customWidth="1"/>
    <col min="8" max="8" width="4.125" style="1" customWidth="1"/>
    <col min="9" max="9" width="5" style="1" customWidth="1"/>
    <col min="10" max="11" width="4.125" style="1" customWidth="1"/>
    <col min="12" max="12" width="4.5" style="1" customWidth="1"/>
    <col min="13" max="13" width="4.125" style="1" customWidth="1"/>
    <col min="14" max="14" width="4.5" style="1" customWidth="1"/>
    <col min="15" max="16" width="4.125" style="1" customWidth="1"/>
    <col min="17" max="18" width="4" style="1" customWidth="1"/>
    <col min="19" max="19" width="4.125" style="1" customWidth="1"/>
    <col min="20" max="20" width="4" style="1" customWidth="1"/>
    <col min="21" max="21" width="3.5" style="1" customWidth="1"/>
    <col min="22" max="22" width="4.125" style="1" customWidth="1"/>
    <col min="23" max="16384" width="9" style="1"/>
  </cols>
  <sheetData>
    <row r="1" spans="1:22" x14ac:dyDescent="0.15">
      <c r="A1" s="2" t="s">
        <v>55</v>
      </c>
      <c r="B1" s="2"/>
      <c r="C1" s="2"/>
      <c r="D1" s="2"/>
      <c r="E1" s="2"/>
      <c r="F1" s="2"/>
      <c r="G1" s="2"/>
      <c r="H1" s="2"/>
      <c r="I1" s="2"/>
      <c r="J1" s="2"/>
      <c r="K1" s="2"/>
      <c r="L1" s="2"/>
      <c r="M1" s="2"/>
      <c r="N1" s="2"/>
      <c r="O1" s="2"/>
      <c r="P1" s="2"/>
      <c r="Q1" s="2"/>
      <c r="R1" s="2"/>
      <c r="S1" s="2"/>
      <c r="T1" s="2"/>
      <c r="U1" s="2"/>
      <c r="V1" s="2"/>
    </row>
    <row r="2" spans="1:22" ht="9.75" customHeight="1" x14ac:dyDescent="0.15">
      <c r="A2" s="2"/>
      <c r="B2" s="2"/>
      <c r="C2" s="2"/>
      <c r="D2" s="2"/>
      <c r="E2" s="2"/>
      <c r="F2" s="2"/>
      <c r="G2" s="2"/>
      <c r="H2" s="2"/>
      <c r="I2" s="2"/>
      <c r="J2" s="2"/>
      <c r="K2" s="2"/>
      <c r="L2" s="2"/>
      <c r="M2" s="2"/>
      <c r="N2" s="2"/>
      <c r="O2" s="2"/>
      <c r="P2" s="2"/>
      <c r="Q2" s="2"/>
      <c r="R2" s="2"/>
      <c r="S2" s="2"/>
      <c r="T2" s="2"/>
      <c r="U2" s="2"/>
      <c r="V2" s="2"/>
    </row>
    <row r="3" spans="1:22" ht="14.25" x14ac:dyDescent="0.15">
      <c r="A3" s="16" t="s">
        <v>351</v>
      </c>
      <c r="B3" s="2"/>
      <c r="C3" s="2"/>
      <c r="D3" s="2"/>
      <c r="E3" s="2"/>
      <c r="F3" s="2"/>
      <c r="G3" s="2"/>
      <c r="H3" s="2"/>
      <c r="I3" s="2"/>
      <c r="J3" s="2"/>
      <c r="K3" s="2"/>
      <c r="L3" s="2"/>
      <c r="M3" s="2"/>
      <c r="N3" s="2"/>
      <c r="O3" s="2"/>
      <c r="P3" s="2"/>
      <c r="Q3" s="2"/>
      <c r="R3" s="2"/>
      <c r="S3" s="2"/>
      <c r="T3" s="2"/>
      <c r="U3" s="2"/>
      <c r="V3" s="2"/>
    </row>
    <row r="4" spans="1:22" x14ac:dyDescent="0.15">
      <c r="A4" s="3" t="s">
        <v>350</v>
      </c>
      <c r="B4" s="2"/>
      <c r="C4" s="2"/>
      <c r="D4" s="2"/>
      <c r="E4" s="2"/>
      <c r="F4" s="2"/>
      <c r="G4" s="2"/>
      <c r="H4" s="2"/>
      <c r="I4" s="2"/>
      <c r="J4" s="2"/>
      <c r="K4" s="2"/>
      <c r="L4" s="2"/>
      <c r="M4" s="2"/>
      <c r="N4" s="2"/>
      <c r="O4" s="2"/>
      <c r="P4" s="2"/>
      <c r="Q4" s="2"/>
      <c r="R4" s="2"/>
      <c r="S4" s="2"/>
      <c r="T4" s="134" t="s">
        <v>335</v>
      </c>
      <c r="U4" s="134"/>
      <c r="V4" s="134"/>
    </row>
    <row r="5" spans="1:22" ht="8.1" customHeight="1" x14ac:dyDescent="0.15">
      <c r="A5" s="133" t="s">
        <v>218</v>
      </c>
      <c r="B5" s="133"/>
      <c r="C5" s="132" t="s">
        <v>121</v>
      </c>
      <c r="D5" s="131"/>
      <c r="E5" s="127" t="s">
        <v>349</v>
      </c>
      <c r="F5" s="126"/>
      <c r="G5" s="130"/>
      <c r="H5" s="129"/>
      <c r="I5" s="127" t="s">
        <v>348</v>
      </c>
      <c r="J5" s="126"/>
      <c r="K5" s="125"/>
      <c r="L5" s="128"/>
      <c r="M5" s="124"/>
      <c r="N5" s="127" t="s">
        <v>347</v>
      </c>
      <c r="O5" s="126"/>
      <c r="P5" s="125"/>
      <c r="Q5" s="124"/>
      <c r="R5" s="124"/>
      <c r="S5" s="124"/>
      <c r="T5" s="123" t="s">
        <v>346</v>
      </c>
      <c r="U5" s="122" t="s">
        <v>345</v>
      </c>
      <c r="V5" s="121" t="s">
        <v>341</v>
      </c>
    </row>
    <row r="6" spans="1:22" ht="24.95" customHeight="1" x14ac:dyDescent="0.15">
      <c r="A6" s="120"/>
      <c r="B6" s="120"/>
      <c r="C6" s="119"/>
      <c r="D6" s="118"/>
      <c r="E6" s="115"/>
      <c r="F6" s="117"/>
      <c r="G6" s="116" t="s">
        <v>344</v>
      </c>
      <c r="H6" s="110" t="s">
        <v>341</v>
      </c>
      <c r="I6" s="115"/>
      <c r="J6" s="114"/>
      <c r="K6" s="112" t="s">
        <v>342</v>
      </c>
      <c r="L6" s="111"/>
      <c r="M6" s="110" t="s">
        <v>341</v>
      </c>
      <c r="N6" s="115"/>
      <c r="O6" s="114"/>
      <c r="P6" s="113" t="s">
        <v>343</v>
      </c>
      <c r="Q6" s="112" t="s">
        <v>342</v>
      </c>
      <c r="R6" s="111"/>
      <c r="S6" s="110" t="s">
        <v>341</v>
      </c>
      <c r="T6" s="109"/>
      <c r="U6" s="108"/>
      <c r="V6" s="107"/>
    </row>
    <row r="7" spans="1:22" ht="5.0999999999999996" customHeight="1" x14ac:dyDescent="0.15">
      <c r="A7" s="106"/>
      <c r="B7" s="106"/>
      <c r="C7" s="105"/>
      <c r="D7" s="104"/>
      <c r="E7" s="104"/>
      <c r="F7" s="104"/>
      <c r="G7" s="103"/>
      <c r="H7" s="103"/>
      <c r="I7" s="103"/>
      <c r="J7" s="103"/>
      <c r="K7" s="103"/>
      <c r="L7" s="103"/>
      <c r="M7" s="103"/>
      <c r="N7" s="103"/>
      <c r="O7" s="103"/>
      <c r="P7" s="103"/>
      <c r="Q7" s="103"/>
      <c r="R7" s="103"/>
      <c r="S7" s="103"/>
      <c r="T7" s="103"/>
      <c r="U7" s="103"/>
      <c r="V7" s="102"/>
    </row>
    <row r="8" spans="1:22" x14ac:dyDescent="0.15">
      <c r="A8" s="33" t="s">
        <v>280</v>
      </c>
      <c r="B8" s="32"/>
      <c r="C8" s="101">
        <v>2147</v>
      </c>
      <c r="D8" s="100"/>
      <c r="E8" s="100">
        <v>226</v>
      </c>
      <c r="F8" s="100"/>
      <c r="G8" s="64">
        <v>30</v>
      </c>
      <c r="H8" s="65">
        <v>196</v>
      </c>
      <c r="I8" s="99">
        <v>847</v>
      </c>
      <c r="J8" s="99"/>
      <c r="K8" s="99">
        <v>502</v>
      </c>
      <c r="L8" s="99"/>
      <c r="M8" s="64">
        <v>345</v>
      </c>
      <c r="N8" s="99">
        <v>990</v>
      </c>
      <c r="O8" s="99"/>
      <c r="P8" s="64">
        <v>412</v>
      </c>
      <c r="Q8" s="99">
        <v>190</v>
      </c>
      <c r="R8" s="99"/>
      <c r="S8" s="64">
        <v>388</v>
      </c>
      <c r="T8" s="65">
        <v>84</v>
      </c>
      <c r="U8" s="65" t="s">
        <v>21</v>
      </c>
      <c r="V8" s="65" t="s">
        <v>21</v>
      </c>
    </row>
    <row r="9" spans="1:22" x14ac:dyDescent="0.15">
      <c r="A9" s="33" t="s">
        <v>279</v>
      </c>
      <c r="B9" s="32"/>
      <c r="C9" s="101">
        <v>1824</v>
      </c>
      <c r="D9" s="100"/>
      <c r="E9" s="100">
        <v>175</v>
      </c>
      <c r="F9" s="100"/>
      <c r="G9" s="64">
        <v>27</v>
      </c>
      <c r="H9" s="65">
        <v>148</v>
      </c>
      <c r="I9" s="99">
        <v>725</v>
      </c>
      <c r="J9" s="99"/>
      <c r="K9" s="99">
        <v>426</v>
      </c>
      <c r="L9" s="99"/>
      <c r="M9" s="64">
        <v>299</v>
      </c>
      <c r="N9" s="99">
        <v>851</v>
      </c>
      <c r="O9" s="99"/>
      <c r="P9" s="64">
        <v>310</v>
      </c>
      <c r="Q9" s="99">
        <v>185</v>
      </c>
      <c r="R9" s="99"/>
      <c r="S9" s="64">
        <v>356</v>
      </c>
      <c r="T9" s="65">
        <v>72</v>
      </c>
      <c r="U9" s="65" t="s">
        <v>21</v>
      </c>
      <c r="V9" s="65" t="s">
        <v>21</v>
      </c>
    </row>
    <row r="10" spans="1:22" x14ac:dyDescent="0.15">
      <c r="A10" s="31" t="s">
        <v>278</v>
      </c>
      <c r="B10" s="30"/>
      <c r="C10" s="101">
        <v>1352</v>
      </c>
      <c r="D10" s="100"/>
      <c r="E10" s="100">
        <v>132</v>
      </c>
      <c r="F10" s="100"/>
      <c r="G10" s="64">
        <v>14</v>
      </c>
      <c r="H10" s="65">
        <v>118</v>
      </c>
      <c r="I10" s="99">
        <v>479</v>
      </c>
      <c r="J10" s="99"/>
      <c r="K10" s="99">
        <v>277</v>
      </c>
      <c r="L10" s="99"/>
      <c r="M10" s="64">
        <v>202</v>
      </c>
      <c r="N10" s="99">
        <v>705</v>
      </c>
      <c r="O10" s="99"/>
      <c r="P10" s="64">
        <v>295</v>
      </c>
      <c r="Q10" s="99">
        <v>138</v>
      </c>
      <c r="R10" s="99"/>
      <c r="S10" s="64">
        <v>272</v>
      </c>
      <c r="T10" s="65">
        <v>36</v>
      </c>
      <c r="U10" s="65" t="s">
        <v>21</v>
      </c>
      <c r="V10" s="65" t="s">
        <v>21</v>
      </c>
    </row>
    <row r="11" spans="1:22" x14ac:dyDescent="0.15">
      <c r="A11" s="31" t="s">
        <v>277</v>
      </c>
      <c r="B11" s="30"/>
      <c r="C11" s="97">
        <v>1347</v>
      </c>
      <c r="D11" s="96"/>
      <c r="E11" s="98">
        <v>138</v>
      </c>
      <c r="F11" s="98"/>
      <c r="G11" s="29">
        <v>13</v>
      </c>
      <c r="H11" s="29">
        <v>125</v>
      </c>
      <c r="I11" s="94">
        <v>513</v>
      </c>
      <c r="J11" s="94"/>
      <c r="K11" s="94">
        <v>302</v>
      </c>
      <c r="L11" s="94"/>
      <c r="M11" s="29">
        <v>211</v>
      </c>
      <c r="N11" s="94">
        <v>646</v>
      </c>
      <c r="O11" s="94"/>
      <c r="P11" s="29">
        <v>232</v>
      </c>
      <c r="Q11" s="94">
        <v>135</v>
      </c>
      <c r="R11" s="94"/>
      <c r="S11" s="57">
        <v>279</v>
      </c>
      <c r="T11" s="29">
        <v>50</v>
      </c>
      <c r="U11" s="65" t="str">
        <f>$U$10</f>
        <v>-</v>
      </c>
      <c r="V11" s="65" t="str">
        <f>$U$10</f>
        <v>-</v>
      </c>
    </row>
    <row r="12" spans="1:22" x14ac:dyDescent="0.15">
      <c r="A12" s="31" t="s">
        <v>276</v>
      </c>
      <c r="B12" s="30"/>
      <c r="C12" s="97">
        <v>1166</v>
      </c>
      <c r="D12" s="96"/>
      <c r="E12" s="83"/>
      <c r="F12" s="83">
        <v>107</v>
      </c>
      <c r="G12" s="29">
        <v>13</v>
      </c>
      <c r="H12" s="29">
        <v>94</v>
      </c>
      <c r="I12" s="95"/>
      <c r="J12" s="95">
        <v>439</v>
      </c>
      <c r="K12" s="95"/>
      <c r="L12" s="95">
        <v>246</v>
      </c>
      <c r="M12" s="29">
        <v>193</v>
      </c>
      <c r="N12" s="95"/>
      <c r="O12" s="95">
        <v>571</v>
      </c>
      <c r="P12" s="29">
        <v>228</v>
      </c>
      <c r="Q12" s="94">
        <v>109</v>
      </c>
      <c r="R12" s="94"/>
      <c r="S12" s="57">
        <v>234</v>
      </c>
      <c r="T12" s="29">
        <v>49</v>
      </c>
      <c r="U12" s="65">
        <v>0</v>
      </c>
      <c r="V12" s="65">
        <v>0</v>
      </c>
    </row>
    <row r="13" spans="1:22" ht="5.0999999999999996" customHeight="1" x14ac:dyDescent="0.15">
      <c r="A13" s="92"/>
      <c r="B13" s="92"/>
      <c r="C13" s="93"/>
      <c r="D13" s="92"/>
      <c r="E13" s="92"/>
      <c r="F13" s="92"/>
      <c r="G13" s="92"/>
      <c r="H13" s="92"/>
      <c r="I13" s="92"/>
      <c r="J13" s="92"/>
      <c r="K13" s="92"/>
      <c r="L13" s="92"/>
      <c r="M13" s="92"/>
      <c r="N13" s="92"/>
      <c r="O13" s="92"/>
      <c r="P13" s="92"/>
      <c r="Q13" s="92"/>
      <c r="R13" s="92"/>
      <c r="S13" s="92"/>
      <c r="T13" s="92"/>
      <c r="U13" s="92"/>
      <c r="V13" s="91"/>
    </row>
    <row r="14" spans="1:22" ht="15.75" customHeight="1" x14ac:dyDescent="0.15">
      <c r="A14" s="90" t="s">
        <v>340</v>
      </c>
      <c r="B14" s="61"/>
      <c r="C14" s="61"/>
      <c r="D14" s="61"/>
      <c r="E14" s="90" t="s">
        <v>339</v>
      </c>
      <c r="F14" s="61"/>
      <c r="G14" s="61"/>
      <c r="H14" s="61"/>
      <c r="I14" s="61"/>
      <c r="J14" s="61"/>
      <c r="K14" s="61"/>
      <c r="L14" s="61"/>
      <c r="M14" s="61"/>
      <c r="N14" s="61"/>
      <c r="O14" s="61"/>
      <c r="P14" s="61"/>
      <c r="Q14" s="61"/>
      <c r="R14" s="61"/>
      <c r="S14" s="61"/>
      <c r="T14" s="61"/>
      <c r="U14" s="61"/>
      <c r="V14" s="61"/>
    </row>
    <row r="15" spans="1:22" x14ac:dyDescent="0.15">
      <c r="A15" s="2" t="s">
        <v>338</v>
      </c>
      <c r="B15" s="2"/>
      <c r="C15" s="2"/>
      <c r="D15" s="2"/>
      <c r="E15" s="2"/>
      <c r="F15" s="2"/>
      <c r="G15" s="2"/>
      <c r="H15" s="2"/>
      <c r="I15" s="2"/>
      <c r="J15" s="2"/>
      <c r="K15" s="2"/>
      <c r="L15" s="2"/>
      <c r="M15" s="2"/>
      <c r="N15" s="2"/>
      <c r="O15" s="2"/>
      <c r="P15" s="2"/>
      <c r="Q15" s="2"/>
      <c r="R15" s="2"/>
      <c r="S15" s="2"/>
      <c r="T15" s="2"/>
      <c r="U15" s="2"/>
      <c r="V15" s="2"/>
    </row>
    <row r="16" spans="1:22" x14ac:dyDescent="0.15">
      <c r="A16" s="2"/>
      <c r="B16" s="2"/>
      <c r="C16" s="2"/>
      <c r="D16" s="2"/>
      <c r="E16" s="2"/>
      <c r="F16" s="2"/>
      <c r="G16" s="2"/>
      <c r="H16" s="2"/>
      <c r="I16" s="2"/>
      <c r="J16" s="2"/>
      <c r="K16" s="2"/>
      <c r="L16" s="2"/>
      <c r="M16" s="2"/>
      <c r="N16" s="2"/>
      <c r="O16" s="2"/>
      <c r="P16" s="2"/>
      <c r="Q16" s="2"/>
      <c r="R16" s="2"/>
      <c r="S16" s="2"/>
      <c r="T16" s="2"/>
      <c r="U16" s="2"/>
      <c r="V16" s="2"/>
    </row>
    <row r="17" spans="1:22" ht="14.25" x14ac:dyDescent="0.15">
      <c r="A17" s="16" t="s">
        <v>337</v>
      </c>
      <c r="B17" s="2"/>
      <c r="C17" s="2"/>
      <c r="D17" s="2"/>
      <c r="E17" s="2"/>
      <c r="F17" s="2"/>
      <c r="G17" s="2"/>
      <c r="H17" s="2"/>
      <c r="I17" s="2"/>
      <c r="J17" s="2"/>
      <c r="K17" s="2"/>
      <c r="L17" s="2"/>
      <c r="M17" s="2"/>
      <c r="N17" s="2"/>
      <c r="O17" s="2"/>
      <c r="P17" s="2"/>
      <c r="Q17" s="2"/>
      <c r="R17" s="2"/>
      <c r="S17" s="2"/>
      <c r="T17" s="2"/>
      <c r="U17" s="2"/>
      <c r="V17" s="2"/>
    </row>
    <row r="18" spans="1:22" x14ac:dyDescent="0.15">
      <c r="A18" s="3" t="s">
        <v>336</v>
      </c>
      <c r="B18" s="2"/>
      <c r="C18" s="2"/>
      <c r="D18" s="2"/>
      <c r="E18" s="2"/>
      <c r="F18" s="2"/>
      <c r="G18" s="2"/>
      <c r="H18" s="2"/>
      <c r="I18" s="2"/>
      <c r="J18" s="2"/>
      <c r="K18" s="2"/>
      <c r="L18" s="2"/>
      <c r="M18" s="2"/>
      <c r="N18" s="2"/>
      <c r="O18" s="2"/>
      <c r="P18" s="2"/>
      <c r="Q18" s="2"/>
      <c r="R18" s="2"/>
      <c r="S18" s="2"/>
      <c r="T18" s="76" t="s">
        <v>335</v>
      </c>
      <c r="U18" s="76"/>
      <c r="V18" s="76"/>
    </row>
    <row r="19" spans="1:22" ht="9.9499999999999993" customHeight="1" x14ac:dyDescent="0.15">
      <c r="A19" s="2"/>
      <c r="B19" s="2"/>
      <c r="C19" s="2"/>
      <c r="D19" s="2"/>
      <c r="E19" s="2"/>
      <c r="F19" s="2"/>
      <c r="G19" s="2"/>
      <c r="H19" s="2"/>
      <c r="I19" s="2"/>
      <c r="J19" s="2"/>
      <c r="K19" s="2"/>
      <c r="L19" s="2"/>
      <c r="M19" s="2"/>
      <c r="N19" s="2"/>
      <c r="O19" s="2"/>
      <c r="P19" s="2"/>
      <c r="Q19" s="2"/>
      <c r="R19" s="2"/>
      <c r="S19" s="2"/>
      <c r="T19" s="75"/>
      <c r="U19" s="75"/>
      <c r="V19" s="75"/>
    </row>
    <row r="20" spans="1:22" x14ac:dyDescent="0.15">
      <c r="A20" s="14" t="s">
        <v>334</v>
      </c>
      <c r="B20" s="13"/>
      <c r="C20" s="13"/>
      <c r="D20" s="72" t="s">
        <v>333</v>
      </c>
      <c r="E20" s="13" t="s">
        <v>332</v>
      </c>
      <c r="F20" s="13"/>
      <c r="G20" s="13"/>
      <c r="H20" s="13"/>
      <c r="I20" s="13"/>
      <c r="J20" s="13"/>
      <c r="K20" s="13"/>
      <c r="L20" s="13"/>
      <c r="M20" s="13"/>
      <c r="N20" s="13"/>
      <c r="O20" s="13"/>
      <c r="P20" s="13"/>
      <c r="Q20" s="13"/>
      <c r="R20" s="13"/>
      <c r="S20" s="13"/>
      <c r="T20" s="13"/>
      <c r="U20" s="13"/>
      <c r="V20" s="35"/>
    </row>
    <row r="21" spans="1:22" ht="50.1" customHeight="1" x14ac:dyDescent="0.15">
      <c r="A21" s="14"/>
      <c r="B21" s="13"/>
      <c r="C21" s="13"/>
      <c r="D21" s="72"/>
      <c r="E21" s="70" t="s">
        <v>175</v>
      </c>
      <c r="F21" s="70" t="s">
        <v>331</v>
      </c>
      <c r="G21" s="70" t="s">
        <v>330</v>
      </c>
      <c r="H21" s="70" t="s">
        <v>329</v>
      </c>
      <c r="I21" s="71" t="s">
        <v>328</v>
      </c>
      <c r="J21" s="70" t="s">
        <v>327</v>
      </c>
      <c r="K21" s="71" t="s">
        <v>326</v>
      </c>
      <c r="L21" s="71" t="s">
        <v>325</v>
      </c>
      <c r="M21" s="70" t="s">
        <v>324</v>
      </c>
      <c r="N21" s="70" t="s">
        <v>323</v>
      </c>
      <c r="O21" s="71" t="s">
        <v>322</v>
      </c>
      <c r="P21" s="71" t="s">
        <v>321</v>
      </c>
      <c r="Q21" s="70" t="s">
        <v>320</v>
      </c>
      <c r="R21" s="70" t="s">
        <v>319</v>
      </c>
      <c r="S21" s="71" t="s">
        <v>318</v>
      </c>
      <c r="T21" s="71" t="s">
        <v>317</v>
      </c>
      <c r="U21" s="70" t="s">
        <v>316</v>
      </c>
      <c r="V21" s="89" t="s">
        <v>22</v>
      </c>
    </row>
    <row r="22" spans="1:22" ht="5.0999999999999996" customHeight="1" x14ac:dyDescent="0.15">
      <c r="A22" s="82"/>
      <c r="B22" s="82"/>
      <c r="C22" s="10"/>
      <c r="D22" s="81"/>
      <c r="E22" s="79"/>
      <c r="F22" s="79"/>
      <c r="G22" s="79"/>
      <c r="H22" s="79"/>
      <c r="I22" s="80"/>
      <c r="J22" s="79"/>
      <c r="K22" s="80"/>
      <c r="L22" s="80"/>
      <c r="M22" s="79"/>
      <c r="N22" s="79"/>
      <c r="O22" s="80"/>
      <c r="P22" s="80"/>
      <c r="Q22" s="79"/>
      <c r="R22" s="79"/>
      <c r="S22" s="80"/>
      <c r="T22" s="80"/>
      <c r="U22" s="79"/>
      <c r="V22" s="79"/>
    </row>
    <row r="23" spans="1:22" x14ac:dyDescent="0.15">
      <c r="A23" s="2"/>
      <c r="B23" s="88" t="s">
        <v>315</v>
      </c>
      <c r="C23" s="34" t="s">
        <v>211</v>
      </c>
      <c r="D23" s="64">
        <v>6</v>
      </c>
      <c r="E23" s="64">
        <v>1360</v>
      </c>
      <c r="F23" s="64">
        <v>41</v>
      </c>
      <c r="G23" s="64">
        <v>780</v>
      </c>
      <c r="H23" s="64">
        <v>0</v>
      </c>
      <c r="I23" s="64">
        <v>0</v>
      </c>
      <c r="J23" s="64">
        <v>0</v>
      </c>
      <c r="K23" s="64">
        <v>1</v>
      </c>
      <c r="L23" s="64">
        <v>433</v>
      </c>
      <c r="M23" s="64">
        <v>4</v>
      </c>
      <c r="N23" s="64">
        <v>1</v>
      </c>
      <c r="O23" s="64">
        <v>0</v>
      </c>
      <c r="P23" s="57">
        <v>0</v>
      </c>
      <c r="Q23" s="64">
        <v>0</v>
      </c>
      <c r="R23" s="64">
        <v>18</v>
      </c>
      <c r="S23" s="64">
        <v>27</v>
      </c>
      <c r="T23" s="64">
        <v>3</v>
      </c>
      <c r="U23" s="64">
        <v>0</v>
      </c>
      <c r="V23" s="64">
        <v>52</v>
      </c>
    </row>
    <row r="24" spans="1:22" x14ac:dyDescent="0.15">
      <c r="A24" s="87" t="s">
        <v>314</v>
      </c>
      <c r="B24" s="87"/>
      <c r="C24" s="86"/>
      <c r="D24" s="64">
        <v>4</v>
      </c>
      <c r="E24" s="64">
        <v>1561</v>
      </c>
      <c r="F24" s="64">
        <v>31</v>
      </c>
      <c r="G24" s="64">
        <v>795</v>
      </c>
      <c r="H24" s="64">
        <v>0</v>
      </c>
      <c r="I24" s="64">
        <v>0</v>
      </c>
      <c r="J24" s="64">
        <v>4</v>
      </c>
      <c r="K24" s="64">
        <v>0</v>
      </c>
      <c r="L24" s="64">
        <v>637</v>
      </c>
      <c r="M24" s="64">
        <v>1</v>
      </c>
      <c r="N24" s="64">
        <v>2</v>
      </c>
      <c r="O24" s="64">
        <v>4</v>
      </c>
      <c r="P24" s="57">
        <v>0</v>
      </c>
      <c r="Q24" s="64">
        <v>0</v>
      </c>
      <c r="R24" s="64">
        <v>9</v>
      </c>
      <c r="S24" s="64">
        <v>49</v>
      </c>
      <c r="T24" s="64">
        <v>0</v>
      </c>
      <c r="U24" s="64">
        <v>0</v>
      </c>
      <c r="V24" s="64">
        <v>29</v>
      </c>
    </row>
    <row r="25" spans="1:22" x14ac:dyDescent="0.15">
      <c r="A25" s="2"/>
      <c r="B25" s="85" t="s">
        <v>313</v>
      </c>
      <c r="C25" s="34"/>
      <c r="D25" s="64">
        <v>6</v>
      </c>
      <c r="E25" s="64">
        <v>1750</v>
      </c>
      <c r="F25" s="64">
        <v>56</v>
      </c>
      <c r="G25" s="64">
        <v>939</v>
      </c>
      <c r="H25" s="64">
        <v>0</v>
      </c>
      <c r="I25" s="64">
        <v>3</v>
      </c>
      <c r="J25" s="64">
        <v>2</v>
      </c>
      <c r="K25" s="64">
        <v>0</v>
      </c>
      <c r="L25" s="64">
        <v>610</v>
      </c>
      <c r="M25" s="64">
        <v>0</v>
      </c>
      <c r="N25" s="64">
        <v>0</v>
      </c>
      <c r="O25" s="64">
        <v>1</v>
      </c>
      <c r="P25" s="57">
        <v>0</v>
      </c>
      <c r="Q25" s="64">
        <v>0</v>
      </c>
      <c r="R25" s="64">
        <v>8</v>
      </c>
      <c r="S25" s="64">
        <v>62</v>
      </c>
      <c r="T25" s="64">
        <v>0</v>
      </c>
      <c r="U25" s="64">
        <v>4</v>
      </c>
      <c r="V25" s="64">
        <v>65</v>
      </c>
    </row>
    <row r="26" spans="1:22" x14ac:dyDescent="0.15">
      <c r="A26" s="2"/>
      <c r="B26" s="85" t="s">
        <v>312</v>
      </c>
      <c r="C26" s="34"/>
      <c r="D26" s="29">
        <v>2</v>
      </c>
      <c r="E26" s="29">
        <v>1803</v>
      </c>
      <c r="F26" s="29">
        <v>102</v>
      </c>
      <c r="G26" s="29">
        <v>888</v>
      </c>
      <c r="H26" s="65" t="s">
        <v>20</v>
      </c>
      <c r="I26" s="29">
        <v>4</v>
      </c>
      <c r="J26" s="29">
        <v>6</v>
      </c>
      <c r="K26" s="65" t="s">
        <v>20</v>
      </c>
      <c r="L26" s="29">
        <v>636</v>
      </c>
      <c r="M26" s="65" t="s">
        <v>20</v>
      </c>
      <c r="N26" s="64">
        <v>1</v>
      </c>
      <c r="O26" s="83" t="s">
        <v>20</v>
      </c>
      <c r="P26" s="84" t="s">
        <v>20</v>
      </c>
      <c r="Q26" s="65" t="s">
        <v>20</v>
      </c>
      <c r="R26" s="29">
        <v>17</v>
      </c>
      <c r="S26" s="29">
        <v>93</v>
      </c>
      <c r="T26" s="65" t="s">
        <v>20</v>
      </c>
      <c r="U26" s="83" t="s">
        <v>20</v>
      </c>
      <c r="V26" s="29">
        <v>56</v>
      </c>
    </row>
    <row r="27" spans="1:22" x14ac:dyDescent="0.15">
      <c r="A27" s="2"/>
      <c r="B27" s="85" t="s">
        <v>311</v>
      </c>
      <c r="C27" s="34"/>
      <c r="D27" s="29">
        <v>0</v>
      </c>
      <c r="E27" s="29">
        <v>1671</v>
      </c>
      <c r="F27" s="29">
        <v>77</v>
      </c>
      <c r="G27" s="29">
        <v>738</v>
      </c>
      <c r="H27" s="65">
        <v>1</v>
      </c>
      <c r="I27" s="29">
        <v>0</v>
      </c>
      <c r="J27" s="29">
        <v>0</v>
      </c>
      <c r="K27" s="65">
        <v>0</v>
      </c>
      <c r="L27" s="29">
        <v>549</v>
      </c>
      <c r="M27" s="65">
        <v>0</v>
      </c>
      <c r="N27" s="64">
        <v>2</v>
      </c>
      <c r="O27" s="83">
        <v>0</v>
      </c>
      <c r="P27" s="84">
        <v>0</v>
      </c>
      <c r="Q27" s="65">
        <v>0</v>
      </c>
      <c r="R27" s="29">
        <v>9</v>
      </c>
      <c r="S27" s="29">
        <v>252</v>
      </c>
      <c r="T27" s="65">
        <v>0</v>
      </c>
      <c r="U27" s="83">
        <v>2</v>
      </c>
      <c r="V27" s="29">
        <v>41</v>
      </c>
    </row>
    <row r="28" spans="1:22" ht="5.0999999999999996" customHeight="1" x14ac:dyDescent="0.15">
      <c r="A28" s="4"/>
      <c r="B28" s="4"/>
      <c r="C28" s="5"/>
      <c r="D28" s="4"/>
      <c r="E28" s="4"/>
      <c r="F28" s="4"/>
      <c r="G28" s="4"/>
      <c r="H28" s="4"/>
      <c r="I28" s="4"/>
      <c r="J28" s="4"/>
      <c r="K28" s="4"/>
      <c r="L28" s="4"/>
      <c r="M28" s="4"/>
      <c r="N28" s="4"/>
      <c r="O28" s="4"/>
      <c r="P28" s="4"/>
      <c r="Q28" s="4"/>
      <c r="R28" s="4"/>
      <c r="S28" s="4"/>
      <c r="T28" s="4"/>
      <c r="U28" s="4"/>
      <c r="V28" s="4"/>
    </row>
    <row r="29" spans="1:22" x14ac:dyDescent="0.15">
      <c r="A29" s="2" t="s">
        <v>275</v>
      </c>
      <c r="B29" s="2"/>
      <c r="C29" s="2"/>
      <c r="D29" s="2"/>
      <c r="E29" s="2"/>
      <c r="F29" s="2"/>
      <c r="G29" s="2"/>
      <c r="H29" s="2"/>
      <c r="I29" s="2"/>
      <c r="J29" s="2"/>
      <c r="K29" s="2"/>
      <c r="L29" s="2"/>
      <c r="M29" s="2"/>
      <c r="N29" s="2"/>
      <c r="O29" s="2"/>
      <c r="P29" s="2"/>
      <c r="Q29" s="2"/>
      <c r="R29" s="2"/>
      <c r="S29" s="2"/>
      <c r="T29" s="2"/>
      <c r="U29" s="2"/>
      <c r="V29" s="2"/>
    </row>
    <row r="30" spans="1:22" x14ac:dyDescent="0.15">
      <c r="A30" s="2"/>
      <c r="B30" s="2"/>
      <c r="C30" s="2"/>
      <c r="D30" s="2"/>
      <c r="E30" s="2"/>
      <c r="F30" s="2"/>
      <c r="G30" s="2"/>
      <c r="H30" s="2"/>
      <c r="I30" s="2"/>
      <c r="J30" s="2"/>
      <c r="K30" s="2"/>
      <c r="L30" s="2"/>
      <c r="M30" s="2"/>
      <c r="N30" s="2"/>
      <c r="O30" s="2"/>
      <c r="P30" s="2"/>
      <c r="Q30" s="2"/>
      <c r="R30" s="2"/>
      <c r="S30" s="2"/>
      <c r="T30" s="2"/>
      <c r="U30" s="2"/>
      <c r="V30" s="2"/>
    </row>
    <row r="31" spans="1:22" ht="14.25" x14ac:dyDescent="0.15">
      <c r="A31" s="16" t="s">
        <v>310</v>
      </c>
      <c r="B31" s="2"/>
      <c r="C31" s="2"/>
      <c r="D31" s="2"/>
      <c r="E31" s="2"/>
      <c r="F31" s="2"/>
      <c r="G31" s="2"/>
      <c r="H31" s="2"/>
      <c r="I31" s="2"/>
      <c r="J31" s="2"/>
      <c r="K31" s="2"/>
      <c r="L31" s="2"/>
      <c r="M31" s="2"/>
      <c r="N31" s="2"/>
      <c r="O31" s="2"/>
      <c r="P31" s="2"/>
      <c r="Q31" s="2"/>
      <c r="R31" s="2"/>
      <c r="S31" s="2"/>
      <c r="T31" s="2"/>
      <c r="U31" s="2"/>
      <c r="V31" s="2"/>
    </row>
    <row r="32" spans="1:22" x14ac:dyDescent="0.15">
      <c r="A32" s="3" t="s">
        <v>309</v>
      </c>
      <c r="B32" s="2"/>
      <c r="C32" s="2"/>
      <c r="D32" s="2"/>
      <c r="E32" s="2"/>
      <c r="F32" s="2"/>
      <c r="G32" s="2"/>
      <c r="H32" s="2"/>
      <c r="I32" s="2"/>
      <c r="J32" s="2"/>
      <c r="K32" s="2"/>
      <c r="L32" s="2"/>
      <c r="M32" s="2"/>
      <c r="N32" s="2"/>
      <c r="O32" s="2"/>
      <c r="P32" s="2"/>
      <c r="Q32" s="2"/>
      <c r="R32" s="2"/>
      <c r="S32" s="2"/>
      <c r="T32" s="76" t="s">
        <v>306</v>
      </c>
      <c r="U32" s="76"/>
      <c r="V32" s="76"/>
    </row>
    <row r="33" spans="1:23" ht="9.9499999999999993" customHeight="1" x14ac:dyDescent="0.15">
      <c r="A33" s="2"/>
      <c r="B33" s="2"/>
      <c r="C33" s="2"/>
      <c r="D33" s="2"/>
      <c r="E33" s="2"/>
      <c r="F33" s="2"/>
      <c r="G33" s="2"/>
      <c r="H33" s="2"/>
      <c r="I33" s="2"/>
      <c r="J33" s="2"/>
      <c r="K33" s="2"/>
      <c r="L33" s="2"/>
      <c r="M33" s="2"/>
      <c r="N33" s="2"/>
      <c r="O33" s="2"/>
      <c r="P33" s="2"/>
      <c r="Q33" s="2"/>
      <c r="R33" s="2"/>
      <c r="S33" s="2"/>
      <c r="T33" s="75"/>
      <c r="U33" s="75"/>
      <c r="V33" s="75"/>
    </row>
    <row r="34" spans="1:23" x14ac:dyDescent="0.15">
      <c r="A34" s="14" t="s">
        <v>218</v>
      </c>
      <c r="B34" s="13"/>
      <c r="C34" s="72" t="s">
        <v>305</v>
      </c>
      <c r="D34" s="13" t="s">
        <v>304</v>
      </c>
      <c r="E34" s="13"/>
      <c r="F34" s="13"/>
      <c r="G34" s="13"/>
      <c r="H34" s="13"/>
      <c r="I34" s="13"/>
      <c r="J34" s="13"/>
      <c r="K34" s="13"/>
      <c r="L34" s="13"/>
      <c r="M34" s="13"/>
      <c r="N34" s="13"/>
      <c r="O34" s="13"/>
      <c r="P34" s="13"/>
      <c r="Q34" s="13"/>
      <c r="R34" s="13"/>
      <c r="S34" s="13"/>
      <c r="T34" s="13"/>
      <c r="U34" s="13"/>
      <c r="V34" s="69" t="s">
        <v>303</v>
      </c>
    </row>
    <row r="35" spans="1:23" ht="24.95" customHeight="1" x14ac:dyDescent="0.15">
      <c r="A35" s="14"/>
      <c r="B35" s="13"/>
      <c r="C35" s="72"/>
      <c r="D35" s="13" t="s">
        <v>302</v>
      </c>
      <c r="E35" s="13"/>
      <c r="F35" s="13"/>
      <c r="G35" s="13"/>
      <c r="H35" s="13" t="s">
        <v>301</v>
      </c>
      <c r="I35" s="13"/>
      <c r="J35" s="13"/>
      <c r="K35" s="13"/>
      <c r="L35" s="13"/>
      <c r="M35" s="72" t="s">
        <v>300</v>
      </c>
      <c r="N35" s="13" t="s">
        <v>299</v>
      </c>
      <c r="O35" s="13"/>
      <c r="P35" s="13"/>
      <c r="Q35" s="13" t="s">
        <v>298</v>
      </c>
      <c r="R35" s="13"/>
      <c r="S35" s="37" t="s">
        <v>297</v>
      </c>
      <c r="T35" s="74"/>
      <c r="U35" s="73"/>
      <c r="V35" s="69"/>
    </row>
    <row r="36" spans="1:23" ht="50.1" customHeight="1" x14ac:dyDescent="0.15">
      <c r="A36" s="14"/>
      <c r="B36" s="13"/>
      <c r="C36" s="72"/>
      <c r="D36" s="70" t="s">
        <v>296</v>
      </c>
      <c r="E36" s="70" t="s">
        <v>295</v>
      </c>
      <c r="F36" s="70" t="s">
        <v>294</v>
      </c>
      <c r="G36" s="71" t="s">
        <v>293</v>
      </c>
      <c r="H36" s="71" t="s">
        <v>292</v>
      </c>
      <c r="I36" s="70" t="s">
        <v>291</v>
      </c>
      <c r="J36" s="70" t="s">
        <v>290</v>
      </c>
      <c r="K36" s="70" t="s">
        <v>289</v>
      </c>
      <c r="L36" s="70" t="s">
        <v>288</v>
      </c>
      <c r="M36" s="72"/>
      <c r="N36" s="70" t="s">
        <v>287</v>
      </c>
      <c r="O36" s="70" t="s">
        <v>286</v>
      </c>
      <c r="P36" s="70" t="s">
        <v>281</v>
      </c>
      <c r="Q36" s="70" t="s">
        <v>285</v>
      </c>
      <c r="R36" s="70" t="s">
        <v>284</v>
      </c>
      <c r="S36" s="71" t="s">
        <v>283</v>
      </c>
      <c r="T36" s="70" t="s">
        <v>282</v>
      </c>
      <c r="U36" s="70" t="s">
        <v>281</v>
      </c>
      <c r="V36" s="69"/>
    </row>
    <row r="37" spans="1:23" ht="5.0999999999999996" customHeight="1" x14ac:dyDescent="0.15">
      <c r="A37" s="82"/>
      <c r="B37" s="10"/>
      <c r="C37" s="81"/>
      <c r="D37" s="79"/>
      <c r="E37" s="79"/>
      <c r="F37" s="79"/>
      <c r="G37" s="79"/>
      <c r="H37" s="80"/>
      <c r="I37" s="79"/>
      <c r="J37" s="79"/>
      <c r="K37" s="79"/>
      <c r="L37" s="79"/>
      <c r="M37" s="78"/>
      <c r="N37" s="79"/>
      <c r="O37" s="79"/>
      <c r="P37" s="79"/>
      <c r="Q37" s="79"/>
      <c r="R37" s="79"/>
      <c r="S37" s="78"/>
      <c r="T37" s="79"/>
      <c r="U37" s="79"/>
      <c r="V37" s="78"/>
    </row>
    <row r="38" spans="1:23" x14ac:dyDescent="0.15">
      <c r="A38" s="33" t="s">
        <v>280</v>
      </c>
      <c r="B38" s="32"/>
      <c r="C38" s="64">
        <v>66</v>
      </c>
      <c r="D38" s="64">
        <v>1</v>
      </c>
      <c r="E38" s="64">
        <v>0</v>
      </c>
      <c r="F38" s="64">
        <v>0</v>
      </c>
      <c r="G38" s="64">
        <v>0</v>
      </c>
      <c r="H38" s="64">
        <v>0</v>
      </c>
      <c r="I38" s="64">
        <v>9</v>
      </c>
      <c r="J38" s="64">
        <v>2</v>
      </c>
      <c r="K38" s="64">
        <v>1</v>
      </c>
      <c r="L38" s="64">
        <v>0</v>
      </c>
      <c r="M38" s="64">
        <v>18</v>
      </c>
      <c r="N38" s="64">
        <v>0</v>
      </c>
      <c r="O38" s="64">
        <v>0</v>
      </c>
      <c r="P38" s="64">
        <v>0</v>
      </c>
      <c r="Q38" s="64">
        <v>0</v>
      </c>
      <c r="R38" s="64">
        <v>1</v>
      </c>
      <c r="S38" s="64">
        <v>2</v>
      </c>
      <c r="T38" s="64">
        <v>0</v>
      </c>
      <c r="U38" s="64">
        <v>9</v>
      </c>
      <c r="V38" s="64">
        <v>23</v>
      </c>
    </row>
    <row r="39" spans="1:23" x14ac:dyDescent="0.15">
      <c r="A39" s="33" t="s">
        <v>279</v>
      </c>
      <c r="B39" s="32"/>
      <c r="C39" s="64">
        <v>53</v>
      </c>
      <c r="D39" s="64">
        <v>0</v>
      </c>
      <c r="E39" s="64">
        <v>0</v>
      </c>
      <c r="F39" s="64">
        <v>0</v>
      </c>
      <c r="G39" s="64">
        <v>0</v>
      </c>
      <c r="H39" s="64">
        <v>0</v>
      </c>
      <c r="I39" s="64">
        <v>6</v>
      </c>
      <c r="J39" s="64">
        <v>1</v>
      </c>
      <c r="K39" s="64">
        <v>4</v>
      </c>
      <c r="L39" s="64">
        <v>0</v>
      </c>
      <c r="M39" s="64">
        <v>18</v>
      </c>
      <c r="N39" s="64">
        <v>0</v>
      </c>
      <c r="O39" s="64">
        <v>0</v>
      </c>
      <c r="P39" s="64">
        <v>0</v>
      </c>
      <c r="Q39" s="64">
        <v>0</v>
      </c>
      <c r="R39" s="64">
        <v>2</v>
      </c>
      <c r="S39" s="64">
        <v>1</v>
      </c>
      <c r="T39" s="64">
        <v>0</v>
      </c>
      <c r="U39" s="64">
        <v>8</v>
      </c>
      <c r="V39" s="64">
        <v>13</v>
      </c>
    </row>
    <row r="40" spans="1:23" x14ac:dyDescent="0.15">
      <c r="A40" s="31" t="s">
        <v>278</v>
      </c>
      <c r="B40" s="30"/>
      <c r="C40" s="64">
        <v>49</v>
      </c>
      <c r="D40" s="64">
        <v>0</v>
      </c>
      <c r="E40" s="64">
        <v>0</v>
      </c>
      <c r="F40" s="64">
        <v>0</v>
      </c>
      <c r="G40" s="64">
        <v>0</v>
      </c>
      <c r="H40" s="64">
        <v>0</v>
      </c>
      <c r="I40" s="64">
        <v>13</v>
      </c>
      <c r="J40" s="64">
        <v>9</v>
      </c>
      <c r="K40" s="64">
        <v>0</v>
      </c>
      <c r="L40" s="64">
        <v>1</v>
      </c>
      <c r="M40" s="64">
        <v>11</v>
      </c>
      <c r="N40" s="64">
        <v>1</v>
      </c>
      <c r="O40" s="64">
        <v>0</v>
      </c>
      <c r="P40" s="64">
        <v>0</v>
      </c>
      <c r="Q40" s="64">
        <v>0</v>
      </c>
      <c r="R40" s="64">
        <v>0</v>
      </c>
      <c r="S40" s="64">
        <v>1</v>
      </c>
      <c r="T40" s="64">
        <v>0</v>
      </c>
      <c r="U40" s="64">
        <v>8</v>
      </c>
      <c r="V40" s="64">
        <v>5</v>
      </c>
    </row>
    <row r="41" spans="1:23" x14ac:dyDescent="0.15">
      <c r="A41" s="31" t="s">
        <v>277</v>
      </c>
      <c r="B41" s="30"/>
      <c r="C41" s="67">
        <v>52</v>
      </c>
      <c r="D41" s="65" t="s">
        <v>20</v>
      </c>
      <c r="E41" s="65" t="s">
        <v>20</v>
      </c>
      <c r="F41" s="65" t="s">
        <v>20</v>
      </c>
      <c r="G41" s="65" t="s">
        <v>20</v>
      </c>
      <c r="H41" s="65" t="s">
        <v>20</v>
      </c>
      <c r="I41" s="29">
        <v>7</v>
      </c>
      <c r="J41" s="64">
        <v>5</v>
      </c>
      <c r="K41" s="65" t="s">
        <v>20</v>
      </c>
      <c r="L41" s="65" t="s">
        <v>20</v>
      </c>
      <c r="M41" s="64">
        <v>20</v>
      </c>
      <c r="N41" s="29">
        <v>1</v>
      </c>
      <c r="O41" s="65" t="s">
        <v>20</v>
      </c>
      <c r="P41" s="65" t="s">
        <v>20</v>
      </c>
      <c r="Q41" s="65" t="s">
        <v>20</v>
      </c>
      <c r="R41" s="64">
        <v>3</v>
      </c>
      <c r="S41" s="64">
        <v>3</v>
      </c>
      <c r="T41" s="65" t="s">
        <v>20</v>
      </c>
      <c r="U41" s="29">
        <v>5</v>
      </c>
      <c r="V41" s="29">
        <v>8</v>
      </c>
      <c r="W41" s="49"/>
    </row>
    <row r="42" spans="1:23" x14ac:dyDescent="0.15">
      <c r="A42" s="31" t="s">
        <v>276</v>
      </c>
      <c r="B42" s="30"/>
      <c r="C42" s="66">
        <v>46</v>
      </c>
      <c r="D42" s="65">
        <v>0</v>
      </c>
      <c r="E42" s="65">
        <v>0</v>
      </c>
      <c r="F42" s="65">
        <v>0</v>
      </c>
      <c r="G42" s="65">
        <v>0</v>
      </c>
      <c r="H42" s="65">
        <v>0</v>
      </c>
      <c r="I42" s="29">
        <v>2</v>
      </c>
      <c r="J42" s="64">
        <v>0</v>
      </c>
      <c r="K42" s="65">
        <v>2</v>
      </c>
      <c r="L42" s="65">
        <v>0</v>
      </c>
      <c r="M42" s="64">
        <v>25</v>
      </c>
      <c r="N42" s="29">
        <v>0</v>
      </c>
      <c r="O42" s="65">
        <v>0</v>
      </c>
      <c r="P42" s="65">
        <v>0</v>
      </c>
      <c r="Q42" s="65">
        <v>0</v>
      </c>
      <c r="R42" s="64">
        <v>2</v>
      </c>
      <c r="S42" s="64">
        <v>5</v>
      </c>
      <c r="T42" s="65">
        <v>0</v>
      </c>
      <c r="U42" s="29">
        <v>6</v>
      </c>
      <c r="V42" s="29">
        <v>4</v>
      </c>
      <c r="W42" s="49"/>
    </row>
    <row r="43" spans="1:23" ht="5.0999999999999996" customHeight="1" x14ac:dyDescent="0.15">
      <c r="A43" s="4"/>
      <c r="B43" s="5"/>
      <c r="C43" s="4"/>
      <c r="D43" s="4"/>
      <c r="E43" s="4"/>
      <c r="F43" s="4"/>
      <c r="G43" s="4"/>
      <c r="H43" s="4"/>
      <c r="I43" s="4"/>
      <c r="J43" s="4"/>
      <c r="K43" s="4"/>
      <c r="L43" s="4"/>
      <c r="M43" s="4"/>
      <c r="N43" s="4"/>
      <c r="O43" s="4"/>
      <c r="P43" s="4"/>
      <c r="Q43" s="4"/>
      <c r="R43" s="4"/>
      <c r="S43" s="4"/>
      <c r="T43" s="4"/>
      <c r="U43" s="4"/>
      <c r="V43" s="4"/>
    </row>
    <row r="44" spans="1:23" x14ac:dyDescent="0.15">
      <c r="A44" s="2" t="s">
        <v>275</v>
      </c>
      <c r="B44" s="2"/>
      <c r="C44" s="2"/>
      <c r="D44" s="2"/>
      <c r="E44" s="2"/>
      <c r="F44" s="2"/>
      <c r="G44" s="2"/>
      <c r="H44" s="2"/>
      <c r="I44" s="2"/>
      <c r="J44" s="2"/>
      <c r="K44" s="2"/>
      <c r="L44" s="2"/>
      <c r="M44" s="2"/>
      <c r="N44" s="2"/>
      <c r="O44" s="2"/>
      <c r="P44" s="2"/>
      <c r="Q44" s="2"/>
      <c r="R44" s="2"/>
      <c r="S44" s="2"/>
      <c r="T44" s="2"/>
      <c r="U44" s="2"/>
      <c r="V44" s="2"/>
    </row>
    <row r="45" spans="1:23" x14ac:dyDescent="0.15">
      <c r="A45" s="2"/>
      <c r="B45" s="2"/>
      <c r="C45" s="2"/>
      <c r="D45" s="2"/>
      <c r="E45" s="2"/>
      <c r="F45" s="2"/>
      <c r="G45" s="2"/>
      <c r="H45" s="2"/>
      <c r="I45" s="2"/>
      <c r="J45" s="2"/>
      <c r="K45" s="2"/>
      <c r="L45" s="2"/>
      <c r="M45" s="2"/>
      <c r="N45" s="2"/>
      <c r="O45" s="2"/>
      <c r="P45" s="2"/>
      <c r="Q45" s="2"/>
      <c r="R45" s="2"/>
      <c r="S45" s="2"/>
      <c r="T45" s="2"/>
      <c r="U45" s="2"/>
      <c r="V45" s="2"/>
    </row>
    <row r="46" spans="1:23" ht="14.25" x14ac:dyDescent="0.15">
      <c r="A46" s="16" t="s">
        <v>308</v>
      </c>
      <c r="B46" s="2"/>
      <c r="C46" s="2"/>
      <c r="D46" s="2"/>
      <c r="E46" s="2"/>
      <c r="F46" s="2"/>
      <c r="G46" s="2"/>
      <c r="H46" s="2"/>
      <c r="I46" s="2"/>
      <c r="J46" s="2"/>
      <c r="K46" s="2"/>
      <c r="L46" s="2"/>
      <c r="M46" s="2"/>
      <c r="N46" s="2"/>
      <c r="O46" s="2"/>
      <c r="P46" s="2"/>
      <c r="Q46" s="2"/>
      <c r="R46" s="2"/>
      <c r="S46" s="2"/>
      <c r="T46" s="2"/>
      <c r="U46" s="2"/>
      <c r="V46" s="2"/>
    </row>
    <row r="47" spans="1:23" ht="20.25" customHeight="1" x14ac:dyDescent="0.15">
      <c r="A47" s="77" t="s">
        <v>307</v>
      </c>
      <c r="B47" s="77"/>
      <c r="C47" s="77"/>
      <c r="D47" s="77"/>
      <c r="E47" s="77"/>
      <c r="F47" s="77"/>
      <c r="G47" s="77"/>
      <c r="H47" s="77"/>
      <c r="I47" s="77"/>
      <c r="J47" s="77"/>
      <c r="K47" s="77"/>
      <c r="L47" s="77"/>
      <c r="M47" s="77"/>
      <c r="N47" s="77"/>
      <c r="O47" s="77"/>
      <c r="P47" s="77"/>
      <c r="Q47" s="77"/>
      <c r="R47" s="77"/>
      <c r="S47" s="77"/>
      <c r="T47" s="76" t="s">
        <v>306</v>
      </c>
      <c r="U47" s="76"/>
      <c r="V47" s="76"/>
    </row>
    <row r="48" spans="1:23" ht="9.9499999999999993" customHeight="1" x14ac:dyDescent="0.15">
      <c r="A48" s="2"/>
      <c r="B48" s="2"/>
      <c r="C48" s="2"/>
      <c r="D48" s="2"/>
      <c r="E48" s="2"/>
      <c r="F48" s="2"/>
      <c r="G48" s="2"/>
      <c r="H48" s="2"/>
      <c r="I48" s="2"/>
      <c r="J48" s="2"/>
      <c r="K48" s="2"/>
      <c r="L48" s="2"/>
      <c r="M48" s="2"/>
      <c r="N48" s="2"/>
      <c r="O48" s="2"/>
      <c r="P48" s="2"/>
      <c r="Q48" s="2"/>
      <c r="R48" s="2"/>
      <c r="S48" s="2"/>
      <c r="T48" s="75"/>
      <c r="U48" s="75"/>
      <c r="V48" s="75"/>
    </row>
    <row r="49" spans="1:23" x14ac:dyDescent="0.15">
      <c r="A49" s="14" t="s">
        <v>165</v>
      </c>
      <c r="B49" s="13"/>
      <c r="C49" s="72" t="s">
        <v>305</v>
      </c>
      <c r="D49" s="13" t="s">
        <v>304</v>
      </c>
      <c r="E49" s="13"/>
      <c r="F49" s="13"/>
      <c r="G49" s="13"/>
      <c r="H49" s="13"/>
      <c r="I49" s="13"/>
      <c r="J49" s="13"/>
      <c r="K49" s="13"/>
      <c r="L49" s="13"/>
      <c r="M49" s="13"/>
      <c r="N49" s="13"/>
      <c r="O49" s="13"/>
      <c r="P49" s="13"/>
      <c r="Q49" s="13"/>
      <c r="R49" s="13"/>
      <c r="S49" s="13"/>
      <c r="T49" s="13"/>
      <c r="U49" s="13"/>
      <c r="V49" s="69" t="s">
        <v>303</v>
      </c>
    </row>
    <row r="50" spans="1:23" ht="24.95" customHeight="1" x14ac:dyDescent="0.15">
      <c r="A50" s="14"/>
      <c r="B50" s="13"/>
      <c r="C50" s="72"/>
      <c r="D50" s="13" t="s">
        <v>302</v>
      </c>
      <c r="E50" s="13"/>
      <c r="F50" s="13"/>
      <c r="G50" s="13"/>
      <c r="H50" s="13" t="s">
        <v>301</v>
      </c>
      <c r="I50" s="13"/>
      <c r="J50" s="13"/>
      <c r="K50" s="13"/>
      <c r="L50" s="13"/>
      <c r="M50" s="72" t="s">
        <v>300</v>
      </c>
      <c r="N50" s="13" t="s">
        <v>299</v>
      </c>
      <c r="O50" s="13"/>
      <c r="P50" s="13"/>
      <c r="Q50" s="13" t="s">
        <v>298</v>
      </c>
      <c r="R50" s="13"/>
      <c r="S50" s="37" t="s">
        <v>297</v>
      </c>
      <c r="T50" s="74"/>
      <c r="U50" s="73"/>
      <c r="V50" s="69"/>
    </row>
    <row r="51" spans="1:23" ht="50.1" customHeight="1" x14ac:dyDescent="0.15">
      <c r="A51" s="14"/>
      <c r="B51" s="13"/>
      <c r="C51" s="72"/>
      <c r="D51" s="70" t="s">
        <v>296</v>
      </c>
      <c r="E51" s="70" t="s">
        <v>295</v>
      </c>
      <c r="F51" s="70" t="s">
        <v>294</v>
      </c>
      <c r="G51" s="71" t="s">
        <v>293</v>
      </c>
      <c r="H51" s="71" t="s">
        <v>292</v>
      </c>
      <c r="I51" s="70" t="s">
        <v>291</v>
      </c>
      <c r="J51" s="70" t="s">
        <v>290</v>
      </c>
      <c r="K51" s="70" t="s">
        <v>289</v>
      </c>
      <c r="L51" s="70" t="s">
        <v>288</v>
      </c>
      <c r="M51" s="72"/>
      <c r="N51" s="70" t="s">
        <v>287</v>
      </c>
      <c r="O51" s="70" t="s">
        <v>286</v>
      </c>
      <c r="P51" s="70" t="s">
        <v>281</v>
      </c>
      <c r="Q51" s="70" t="s">
        <v>285</v>
      </c>
      <c r="R51" s="70" t="s">
        <v>284</v>
      </c>
      <c r="S51" s="71" t="s">
        <v>283</v>
      </c>
      <c r="T51" s="70" t="s">
        <v>282</v>
      </c>
      <c r="U51" s="70" t="s">
        <v>281</v>
      </c>
      <c r="V51" s="69"/>
      <c r="W51" s="68"/>
    </row>
    <row r="52" spans="1:23" ht="5.0999999999999996" customHeight="1" x14ac:dyDescent="0.15">
      <c r="A52" s="2"/>
      <c r="B52" s="34"/>
      <c r="C52" s="2"/>
      <c r="D52" s="2"/>
      <c r="E52" s="2"/>
      <c r="F52" s="2"/>
      <c r="G52" s="2"/>
      <c r="H52" s="2"/>
      <c r="I52" s="2"/>
      <c r="J52" s="2"/>
      <c r="K52" s="2"/>
      <c r="L52" s="2"/>
      <c r="M52" s="2"/>
      <c r="N52" s="2"/>
      <c r="O52" s="2"/>
      <c r="P52" s="2"/>
      <c r="Q52" s="2"/>
      <c r="R52" s="2"/>
      <c r="S52" s="2"/>
      <c r="T52" s="2"/>
      <c r="U52" s="2"/>
      <c r="V52" s="2"/>
    </row>
    <row r="53" spans="1:23" x14ac:dyDescent="0.15">
      <c r="A53" s="33" t="s">
        <v>280</v>
      </c>
      <c r="B53" s="32"/>
      <c r="C53" s="64">
        <v>165</v>
      </c>
      <c r="D53" s="64">
        <v>0</v>
      </c>
      <c r="E53" s="64">
        <v>5</v>
      </c>
      <c r="F53" s="64">
        <v>0</v>
      </c>
      <c r="G53" s="64">
        <v>1</v>
      </c>
      <c r="H53" s="64">
        <v>0</v>
      </c>
      <c r="I53" s="64">
        <v>18</v>
      </c>
      <c r="J53" s="64">
        <v>9</v>
      </c>
      <c r="K53" s="64">
        <v>4</v>
      </c>
      <c r="L53" s="64">
        <v>1</v>
      </c>
      <c r="M53" s="64">
        <v>77</v>
      </c>
      <c r="N53" s="64">
        <v>5</v>
      </c>
      <c r="O53" s="64">
        <v>0</v>
      </c>
      <c r="P53" s="64">
        <v>0</v>
      </c>
      <c r="Q53" s="64">
        <v>0</v>
      </c>
      <c r="R53" s="64">
        <v>2</v>
      </c>
      <c r="S53" s="64">
        <v>14</v>
      </c>
      <c r="T53" s="64">
        <v>2</v>
      </c>
      <c r="U53" s="64">
        <v>5</v>
      </c>
      <c r="V53" s="64">
        <v>22</v>
      </c>
    </row>
    <row r="54" spans="1:23" x14ac:dyDescent="0.15">
      <c r="A54" s="33" t="s">
        <v>279</v>
      </c>
      <c r="B54" s="32"/>
      <c r="C54" s="64">
        <v>151</v>
      </c>
      <c r="D54" s="64">
        <v>0</v>
      </c>
      <c r="E54" s="64">
        <v>0</v>
      </c>
      <c r="F54" s="64">
        <v>0</v>
      </c>
      <c r="G54" s="64">
        <v>0</v>
      </c>
      <c r="H54" s="64">
        <v>0</v>
      </c>
      <c r="I54" s="64">
        <v>8</v>
      </c>
      <c r="J54" s="64">
        <v>7</v>
      </c>
      <c r="K54" s="64">
        <v>3</v>
      </c>
      <c r="L54" s="64">
        <v>1</v>
      </c>
      <c r="M54" s="64">
        <v>73</v>
      </c>
      <c r="N54" s="64">
        <v>5</v>
      </c>
      <c r="O54" s="64">
        <v>0</v>
      </c>
      <c r="P54" s="64">
        <v>0</v>
      </c>
      <c r="Q54" s="64">
        <v>0</v>
      </c>
      <c r="R54" s="64">
        <v>4</v>
      </c>
      <c r="S54" s="64">
        <v>12</v>
      </c>
      <c r="T54" s="64">
        <v>2</v>
      </c>
      <c r="U54" s="64">
        <v>5</v>
      </c>
      <c r="V54" s="64">
        <v>31</v>
      </c>
    </row>
    <row r="55" spans="1:23" x14ac:dyDescent="0.15">
      <c r="A55" s="31" t="s">
        <v>278</v>
      </c>
      <c r="B55" s="30"/>
      <c r="C55" s="64">
        <v>162</v>
      </c>
      <c r="D55" s="64">
        <v>0</v>
      </c>
      <c r="E55" s="64">
        <v>9</v>
      </c>
      <c r="F55" s="64">
        <v>0</v>
      </c>
      <c r="G55" s="64">
        <v>2</v>
      </c>
      <c r="H55" s="64">
        <v>9</v>
      </c>
      <c r="I55" s="64">
        <v>7</v>
      </c>
      <c r="J55" s="64">
        <v>19</v>
      </c>
      <c r="K55" s="64">
        <v>1</v>
      </c>
      <c r="L55" s="64">
        <v>2</v>
      </c>
      <c r="M55" s="64">
        <v>49</v>
      </c>
      <c r="N55" s="64">
        <v>2</v>
      </c>
      <c r="O55" s="64">
        <v>0</v>
      </c>
      <c r="P55" s="64">
        <v>0</v>
      </c>
      <c r="Q55" s="64">
        <v>0</v>
      </c>
      <c r="R55" s="64">
        <v>2</v>
      </c>
      <c r="S55" s="64">
        <v>9</v>
      </c>
      <c r="T55" s="64">
        <v>2</v>
      </c>
      <c r="U55" s="64">
        <v>11</v>
      </c>
      <c r="V55" s="64">
        <v>38</v>
      </c>
    </row>
    <row r="56" spans="1:23" x14ac:dyDescent="0.15">
      <c r="A56" s="31" t="s">
        <v>277</v>
      </c>
      <c r="B56" s="30"/>
      <c r="C56" s="67">
        <v>167</v>
      </c>
      <c r="D56" s="65" t="s">
        <v>20</v>
      </c>
      <c r="E56" s="65" t="s">
        <v>20</v>
      </c>
      <c r="F56" s="65" t="s">
        <v>20</v>
      </c>
      <c r="G56" s="64">
        <v>2</v>
      </c>
      <c r="H56" s="65" t="s">
        <v>20</v>
      </c>
      <c r="I56" s="29">
        <v>5</v>
      </c>
      <c r="J56" s="64">
        <v>17</v>
      </c>
      <c r="K56" s="64">
        <v>2</v>
      </c>
      <c r="L56" s="65" t="s">
        <v>20</v>
      </c>
      <c r="M56" s="64">
        <v>52</v>
      </c>
      <c r="N56" s="29">
        <v>13</v>
      </c>
      <c r="O56" s="65" t="s">
        <v>20</v>
      </c>
      <c r="P56" s="65" t="s">
        <v>20</v>
      </c>
      <c r="Q56" s="65" t="s">
        <v>20</v>
      </c>
      <c r="R56" s="64">
        <v>5</v>
      </c>
      <c r="S56" s="64">
        <v>4</v>
      </c>
      <c r="T56" s="64">
        <v>1</v>
      </c>
      <c r="U56" s="29">
        <v>7</v>
      </c>
      <c r="V56" s="29">
        <v>59</v>
      </c>
    </row>
    <row r="57" spans="1:23" x14ac:dyDescent="0.15">
      <c r="A57" s="31" t="s">
        <v>276</v>
      </c>
      <c r="B57" s="30"/>
      <c r="C57" s="66">
        <v>175</v>
      </c>
      <c r="D57" s="65">
        <v>1</v>
      </c>
      <c r="E57" s="65">
        <v>7</v>
      </c>
      <c r="F57" s="65">
        <v>0</v>
      </c>
      <c r="G57" s="64">
        <v>1</v>
      </c>
      <c r="H57" s="65">
        <v>0</v>
      </c>
      <c r="I57" s="29">
        <v>10</v>
      </c>
      <c r="J57" s="64">
        <v>16</v>
      </c>
      <c r="K57" s="64">
        <v>4</v>
      </c>
      <c r="L57" s="65">
        <v>3</v>
      </c>
      <c r="M57" s="64">
        <v>59</v>
      </c>
      <c r="N57" s="29">
        <v>4</v>
      </c>
      <c r="O57" s="65">
        <v>0</v>
      </c>
      <c r="P57" s="65">
        <v>0</v>
      </c>
      <c r="Q57" s="65">
        <v>0</v>
      </c>
      <c r="R57" s="64">
        <v>2</v>
      </c>
      <c r="S57" s="64">
        <v>7</v>
      </c>
      <c r="T57" s="64">
        <v>2</v>
      </c>
      <c r="U57" s="29">
        <v>12</v>
      </c>
      <c r="V57" s="29">
        <v>47</v>
      </c>
    </row>
    <row r="58" spans="1:23" ht="5.0999999999999996" customHeight="1" x14ac:dyDescent="0.15">
      <c r="A58" s="4"/>
      <c r="B58" s="5"/>
      <c r="C58" s="4"/>
      <c r="D58" s="4"/>
      <c r="E58" s="4"/>
      <c r="F58" s="4"/>
      <c r="G58" s="4"/>
      <c r="H58" s="4"/>
      <c r="I58" s="4"/>
      <c r="J58" s="4"/>
      <c r="K58" s="4"/>
      <c r="L58" s="4"/>
      <c r="M58" s="4"/>
      <c r="N58" s="4"/>
      <c r="O58" s="4"/>
      <c r="P58" s="4"/>
      <c r="Q58" s="4"/>
      <c r="R58" s="4"/>
      <c r="S58" s="4"/>
      <c r="T58" s="4"/>
      <c r="U58" s="4"/>
      <c r="V58" s="4"/>
    </row>
    <row r="59" spans="1:23" x14ac:dyDescent="0.15">
      <c r="A59" s="2" t="s">
        <v>275</v>
      </c>
      <c r="B59" s="2"/>
      <c r="C59" s="2"/>
      <c r="D59" s="2"/>
      <c r="E59" s="2"/>
      <c r="F59" s="2"/>
      <c r="G59" s="2"/>
      <c r="H59" s="2"/>
      <c r="I59" s="2"/>
      <c r="J59" s="2"/>
      <c r="K59" s="2"/>
      <c r="L59" s="2"/>
      <c r="M59" s="2"/>
      <c r="N59" s="2"/>
      <c r="O59" s="2"/>
      <c r="P59" s="2"/>
      <c r="Q59" s="2"/>
      <c r="R59" s="2"/>
      <c r="S59" s="2"/>
      <c r="T59" s="2"/>
      <c r="U59" s="2"/>
      <c r="V59" s="2"/>
    </row>
  </sheetData>
  <mergeCells count="79">
    <mergeCell ref="A57:B57"/>
    <mergeCell ref="Q50:R50"/>
    <mergeCell ref="S50:U50"/>
    <mergeCell ref="A53:B53"/>
    <mergeCell ref="A54:B54"/>
    <mergeCell ref="A55:B55"/>
    <mergeCell ref="A56:B56"/>
    <mergeCell ref="A47:S47"/>
    <mergeCell ref="T47:V48"/>
    <mergeCell ref="A49:B51"/>
    <mergeCell ref="C49:C51"/>
    <mergeCell ref="D49:U49"/>
    <mergeCell ref="V49:V51"/>
    <mergeCell ref="D50:G50"/>
    <mergeCell ref="H50:L50"/>
    <mergeCell ref="M50:M51"/>
    <mergeCell ref="N50:P50"/>
    <mergeCell ref="Q35:R35"/>
    <mergeCell ref="S35:U35"/>
    <mergeCell ref="A38:B38"/>
    <mergeCell ref="A39:B39"/>
    <mergeCell ref="A40:B40"/>
    <mergeCell ref="A41:B41"/>
    <mergeCell ref="A42:B42"/>
    <mergeCell ref="T32:V33"/>
    <mergeCell ref="A34:B36"/>
    <mergeCell ref="C34:C36"/>
    <mergeCell ref="D34:U34"/>
    <mergeCell ref="V34:V36"/>
    <mergeCell ref="D35:G35"/>
    <mergeCell ref="H35:L35"/>
    <mergeCell ref="M35:M36"/>
    <mergeCell ref="N35:P35"/>
    <mergeCell ref="T18:V19"/>
    <mergeCell ref="A20:C21"/>
    <mergeCell ref="D20:D21"/>
    <mergeCell ref="E20:V20"/>
    <mergeCell ref="A11:B11"/>
    <mergeCell ref="C11:D11"/>
    <mergeCell ref="E11:F11"/>
    <mergeCell ref="I11:J11"/>
    <mergeCell ref="K11:L11"/>
    <mergeCell ref="N11:O11"/>
    <mergeCell ref="E9:F9"/>
    <mergeCell ref="I9:J9"/>
    <mergeCell ref="K9:L9"/>
    <mergeCell ref="N9:O9"/>
    <mergeCell ref="Q11:R11"/>
    <mergeCell ref="A12:B12"/>
    <mergeCell ref="C12:D12"/>
    <mergeCell ref="Q12:R12"/>
    <mergeCell ref="Q9:R9"/>
    <mergeCell ref="A10:B10"/>
    <mergeCell ref="C10:D10"/>
    <mergeCell ref="E10:F10"/>
    <mergeCell ref="I10:J10"/>
    <mergeCell ref="K10:L10"/>
    <mergeCell ref="N10:O10"/>
    <mergeCell ref="Q10:R10"/>
    <mergeCell ref="A9:B9"/>
    <mergeCell ref="C9:D9"/>
    <mergeCell ref="Q6:R6"/>
    <mergeCell ref="A8:B8"/>
    <mergeCell ref="C8:D8"/>
    <mergeCell ref="E8:F8"/>
    <mergeCell ref="I8:J8"/>
    <mergeCell ref="K8:L8"/>
    <mergeCell ref="N8:O8"/>
    <mergeCell ref="Q8:R8"/>
    <mergeCell ref="T4:V4"/>
    <mergeCell ref="A5:B6"/>
    <mergeCell ref="C5:D6"/>
    <mergeCell ref="E5:F6"/>
    <mergeCell ref="I5:J6"/>
    <mergeCell ref="N5:O6"/>
    <mergeCell ref="T5:T6"/>
    <mergeCell ref="U5:U6"/>
    <mergeCell ref="V5:V6"/>
    <mergeCell ref="K6:L6"/>
  </mergeCells>
  <phoneticPr fontId="1"/>
  <pageMargins left="0.59055118110236227" right="0.39370078740157483" top="0.39370078740157483" bottom="0.39370078740157483" header="0.31496062992125984" footer="0.31496062992125984"/>
  <pageSetup paperSize="9" firstPageNumber="17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topLeftCell="A43" zoomScaleNormal="130" zoomScaleSheetLayoutView="100" workbookViewId="0">
      <selection activeCell="I4" sqref="I4"/>
    </sheetView>
  </sheetViews>
  <sheetFormatPr defaultRowHeight="13.5" x14ac:dyDescent="0.15"/>
  <cols>
    <col min="1" max="1" width="2.625" style="1" customWidth="1"/>
    <col min="2" max="2" width="2.5" style="1" customWidth="1"/>
    <col min="3" max="3" width="11.375" style="1" customWidth="1"/>
    <col min="4" max="13" width="7.75" style="1" customWidth="1"/>
    <col min="14" max="16384" width="9" style="1"/>
  </cols>
  <sheetData>
    <row r="1" spans="1:13" x14ac:dyDescent="0.15">
      <c r="A1" s="2"/>
      <c r="B1" s="2"/>
      <c r="C1" s="2"/>
      <c r="D1" s="2"/>
      <c r="E1" s="2"/>
      <c r="F1" s="2"/>
      <c r="G1" s="2"/>
      <c r="H1" s="2"/>
      <c r="I1" s="2"/>
      <c r="J1" s="2"/>
      <c r="K1" s="2"/>
      <c r="L1" s="2"/>
      <c r="M1" s="15" t="s">
        <v>55</v>
      </c>
    </row>
    <row r="2" spans="1:13" x14ac:dyDescent="0.15">
      <c r="A2" s="2"/>
      <c r="B2" s="2"/>
      <c r="C2" s="2"/>
      <c r="D2" s="2"/>
      <c r="E2" s="2"/>
      <c r="F2" s="2"/>
      <c r="G2" s="2"/>
      <c r="H2" s="2"/>
      <c r="I2" s="2"/>
      <c r="J2" s="2"/>
      <c r="K2" s="2"/>
    </row>
    <row r="3" spans="1:13" ht="14.25" x14ac:dyDescent="0.15">
      <c r="A3" s="16" t="s">
        <v>403</v>
      </c>
      <c r="B3" s="2"/>
      <c r="C3" s="2"/>
      <c r="D3" s="2"/>
      <c r="E3" s="2"/>
      <c r="F3" s="2"/>
      <c r="G3" s="2"/>
      <c r="H3" s="2"/>
      <c r="I3" s="2"/>
      <c r="J3" s="2"/>
      <c r="K3" s="2"/>
    </row>
    <row r="4" spans="1:13" x14ac:dyDescent="0.15">
      <c r="A4" s="3" t="s">
        <v>402</v>
      </c>
      <c r="B4" s="2"/>
      <c r="C4" s="2"/>
      <c r="D4" s="2"/>
      <c r="E4" s="2"/>
      <c r="F4" s="2"/>
      <c r="G4" s="2"/>
      <c r="H4" s="2"/>
      <c r="I4" s="2"/>
      <c r="J4" s="2"/>
      <c r="K4" s="2"/>
    </row>
    <row r="5" spans="1:13" x14ac:dyDescent="0.15">
      <c r="A5" s="2"/>
      <c r="B5" s="2"/>
      <c r="C5" s="2"/>
      <c r="D5" s="2"/>
      <c r="E5" s="2"/>
      <c r="F5" s="2"/>
      <c r="G5" s="2"/>
      <c r="H5" s="2"/>
      <c r="I5" s="2"/>
      <c r="J5" s="2"/>
      <c r="K5" s="2"/>
    </row>
    <row r="6" spans="1:13" x14ac:dyDescent="0.15">
      <c r="A6" s="156" t="s">
        <v>401</v>
      </c>
      <c r="B6" s="156"/>
      <c r="C6" s="156"/>
      <c r="D6" s="155"/>
      <c r="E6" s="13" t="s">
        <v>400</v>
      </c>
      <c r="F6" s="154" t="s">
        <v>399</v>
      </c>
      <c r="G6" s="13" t="s">
        <v>398</v>
      </c>
      <c r="H6" s="13" t="s">
        <v>397</v>
      </c>
      <c r="I6" s="13" t="s">
        <v>396</v>
      </c>
      <c r="J6" s="13"/>
      <c r="K6" s="35"/>
    </row>
    <row r="7" spans="1:13" ht="22.5" x14ac:dyDescent="0.15">
      <c r="A7" s="153"/>
      <c r="B7" s="153"/>
      <c r="C7" s="153"/>
      <c r="D7" s="152"/>
      <c r="E7" s="13"/>
      <c r="F7" s="151"/>
      <c r="G7" s="13"/>
      <c r="H7" s="13"/>
      <c r="I7" s="12" t="s">
        <v>395</v>
      </c>
      <c r="J7" s="12" t="s">
        <v>394</v>
      </c>
      <c r="K7" s="62" t="s">
        <v>393</v>
      </c>
    </row>
    <row r="8" spans="1:13" ht="4.5" customHeight="1" x14ac:dyDescent="0.15">
      <c r="A8" s="2"/>
      <c r="B8" s="2"/>
      <c r="C8" s="61"/>
      <c r="D8" s="150"/>
      <c r="E8" s="39"/>
      <c r="F8" s="39"/>
      <c r="G8" s="39"/>
      <c r="H8" s="39"/>
      <c r="I8" s="39"/>
      <c r="J8" s="39"/>
      <c r="K8" s="149"/>
    </row>
    <row r="9" spans="1:13" ht="20.100000000000001" customHeight="1" x14ac:dyDescent="0.15">
      <c r="A9" s="8" t="s">
        <v>392</v>
      </c>
      <c r="B9" s="8"/>
      <c r="C9" s="20"/>
      <c r="D9" s="20"/>
      <c r="E9" s="17">
        <v>1160</v>
      </c>
      <c r="F9" s="17">
        <v>1139</v>
      </c>
      <c r="G9" s="145">
        <v>1330</v>
      </c>
      <c r="H9" s="145">
        <v>1422</v>
      </c>
      <c r="I9" s="145">
        <v>874</v>
      </c>
      <c r="J9" s="145">
        <v>519</v>
      </c>
      <c r="K9" s="145">
        <v>355</v>
      </c>
    </row>
    <row r="10" spans="1:13" ht="20.100000000000001" customHeight="1" x14ac:dyDescent="0.15">
      <c r="A10" s="8"/>
      <c r="B10" s="8" t="s">
        <v>391</v>
      </c>
      <c r="C10" s="20"/>
      <c r="D10" s="20"/>
      <c r="E10" s="17">
        <v>112</v>
      </c>
      <c r="F10" s="17">
        <v>93</v>
      </c>
      <c r="G10" s="145">
        <v>98</v>
      </c>
      <c r="H10" s="145">
        <v>155</v>
      </c>
      <c r="I10" s="17">
        <v>103</v>
      </c>
      <c r="J10" s="145">
        <v>77</v>
      </c>
      <c r="K10" s="145">
        <v>26</v>
      </c>
    </row>
    <row r="11" spans="1:13" x14ac:dyDescent="0.15">
      <c r="A11" s="8"/>
      <c r="B11" s="8" t="s">
        <v>390</v>
      </c>
      <c r="C11" s="20"/>
      <c r="D11" s="20"/>
      <c r="E11" s="17">
        <v>1048</v>
      </c>
      <c r="F11" s="17">
        <v>1046</v>
      </c>
      <c r="G11" s="145">
        <v>1232</v>
      </c>
      <c r="H11" s="145">
        <v>1267</v>
      </c>
      <c r="I11" s="145">
        <v>771</v>
      </c>
      <c r="J11" s="145">
        <v>442</v>
      </c>
      <c r="K11" s="145">
        <v>329</v>
      </c>
    </row>
    <row r="12" spans="1:13" x14ac:dyDescent="0.15">
      <c r="A12" s="8"/>
      <c r="B12" s="8"/>
      <c r="C12" s="147" t="s">
        <v>389</v>
      </c>
      <c r="D12" s="146"/>
      <c r="E12" s="17">
        <v>695</v>
      </c>
      <c r="F12" s="17">
        <v>701</v>
      </c>
      <c r="G12" s="145">
        <v>830</v>
      </c>
      <c r="H12" s="145">
        <v>914</v>
      </c>
      <c r="I12" s="6">
        <v>539</v>
      </c>
      <c r="J12" s="145">
        <v>316</v>
      </c>
      <c r="K12" s="145">
        <v>223</v>
      </c>
    </row>
    <row r="13" spans="1:13" x14ac:dyDescent="0.15">
      <c r="A13" s="8"/>
      <c r="B13" s="8"/>
      <c r="C13" s="147" t="s">
        <v>388</v>
      </c>
      <c r="D13" s="146"/>
      <c r="E13" s="17">
        <v>213</v>
      </c>
      <c r="F13" s="17">
        <v>193</v>
      </c>
      <c r="G13" s="145">
        <v>262</v>
      </c>
      <c r="H13" s="145">
        <v>215</v>
      </c>
      <c r="I13" s="6">
        <v>107</v>
      </c>
      <c r="J13" s="145">
        <v>39</v>
      </c>
      <c r="K13" s="145">
        <v>68</v>
      </c>
    </row>
    <row r="14" spans="1:13" x14ac:dyDescent="0.15">
      <c r="A14" s="8"/>
      <c r="B14" s="8"/>
      <c r="C14" s="147" t="s">
        <v>387</v>
      </c>
      <c r="D14" s="146"/>
      <c r="E14" s="17">
        <v>2</v>
      </c>
      <c r="F14" s="17">
        <v>2</v>
      </c>
      <c r="G14" s="145">
        <v>2</v>
      </c>
      <c r="H14" s="145">
        <v>5</v>
      </c>
      <c r="I14" s="6">
        <v>3</v>
      </c>
      <c r="J14" s="145">
        <v>2</v>
      </c>
      <c r="K14" s="17">
        <v>1</v>
      </c>
    </row>
    <row r="15" spans="1:13" x14ac:dyDescent="0.15">
      <c r="A15" s="8"/>
      <c r="B15" s="8"/>
      <c r="C15" s="147" t="s">
        <v>386</v>
      </c>
      <c r="D15" s="146"/>
      <c r="E15" s="17">
        <v>3</v>
      </c>
      <c r="F15" s="17">
        <v>0</v>
      </c>
      <c r="G15" s="145">
        <v>1</v>
      </c>
      <c r="H15" s="145" t="s">
        <v>21</v>
      </c>
      <c r="I15" s="17">
        <v>1</v>
      </c>
      <c r="J15" s="17">
        <v>1</v>
      </c>
      <c r="K15" s="145" t="s">
        <v>20</v>
      </c>
      <c r="L15" s="145"/>
    </row>
    <row r="16" spans="1:13" x14ac:dyDescent="0.15">
      <c r="A16" s="8"/>
      <c r="B16" s="8"/>
      <c r="C16" s="147" t="s">
        <v>385</v>
      </c>
      <c r="D16" s="146"/>
      <c r="E16" s="17">
        <v>0</v>
      </c>
      <c r="F16" s="17">
        <v>0</v>
      </c>
      <c r="G16" s="145">
        <v>0</v>
      </c>
      <c r="H16" s="145" t="s">
        <v>21</v>
      </c>
      <c r="I16" s="17" t="s">
        <v>20</v>
      </c>
      <c r="J16" s="17" t="s">
        <v>20</v>
      </c>
      <c r="K16" s="145" t="s">
        <v>20</v>
      </c>
      <c r="L16" s="145"/>
    </row>
    <row r="17" spans="1:11" x14ac:dyDescent="0.15">
      <c r="A17" s="8"/>
      <c r="B17" s="8"/>
      <c r="C17" s="148" t="s">
        <v>384</v>
      </c>
      <c r="D17" s="146"/>
      <c r="E17" s="17">
        <v>135</v>
      </c>
      <c r="F17" s="17">
        <v>150</v>
      </c>
      <c r="G17" s="145">
        <v>137</v>
      </c>
      <c r="H17" s="145">
        <v>133</v>
      </c>
      <c r="I17" s="6">
        <v>121</v>
      </c>
      <c r="J17" s="145">
        <v>84</v>
      </c>
      <c r="K17" s="145">
        <v>37</v>
      </c>
    </row>
    <row r="18" spans="1:11" ht="20.100000000000001" customHeight="1" x14ac:dyDescent="0.15">
      <c r="A18" s="8" t="s">
        <v>383</v>
      </c>
      <c r="B18" s="8"/>
      <c r="C18" s="20"/>
      <c r="D18" s="20"/>
      <c r="E18" s="17">
        <v>1067</v>
      </c>
      <c r="F18" s="17">
        <v>1041</v>
      </c>
      <c r="G18" s="145">
        <v>1175</v>
      </c>
      <c r="H18" s="145">
        <v>1319</v>
      </c>
      <c r="I18" s="145">
        <v>804</v>
      </c>
      <c r="J18" s="145">
        <v>460</v>
      </c>
      <c r="K18" s="145">
        <v>344</v>
      </c>
    </row>
    <row r="19" spans="1:11" ht="20.100000000000001" customHeight="1" x14ac:dyDescent="0.15">
      <c r="A19" s="8"/>
      <c r="B19" s="8" t="s">
        <v>382</v>
      </c>
      <c r="C19" s="20"/>
      <c r="D19" s="20"/>
      <c r="E19" s="17">
        <v>47</v>
      </c>
      <c r="F19" s="17">
        <v>40</v>
      </c>
      <c r="G19" s="145">
        <v>56</v>
      </c>
      <c r="H19" s="145">
        <v>45</v>
      </c>
      <c r="I19" s="6">
        <v>30</v>
      </c>
      <c r="J19" s="145">
        <v>5</v>
      </c>
      <c r="K19" s="145">
        <v>25</v>
      </c>
    </row>
    <row r="20" spans="1:11" x14ac:dyDescent="0.15">
      <c r="A20" s="8"/>
      <c r="B20" s="8" t="s">
        <v>381</v>
      </c>
      <c r="C20" s="20"/>
      <c r="D20" s="20"/>
      <c r="E20" s="17"/>
      <c r="F20" s="17"/>
      <c r="G20" s="145"/>
      <c r="H20" s="145"/>
      <c r="I20" s="6"/>
      <c r="J20" s="145"/>
      <c r="K20" s="145"/>
    </row>
    <row r="21" spans="1:11" x14ac:dyDescent="0.15">
      <c r="A21" s="8"/>
      <c r="B21" s="8"/>
      <c r="C21" s="147" t="s">
        <v>380</v>
      </c>
      <c r="D21" s="146"/>
      <c r="E21" s="17">
        <v>141</v>
      </c>
      <c r="F21" s="17">
        <v>127</v>
      </c>
      <c r="G21" s="145">
        <v>140</v>
      </c>
      <c r="H21" s="145">
        <v>159</v>
      </c>
      <c r="I21" s="6">
        <v>137</v>
      </c>
      <c r="J21" s="145">
        <v>98</v>
      </c>
      <c r="K21" s="145">
        <v>39</v>
      </c>
    </row>
    <row r="22" spans="1:11" x14ac:dyDescent="0.15">
      <c r="A22" s="8"/>
      <c r="B22" s="8"/>
      <c r="C22" s="147" t="s">
        <v>379</v>
      </c>
      <c r="D22" s="146"/>
      <c r="E22" s="17">
        <v>1</v>
      </c>
      <c r="F22" s="17">
        <v>1</v>
      </c>
      <c r="G22" s="145">
        <v>1</v>
      </c>
      <c r="H22" s="145" t="s">
        <v>21</v>
      </c>
      <c r="I22" s="17" t="s">
        <v>20</v>
      </c>
      <c r="J22" s="17" t="s">
        <v>20</v>
      </c>
      <c r="K22" s="145" t="s">
        <v>20</v>
      </c>
    </row>
    <row r="23" spans="1:11" x14ac:dyDescent="0.15">
      <c r="A23" s="8"/>
      <c r="B23" s="8"/>
      <c r="C23" s="147" t="s">
        <v>378</v>
      </c>
      <c r="D23" s="146"/>
      <c r="E23" s="17">
        <v>23</v>
      </c>
      <c r="F23" s="17">
        <v>25</v>
      </c>
      <c r="G23" s="145">
        <v>12</v>
      </c>
      <c r="H23" s="145">
        <v>13</v>
      </c>
      <c r="I23" s="6">
        <v>14</v>
      </c>
      <c r="J23" s="145">
        <v>13</v>
      </c>
      <c r="K23" s="17">
        <v>1</v>
      </c>
    </row>
    <row r="24" spans="1:11" x14ac:dyDescent="0.15">
      <c r="A24" s="8"/>
      <c r="B24" s="8" t="s">
        <v>377</v>
      </c>
      <c r="C24" s="20"/>
      <c r="D24" s="20"/>
      <c r="E24" s="17">
        <v>0</v>
      </c>
      <c r="F24" s="17">
        <v>1</v>
      </c>
      <c r="G24" s="145">
        <v>1</v>
      </c>
      <c r="H24" s="145">
        <v>1</v>
      </c>
      <c r="I24" s="17" t="s">
        <v>20</v>
      </c>
      <c r="J24" s="145" t="s">
        <v>20</v>
      </c>
      <c r="K24" s="145" t="s">
        <v>20</v>
      </c>
    </row>
    <row r="25" spans="1:11" x14ac:dyDescent="0.15">
      <c r="A25" s="8"/>
      <c r="B25" s="8" t="s">
        <v>376</v>
      </c>
      <c r="C25" s="20"/>
      <c r="D25" s="20"/>
      <c r="E25" s="17">
        <v>108</v>
      </c>
      <c r="F25" s="17">
        <v>96</v>
      </c>
      <c r="G25" s="145">
        <v>89</v>
      </c>
      <c r="H25" s="145">
        <v>59</v>
      </c>
      <c r="I25" s="6">
        <v>76</v>
      </c>
      <c r="J25" s="145">
        <v>57</v>
      </c>
      <c r="K25" s="145">
        <v>19</v>
      </c>
    </row>
    <row r="26" spans="1:11" x14ac:dyDescent="0.15">
      <c r="A26" s="8"/>
      <c r="B26" s="8" t="s">
        <v>375</v>
      </c>
      <c r="C26" s="20"/>
      <c r="D26" s="20"/>
      <c r="E26" s="17">
        <v>487</v>
      </c>
      <c r="F26" s="17">
        <v>509</v>
      </c>
      <c r="G26" s="145">
        <v>631</v>
      </c>
      <c r="H26" s="145">
        <v>783</v>
      </c>
      <c r="I26" s="6">
        <v>337</v>
      </c>
      <c r="J26" s="145">
        <v>142</v>
      </c>
      <c r="K26" s="145">
        <v>195</v>
      </c>
    </row>
    <row r="27" spans="1:11" x14ac:dyDescent="0.15">
      <c r="A27" s="8"/>
      <c r="B27" s="8" t="s">
        <v>374</v>
      </c>
      <c r="C27" s="20"/>
      <c r="D27" s="20"/>
      <c r="E27" s="17">
        <v>192</v>
      </c>
      <c r="F27" s="17">
        <v>197</v>
      </c>
      <c r="G27" s="145">
        <v>184</v>
      </c>
      <c r="H27" s="145">
        <v>216</v>
      </c>
      <c r="I27" s="6">
        <v>141</v>
      </c>
      <c r="J27" s="145">
        <v>90</v>
      </c>
      <c r="K27" s="145">
        <v>51</v>
      </c>
    </row>
    <row r="28" spans="1:11" x14ac:dyDescent="0.15">
      <c r="A28" s="8"/>
      <c r="B28" s="8" t="s">
        <v>373</v>
      </c>
      <c r="C28" s="20"/>
      <c r="D28" s="20"/>
      <c r="E28" s="17">
        <v>68</v>
      </c>
      <c r="F28" s="17">
        <v>45</v>
      </c>
      <c r="G28" s="145">
        <v>61</v>
      </c>
      <c r="H28" s="145">
        <v>43</v>
      </c>
      <c r="I28" s="6">
        <v>69</v>
      </c>
      <c r="J28" s="145">
        <v>55</v>
      </c>
      <c r="K28" s="145">
        <v>14</v>
      </c>
    </row>
    <row r="29" spans="1:11" ht="20.100000000000001" customHeight="1" x14ac:dyDescent="0.15">
      <c r="A29" s="8" t="s">
        <v>372</v>
      </c>
      <c r="B29" s="8"/>
      <c r="C29" s="20"/>
      <c r="D29" s="20"/>
      <c r="E29" s="17">
        <v>93</v>
      </c>
      <c r="F29" s="17">
        <v>98</v>
      </c>
      <c r="G29" s="145">
        <v>155</v>
      </c>
      <c r="H29" s="145">
        <v>103</v>
      </c>
      <c r="I29" s="6">
        <v>70</v>
      </c>
      <c r="J29" s="145">
        <v>59</v>
      </c>
      <c r="K29" s="145">
        <v>11</v>
      </c>
    </row>
    <row r="30" spans="1:11" ht="4.5" customHeight="1" x14ac:dyDescent="0.15">
      <c r="A30" s="4"/>
      <c r="B30" s="4"/>
      <c r="C30" s="4"/>
      <c r="D30" s="4"/>
      <c r="E30" s="144"/>
      <c r="F30" s="144"/>
      <c r="G30" s="144"/>
      <c r="H30" s="144"/>
      <c r="I30" s="144"/>
      <c r="J30" s="144"/>
      <c r="K30" s="144"/>
    </row>
    <row r="31" spans="1:11" x14ac:dyDescent="0.15">
      <c r="A31" s="3" t="s">
        <v>371</v>
      </c>
      <c r="B31" s="2"/>
      <c r="C31" s="2"/>
      <c r="D31" s="2"/>
      <c r="E31" s="2"/>
      <c r="F31" s="2"/>
      <c r="G31" s="2"/>
      <c r="H31" s="2"/>
      <c r="I31" s="2"/>
      <c r="J31" s="2"/>
      <c r="K31" s="2"/>
    </row>
    <row r="32" spans="1:11" x14ac:dyDescent="0.15">
      <c r="A32" s="2" t="s">
        <v>370</v>
      </c>
      <c r="B32" s="2"/>
      <c r="C32" s="2"/>
      <c r="D32" s="2"/>
      <c r="E32" s="2"/>
      <c r="F32" s="2"/>
      <c r="G32" s="2"/>
      <c r="H32" s="2"/>
      <c r="I32" s="2"/>
      <c r="J32" s="2"/>
      <c r="K32" s="2"/>
    </row>
    <row r="33" spans="1:19" x14ac:dyDescent="0.15">
      <c r="A33" s="2"/>
      <c r="B33" s="2"/>
      <c r="C33" s="2"/>
      <c r="D33" s="2"/>
      <c r="E33" s="2"/>
      <c r="F33" s="2"/>
      <c r="G33" s="2"/>
      <c r="H33" s="2"/>
      <c r="I33" s="2"/>
      <c r="J33" s="2"/>
      <c r="K33" s="2"/>
    </row>
    <row r="35" spans="1:19" ht="14.25" x14ac:dyDescent="0.15">
      <c r="A35" s="16" t="s">
        <v>369</v>
      </c>
      <c r="B35" s="2"/>
      <c r="C35" s="2"/>
      <c r="D35" s="2"/>
      <c r="E35" s="2"/>
      <c r="F35" s="2"/>
      <c r="G35" s="2"/>
      <c r="H35" s="2"/>
      <c r="I35" s="2"/>
      <c r="J35" s="2"/>
      <c r="K35" s="2"/>
      <c r="L35" s="2"/>
      <c r="M35" s="2"/>
      <c r="N35" s="2"/>
      <c r="O35" s="2"/>
      <c r="P35" s="2"/>
      <c r="Q35" s="2"/>
      <c r="R35" s="2"/>
      <c r="S35" s="2"/>
    </row>
    <row r="36" spans="1:19" x14ac:dyDescent="0.15">
      <c r="A36" s="2"/>
      <c r="B36" s="2"/>
      <c r="C36" s="2"/>
      <c r="D36" s="2"/>
      <c r="E36" s="2"/>
      <c r="F36" s="2"/>
      <c r="G36" s="2"/>
      <c r="H36" s="2"/>
      <c r="I36" s="2"/>
      <c r="J36" s="2"/>
      <c r="K36" s="2"/>
      <c r="L36" s="2"/>
      <c r="M36" s="2"/>
      <c r="N36" s="2"/>
      <c r="O36" s="2"/>
      <c r="P36" s="2"/>
      <c r="Q36" s="2"/>
      <c r="R36" s="2"/>
    </row>
    <row r="37" spans="1:19" x14ac:dyDescent="0.15">
      <c r="A37" s="14" t="s">
        <v>368</v>
      </c>
      <c r="B37" s="13"/>
      <c r="C37" s="13"/>
      <c r="D37" s="35" t="s">
        <v>367</v>
      </c>
      <c r="E37" s="14"/>
      <c r="F37" s="35" t="s">
        <v>366</v>
      </c>
      <c r="G37" s="14"/>
      <c r="H37" s="35" t="s">
        <v>365</v>
      </c>
      <c r="I37" s="14"/>
      <c r="J37" s="13" t="s">
        <v>364</v>
      </c>
      <c r="K37" s="35"/>
      <c r="L37" s="13" t="s">
        <v>363</v>
      </c>
      <c r="M37" s="35"/>
    </row>
    <row r="38" spans="1:19" x14ac:dyDescent="0.15">
      <c r="A38" s="14"/>
      <c r="B38" s="13"/>
      <c r="C38" s="13"/>
      <c r="D38" s="12" t="s">
        <v>362</v>
      </c>
      <c r="E38" s="63" t="s">
        <v>361</v>
      </c>
      <c r="F38" s="12" t="s">
        <v>362</v>
      </c>
      <c r="G38" s="63" t="s">
        <v>361</v>
      </c>
      <c r="H38" s="12" t="s">
        <v>362</v>
      </c>
      <c r="I38" s="63" t="s">
        <v>361</v>
      </c>
      <c r="J38" s="12" t="s">
        <v>362</v>
      </c>
      <c r="K38" s="63" t="s">
        <v>361</v>
      </c>
      <c r="L38" s="12" t="s">
        <v>362</v>
      </c>
      <c r="M38" s="62" t="s">
        <v>361</v>
      </c>
    </row>
    <row r="39" spans="1:19" s="137" customFormat="1" ht="18" customHeight="1" x14ac:dyDescent="0.15">
      <c r="A39" s="8"/>
      <c r="B39" s="8" t="s">
        <v>360</v>
      </c>
      <c r="C39" s="8"/>
      <c r="D39" s="143">
        <v>5706</v>
      </c>
      <c r="E39" s="141">
        <v>1909</v>
      </c>
      <c r="F39" s="141">
        <v>5080</v>
      </c>
      <c r="G39" s="141">
        <v>1842</v>
      </c>
      <c r="H39" s="141">
        <v>4355</v>
      </c>
      <c r="I39" s="141">
        <v>1761</v>
      </c>
      <c r="J39" s="141">
        <v>3809</v>
      </c>
      <c r="K39" s="141">
        <v>1519</v>
      </c>
      <c r="L39" s="141">
        <v>4362</v>
      </c>
      <c r="M39" s="141">
        <v>1624</v>
      </c>
    </row>
    <row r="40" spans="1:19" s="137" customFormat="1" x14ac:dyDescent="0.15">
      <c r="A40" s="8"/>
      <c r="B40" s="8"/>
      <c r="C40" s="8" t="s">
        <v>359</v>
      </c>
      <c r="D40" s="142">
        <v>43</v>
      </c>
      <c r="E40" s="141">
        <v>33</v>
      </c>
      <c r="F40" s="141">
        <v>34</v>
      </c>
      <c r="G40" s="141">
        <v>25</v>
      </c>
      <c r="H40" s="141">
        <v>22</v>
      </c>
      <c r="I40" s="141">
        <v>31</v>
      </c>
      <c r="J40" s="141">
        <v>35</v>
      </c>
      <c r="K40" s="141">
        <v>31</v>
      </c>
      <c r="L40" s="141">
        <v>22</v>
      </c>
      <c r="M40" s="141">
        <v>28</v>
      </c>
    </row>
    <row r="41" spans="1:19" s="137" customFormat="1" x14ac:dyDescent="0.15">
      <c r="A41" s="8"/>
      <c r="B41" s="8"/>
      <c r="C41" s="8" t="s">
        <v>358</v>
      </c>
      <c r="D41" s="142">
        <v>592</v>
      </c>
      <c r="E41" s="141">
        <v>563</v>
      </c>
      <c r="F41" s="141">
        <v>525</v>
      </c>
      <c r="G41" s="141">
        <v>467</v>
      </c>
      <c r="H41" s="141">
        <v>444</v>
      </c>
      <c r="I41" s="141">
        <v>422</v>
      </c>
      <c r="J41" s="141">
        <v>396</v>
      </c>
      <c r="K41" s="141">
        <v>350</v>
      </c>
      <c r="L41" s="141">
        <v>449</v>
      </c>
      <c r="M41" s="141">
        <v>361</v>
      </c>
    </row>
    <row r="42" spans="1:19" s="137" customFormat="1" x14ac:dyDescent="0.15">
      <c r="A42" s="8"/>
      <c r="B42" s="8"/>
      <c r="C42" s="8" t="s">
        <v>357</v>
      </c>
      <c r="D42" s="142">
        <v>3984</v>
      </c>
      <c r="E42" s="141">
        <v>884</v>
      </c>
      <c r="F42" s="141">
        <v>3525</v>
      </c>
      <c r="G42" s="141">
        <v>1004</v>
      </c>
      <c r="H42" s="141">
        <v>2936</v>
      </c>
      <c r="I42" s="141">
        <v>909</v>
      </c>
      <c r="J42" s="141">
        <v>2563</v>
      </c>
      <c r="K42" s="141">
        <v>811</v>
      </c>
      <c r="L42" s="141">
        <v>2958</v>
      </c>
      <c r="M42" s="141">
        <v>906</v>
      </c>
    </row>
    <row r="43" spans="1:19" s="137" customFormat="1" x14ac:dyDescent="0.15">
      <c r="A43" s="8"/>
      <c r="B43" s="8"/>
      <c r="C43" s="8" t="s">
        <v>356</v>
      </c>
      <c r="D43" s="142">
        <v>274</v>
      </c>
      <c r="E43" s="141">
        <v>97</v>
      </c>
      <c r="F43" s="141">
        <v>177</v>
      </c>
      <c r="G43" s="141">
        <v>82</v>
      </c>
      <c r="H43" s="141">
        <v>248</v>
      </c>
      <c r="I43" s="141">
        <v>99</v>
      </c>
      <c r="J43" s="141">
        <v>201</v>
      </c>
      <c r="K43" s="141">
        <v>92</v>
      </c>
      <c r="L43" s="141">
        <v>284</v>
      </c>
      <c r="M43" s="141">
        <v>86</v>
      </c>
    </row>
    <row r="44" spans="1:19" s="137" customFormat="1" x14ac:dyDescent="0.15">
      <c r="A44" s="8"/>
      <c r="B44" s="8"/>
      <c r="C44" s="8" t="s">
        <v>355</v>
      </c>
      <c r="D44" s="142">
        <v>42</v>
      </c>
      <c r="E44" s="141">
        <v>31</v>
      </c>
      <c r="F44" s="141">
        <v>59</v>
      </c>
      <c r="G44" s="141">
        <v>40</v>
      </c>
      <c r="H44" s="141">
        <v>55</v>
      </c>
      <c r="I44" s="141">
        <v>58</v>
      </c>
      <c r="J44" s="141">
        <v>59</v>
      </c>
      <c r="K44" s="141">
        <v>48</v>
      </c>
      <c r="L44" s="141">
        <v>65</v>
      </c>
      <c r="M44" s="141">
        <v>42</v>
      </c>
    </row>
    <row r="45" spans="1:19" s="137" customFormat="1" x14ac:dyDescent="0.15">
      <c r="A45" s="140"/>
      <c r="B45" s="140"/>
      <c r="C45" s="140" t="s">
        <v>341</v>
      </c>
      <c r="D45" s="139">
        <v>771</v>
      </c>
      <c r="E45" s="138">
        <v>301</v>
      </c>
      <c r="F45" s="138">
        <v>760</v>
      </c>
      <c r="G45" s="138">
        <v>224</v>
      </c>
      <c r="H45" s="138">
        <v>650</v>
      </c>
      <c r="I45" s="138">
        <v>242</v>
      </c>
      <c r="J45" s="138">
        <v>555</v>
      </c>
      <c r="K45" s="138">
        <v>187</v>
      </c>
      <c r="L45" s="138">
        <v>584</v>
      </c>
      <c r="M45" s="138">
        <v>201</v>
      </c>
    </row>
    <row r="46" spans="1:19" x14ac:dyDescent="0.15">
      <c r="A46" s="136" t="s">
        <v>354</v>
      </c>
      <c r="B46" s="136"/>
      <c r="C46" s="136"/>
      <c r="D46" s="136"/>
      <c r="E46" s="136"/>
      <c r="F46" s="136"/>
      <c r="G46" s="136"/>
      <c r="H46" s="136"/>
      <c r="I46" s="136"/>
      <c r="J46" s="136"/>
      <c r="K46" s="136"/>
      <c r="L46" s="136"/>
      <c r="M46" s="136"/>
    </row>
    <row r="47" spans="1:19" x14ac:dyDescent="0.15">
      <c r="A47" s="135" t="s">
        <v>353</v>
      </c>
      <c r="B47" s="135"/>
      <c r="C47" s="135"/>
      <c r="D47" s="135"/>
      <c r="E47" s="135"/>
      <c r="F47" s="135"/>
      <c r="G47" s="135"/>
      <c r="H47" s="135"/>
      <c r="I47" s="135"/>
      <c r="J47" s="135"/>
      <c r="K47" s="135"/>
      <c r="L47" s="135"/>
      <c r="M47" s="135"/>
    </row>
    <row r="48" spans="1:19" x14ac:dyDescent="0.15">
      <c r="A48" s="2" t="s">
        <v>352</v>
      </c>
      <c r="B48" s="2"/>
      <c r="C48" s="2"/>
      <c r="D48" s="2"/>
      <c r="E48" s="2"/>
      <c r="F48" s="2"/>
      <c r="G48" s="2"/>
      <c r="H48" s="2"/>
      <c r="I48" s="2"/>
      <c r="J48" s="2"/>
      <c r="K48" s="2"/>
      <c r="L48" s="2"/>
      <c r="M48" s="2"/>
      <c r="N48" s="2"/>
      <c r="O48" s="2"/>
      <c r="P48" s="2"/>
      <c r="Q48" s="2"/>
      <c r="R48" s="2"/>
    </row>
  </sheetData>
  <mergeCells count="23">
    <mergeCell ref="H37:I37"/>
    <mergeCell ref="J37:K37"/>
    <mergeCell ref="L37:M37"/>
    <mergeCell ref="A46:M46"/>
    <mergeCell ref="A47:M47"/>
    <mergeCell ref="F37:G37"/>
    <mergeCell ref="C15:D15"/>
    <mergeCell ref="C16:D16"/>
    <mergeCell ref="C21:D21"/>
    <mergeCell ref="C22:D22"/>
    <mergeCell ref="C23:D23"/>
    <mergeCell ref="A37:C38"/>
    <mergeCell ref="D37:E37"/>
    <mergeCell ref="H6:H7"/>
    <mergeCell ref="I6:K6"/>
    <mergeCell ref="C17:D17"/>
    <mergeCell ref="A6:D7"/>
    <mergeCell ref="E6:E7"/>
    <mergeCell ref="F6:F7"/>
    <mergeCell ref="G6:G7"/>
    <mergeCell ref="C12:D12"/>
    <mergeCell ref="C13:D13"/>
    <mergeCell ref="C14:D14"/>
  </mergeCells>
  <phoneticPr fontId="1"/>
  <pageMargins left="0.59055118110236227" right="0.39370078740157483" top="0.39370078740157483" bottom="0.39370078740157483" header="0.31496062992125984" footer="0.31496062992125984"/>
  <pageSetup paperSize="9" firstPageNumber="173"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topLeftCell="A25" zoomScaleNormal="100" zoomScaleSheetLayoutView="100" workbookViewId="0">
      <selection activeCell="I4" sqref="I4"/>
    </sheetView>
  </sheetViews>
  <sheetFormatPr defaultRowHeight="13.5" x14ac:dyDescent="0.15"/>
  <cols>
    <col min="1" max="2" width="3" style="1" customWidth="1"/>
    <col min="3" max="3" width="10.5" style="1" bestFit="1" customWidth="1"/>
    <col min="4" max="4" width="5.625" style="1" customWidth="1"/>
    <col min="5" max="6" width="4.875" style="1" customWidth="1"/>
    <col min="7" max="7" width="5.625" style="1" customWidth="1"/>
    <col min="8" max="9" width="4.875" style="1" customWidth="1"/>
    <col min="10" max="10" width="5.625" style="1" customWidth="1"/>
    <col min="11" max="12" width="4.875" style="1" customWidth="1"/>
    <col min="13" max="13" width="5.625" style="1" customWidth="1"/>
    <col min="14" max="15" width="4.875" style="1" customWidth="1"/>
    <col min="16" max="16" width="5.625" style="1" customWidth="1"/>
    <col min="17" max="17" width="4.875" style="1" customWidth="1"/>
    <col min="18" max="18" width="5.875" style="1" customWidth="1"/>
    <col min="19" max="16384" width="9" style="1"/>
  </cols>
  <sheetData>
    <row r="1" spans="1:21" x14ac:dyDescent="0.15">
      <c r="A1" s="2" t="s">
        <v>55</v>
      </c>
      <c r="B1" s="2"/>
      <c r="C1" s="2"/>
      <c r="D1" s="2"/>
      <c r="E1" s="2"/>
      <c r="F1" s="2"/>
      <c r="G1" s="2"/>
      <c r="H1" s="2"/>
      <c r="I1" s="2"/>
      <c r="J1" s="2"/>
      <c r="K1" s="2"/>
      <c r="L1" s="2"/>
      <c r="M1" s="2"/>
      <c r="N1" s="2"/>
      <c r="O1" s="2"/>
      <c r="P1" s="2"/>
      <c r="Q1" s="2"/>
      <c r="R1" s="2"/>
    </row>
    <row r="2" spans="1:21" x14ac:dyDescent="0.15">
      <c r="A2" s="2"/>
      <c r="B2" s="2"/>
      <c r="C2" s="2"/>
      <c r="D2" s="2"/>
      <c r="E2" s="2"/>
      <c r="F2" s="2"/>
      <c r="G2" s="2"/>
      <c r="H2" s="2"/>
      <c r="I2" s="2"/>
      <c r="J2" s="2"/>
      <c r="K2" s="2"/>
      <c r="L2" s="2"/>
      <c r="M2" s="2"/>
      <c r="N2" s="2"/>
      <c r="O2" s="2"/>
      <c r="P2" s="2"/>
      <c r="Q2" s="2"/>
      <c r="R2" s="2"/>
    </row>
    <row r="3" spans="1:21" ht="14.25" x14ac:dyDescent="0.15">
      <c r="A3" s="16" t="s">
        <v>460</v>
      </c>
      <c r="B3" s="2"/>
      <c r="C3" s="2"/>
      <c r="D3" s="2"/>
      <c r="E3" s="2"/>
      <c r="F3" s="2"/>
      <c r="G3" s="2"/>
      <c r="H3" s="2"/>
      <c r="I3" s="2"/>
      <c r="J3" s="2"/>
      <c r="K3" s="2"/>
      <c r="L3" s="2"/>
      <c r="M3" s="2"/>
      <c r="N3" s="2"/>
      <c r="O3" s="2"/>
      <c r="P3" s="2"/>
      <c r="Q3" s="2"/>
      <c r="R3" s="2"/>
    </row>
    <row r="4" spans="1:21" x14ac:dyDescent="0.15">
      <c r="A4" s="2"/>
      <c r="B4" s="2"/>
      <c r="C4" s="2"/>
      <c r="D4" s="2"/>
      <c r="E4" s="2"/>
      <c r="F4" s="2"/>
      <c r="G4" s="2"/>
      <c r="H4" s="2"/>
      <c r="I4" s="2"/>
      <c r="J4" s="2"/>
      <c r="K4" s="2"/>
      <c r="L4" s="2"/>
      <c r="M4" s="2"/>
      <c r="N4" s="2"/>
      <c r="O4" s="2"/>
      <c r="P4" s="2"/>
      <c r="Q4" s="2"/>
      <c r="R4" s="2"/>
    </row>
    <row r="5" spans="1:21" x14ac:dyDescent="0.15">
      <c r="A5" s="14" t="s">
        <v>459</v>
      </c>
      <c r="B5" s="13"/>
      <c r="C5" s="13"/>
      <c r="D5" s="35" t="s">
        <v>458</v>
      </c>
      <c r="E5" s="170"/>
      <c r="F5" s="14"/>
      <c r="G5" s="13" t="s">
        <v>457</v>
      </c>
      <c r="H5" s="13"/>
      <c r="I5" s="13"/>
      <c r="J5" s="13" t="s">
        <v>456</v>
      </c>
      <c r="K5" s="13"/>
      <c r="L5" s="13"/>
      <c r="M5" s="13" t="s">
        <v>455</v>
      </c>
      <c r="N5" s="13"/>
      <c r="O5" s="13"/>
      <c r="P5" s="13" t="s">
        <v>454</v>
      </c>
      <c r="Q5" s="13"/>
      <c r="R5" s="13"/>
    </row>
    <row r="6" spans="1:21" ht="27" customHeight="1" x14ac:dyDescent="0.15">
      <c r="A6" s="14"/>
      <c r="B6" s="13"/>
      <c r="C6" s="13"/>
      <c r="D6" s="63" t="s">
        <v>453</v>
      </c>
      <c r="E6" s="63" t="s">
        <v>452</v>
      </c>
      <c r="F6" s="63" t="s">
        <v>451</v>
      </c>
      <c r="G6" s="63" t="s">
        <v>453</v>
      </c>
      <c r="H6" s="63" t="s">
        <v>452</v>
      </c>
      <c r="I6" s="63" t="s">
        <v>451</v>
      </c>
      <c r="J6" s="63" t="s">
        <v>453</v>
      </c>
      <c r="K6" s="63" t="s">
        <v>452</v>
      </c>
      <c r="L6" s="63" t="s">
        <v>451</v>
      </c>
      <c r="M6" s="63" t="s">
        <v>453</v>
      </c>
      <c r="N6" s="63" t="s">
        <v>452</v>
      </c>
      <c r="O6" s="63" t="s">
        <v>451</v>
      </c>
      <c r="P6" s="63" t="s">
        <v>453</v>
      </c>
      <c r="Q6" s="63" t="s">
        <v>452</v>
      </c>
      <c r="R6" s="62" t="s">
        <v>451</v>
      </c>
    </row>
    <row r="7" spans="1:21" ht="18" customHeight="1" x14ac:dyDescent="0.15">
      <c r="A7" s="8" t="s">
        <v>450</v>
      </c>
      <c r="B7" s="8"/>
      <c r="C7" s="7"/>
      <c r="D7" s="167">
        <v>5734</v>
      </c>
      <c r="E7" s="167">
        <v>1968</v>
      </c>
      <c r="F7" s="167">
        <v>1617</v>
      </c>
      <c r="G7" s="166">
        <v>5097</v>
      </c>
      <c r="H7" s="166">
        <v>1697</v>
      </c>
      <c r="I7" s="166">
        <v>1377</v>
      </c>
      <c r="J7" s="166">
        <v>4384</v>
      </c>
      <c r="K7" s="166">
        <v>1779</v>
      </c>
      <c r="L7" s="166">
        <v>1330</v>
      </c>
      <c r="M7" s="166">
        <v>3837</v>
      </c>
      <c r="N7" s="166">
        <v>1547</v>
      </c>
      <c r="O7" s="166">
        <v>1191</v>
      </c>
      <c r="P7" s="166">
        <f>1665+1354+1361</f>
        <v>4380</v>
      </c>
      <c r="Q7" s="166">
        <f>847+725+484</f>
        <v>2056</v>
      </c>
      <c r="R7" s="166">
        <f>512+364+329</f>
        <v>1205</v>
      </c>
      <c r="S7" s="169"/>
      <c r="T7" s="169"/>
      <c r="U7" s="169"/>
    </row>
    <row r="8" spans="1:21" ht="18" customHeight="1" x14ac:dyDescent="0.15">
      <c r="A8" s="8"/>
      <c r="B8" s="8" t="s">
        <v>449</v>
      </c>
      <c r="C8" s="7"/>
      <c r="D8" s="167">
        <v>44</v>
      </c>
      <c r="E8" s="167">
        <v>34</v>
      </c>
      <c r="F8" s="167">
        <v>32</v>
      </c>
      <c r="G8" s="166">
        <v>35</v>
      </c>
      <c r="H8" s="166">
        <v>27</v>
      </c>
      <c r="I8" s="166">
        <v>30</v>
      </c>
      <c r="J8" s="166">
        <v>24</v>
      </c>
      <c r="K8" s="166">
        <v>33</v>
      </c>
      <c r="L8" s="166">
        <v>36</v>
      </c>
      <c r="M8" s="166">
        <v>35</v>
      </c>
      <c r="N8" s="166">
        <v>33</v>
      </c>
      <c r="O8" s="166">
        <v>31</v>
      </c>
      <c r="P8" s="166">
        <v>22</v>
      </c>
      <c r="Q8" s="166">
        <f>13+6+8</f>
        <v>27</v>
      </c>
      <c r="R8" s="166">
        <v>31</v>
      </c>
      <c r="S8" s="169"/>
      <c r="T8" s="169"/>
      <c r="U8" s="169"/>
    </row>
    <row r="9" spans="1:21" x14ac:dyDescent="0.15">
      <c r="A9" s="8"/>
      <c r="B9" s="8"/>
      <c r="C9" s="7" t="s">
        <v>448</v>
      </c>
      <c r="D9" s="167">
        <v>11</v>
      </c>
      <c r="E9" s="167">
        <v>5</v>
      </c>
      <c r="F9" s="167">
        <v>4</v>
      </c>
      <c r="G9" s="166">
        <v>9</v>
      </c>
      <c r="H9" s="166">
        <v>11</v>
      </c>
      <c r="I9" s="166">
        <v>16</v>
      </c>
      <c r="J9" s="166">
        <v>5</v>
      </c>
      <c r="K9" s="166">
        <v>7</v>
      </c>
      <c r="L9" s="166">
        <v>9</v>
      </c>
      <c r="M9" s="166">
        <v>4</v>
      </c>
      <c r="N9" s="166">
        <v>6</v>
      </c>
      <c r="O9" s="166">
        <v>6</v>
      </c>
      <c r="P9" s="166">
        <v>2</v>
      </c>
      <c r="Q9" s="166">
        <v>2</v>
      </c>
      <c r="R9" s="166">
        <v>3</v>
      </c>
    </row>
    <row r="10" spans="1:21" x14ac:dyDescent="0.15">
      <c r="A10" s="8"/>
      <c r="B10" s="8"/>
      <c r="C10" s="7" t="s">
        <v>447</v>
      </c>
      <c r="D10" s="167">
        <v>14</v>
      </c>
      <c r="E10" s="167">
        <v>14</v>
      </c>
      <c r="F10" s="167">
        <v>16</v>
      </c>
      <c r="G10" s="166">
        <v>14</v>
      </c>
      <c r="H10" s="166">
        <v>7</v>
      </c>
      <c r="I10" s="166">
        <v>7</v>
      </c>
      <c r="J10" s="166">
        <v>11</v>
      </c>
      <c r="K10" s="166">
        <v>12</v>
      </c>
      <c r="L10" s="166">
        <v>15</v>
      </c>
      <c r="M10" s="166">
        <v>11</v>
      </c>
      <c r="N10" s="166">
        <v>14</v>
      </c>
      <c r="O10" s="166">
        <v>12</v>
      </c>
      <c r="P10" s="166">
        <v>11</v>
      </c>
      <c r="Q10" s="166">
        <v>11</v>
      </c>
      <c r="R10" s="166">
        <v>14</v>
      </c>
    </row>
    <row r="11" spans="1:21" x14ac:dyDescent="0.15">
      <c r="A11" s="8"/>
      <c r="B11" s="8"/>
      <c r="C11" s="7" t="s">
        <v>446</v>
      </c>
      <c r="D11" s="167">
        <v>7</v>
      </c>
      <c r="E11" s="167">
        <v>6</v>
      </c>
      <c r="F11" s="167">
        <v>4</v>
      </c>
      <c r="G11" s="166">
        <v>4</v>
      </c>
      <c r="H11" s="166">
        <v>3</v>
      </c>
      <c r="I11" s="166">
        <v>2</v>
      </c>
      <c r="J11" s="166">
        <v>3</v>
      </c>
      <c r="K11" s="166">
        <v>6</v>
      </c>
      <c r="L11" s="166">
        <v>5</v>
      </c>
      <c r="M11" s="166">
        <v>3</v>
      </c>
      <c r="N11" s="166">
        <v>2</v>
      </c>
      <c r="O11" s="166">
        <v>2</v>
      </c>
      <c r="P11" s="166">
        <v>1</v>
      </c>
      <c r="Q11" s="166">
        <v>1</v>
      </c>
      <c r="R11" s="166">
        <v>1</v>
      </c>
    </row>
    <row r="12" spans="1:21" x14ac:dyDescent="0.15">
      <c r="A12" s="8"/>
      <c r="B12" s="8"/>
      <c r="C12" s="7" t="s">
        <v>445</v>
      </c>
      <c r="D12" s="167">
        <v>12</v>
      </c>
      <c r="E12" s="167">
        <v>9</v>
      </c>
      <c r="F12" s="167">
        <v>8</v>
      </c>
      <c r="G12" s="166">
        <v>8</v>
      </c>
      <c r="H12" s="166">
        <v>6</v>
      </c>
      <c r="I12" s="166">
        <v>5</v>
      </c>
      <c r="J12" s="166">
        <v>5</v>
      </c>
      <c r="K12" s="166">
        <v>8</v>
      </c>
      <c r="L12" s="166">
        <v>7</v>
      </c>
      <c r="M12" s="166">
        <v>17</v>
      </c>
      <c r="N12" s="166">
        <v>11</v>
      </c>
      <c r="O12" s="166">
        <v>11</v>
      </c>
      <c r="P12" s="166">
        <v>8</v>
      </c>
      <c r="Q12" s="166">
        <v>13</v>
      </c>
      <c r="R12" s="166">
        <v>13</v>
      </c>
    </row>
    <row r="13" spans="1:21" ht="18" customHeight="1" x14ac:dyDescent="0.15">
      <c r="A13" s="8"/>
      <c r="B13" s="8" t="s">
        <v>444</v>
      </c>
      <c r="C13" s="7"/>
      <c r="D13" s="167">
        <v>594</v>
      </c>
      <c r="E13" s="167">
        <v>568</v>
      </c>
      <c r="F13" s="167">
        <v>629</v>
      </c>
      <c r="G13" s="166">
        <v>531</v>
      </c>
      <c r="H13" s="166">
        <v>474</v>
      </c>
      <c r="I13" s="166">
        <v>504</v>
      </c>
      <c r="J13" s="166">
        <v>450</v>
      </c>
      <c r="K13" s="166">
        <v>430</v>
      </c>
      <c r="L13" s="166">
        <v>466</v>
      </c>
      <c r="M13" s="166">
        <v>405</v>
      </c>
      <c r="N13" s="166">
        <v>357</v>
      </c>
      <c r="O13" s="166">
        <v>384</v>
      </c>
      <c r="P13" s="166">
        <f>197+123+132</f>
        <v>452</v>
      </c>
      <c r="Q13" s="166">
        <f>165+106+92</f>
        <v>363</v>
      </c>
      <c r="R13" s="166">
        <f>187+109+95</f>
        <v>391</v>
      </c>
      <c r="S13" s="169"/>
      <c r="T13" s="169"/>
      <c r="U13" s="169"/>
    </row>
    <row r="14" spans="1:21" x14ac:dyDescent="0.15">
      <c r="A14" s="8"/>
      <c r="B14" s="8"/>
      <c r="C14" s="7" t="s">
        <v>443</v>
      </c>
      <c r="D14" s="167">
        <v>0</v>
      </c>
      <c r="E14" s="167">
        <v>0</v>
      </c>
      <c r="F14" s="167">
        <v>0</v>
      </c>
      <c r="G14" s="167">
        <v>0</v>
      </c>
      <c r="H14" s="167">
        <v>0</v>
      </c>
      <c r="I14" s="167">
        <v>0</v>
      </c>
      <c r="J14" s="167">
        <v>0</v>
      </c>
      <c r="K14" s="167">
        <v>1</v>
      </c>
      <c r="L14" s="167">
        <v>9</v>
      </c>
      <c r="M14" s="167">
        <v>0</v>
      </c>
      <c r="N14" s="167">
        <v>0</v>
      </c>
      <c r="O14" s="167">
        <v>0</v>
      </c>
      <c r="P14" s="167">
        <v>0</v>
      </c>
      <c r="Q14" s="167">
        <v>0</v>
      </c>
      <c r="R14" s="167">
        <v>0</v>
      </c>
    </row>
    <row r="15" spans="1:21" x14ac:dyDescent="0.15">
      <c r="A15" s="8"/>
      <c r="B15" s="8"/>
      <c r="C15" s="7" t="s">
        <v>442</v>
      </c>
      <c r="D15" s="167">
        <v>361</v>
      </c>
      <c r="E15" s="167">
        <v>340</v>
      </c>
      <c r="F15" s="167">
        <v>392</v>
      </c>
      <c r="G15" s="166">
        <v>320</v>
      </c>
      <c r="H15" s="166">
        <v>286</v>
      </c>
      <c r="I15" s="166">
        <v>296</v>
      </c>
      <c r="J15" s="166">
        <v>225</v>
      </c>
      <c r="K15" s="166">
        <v>219</v>
      </c>
      <c r="L15" s="166">
        <v>226</v>
      </c>
      <c r="M15" s="166">
        <v>192</v>
      </c>
      <c r="N15" s="166">
        <v>166</v>
      </c>
      <c r="O15" s="166">
        <v>179</v>
      </c>
      <c r="P15" s="166">
        <f>106+59+63</f>
        <v>228</v>
      </c>
      <c r="Q15" s="166">
        <f>90+51+46</f>
        <v>187</v>
      </c>
      <c r="R15" s="166">
        <f>100+50+42</f>
        <v>192</v>
      </c>
    </row>
    <row r="16" spans="1:21" x14ac:dyDescent="0.15">
      <c r="A16" s="8"/>
      <c r="B16" s="8"/>
      <c r="C16" s="7" t="s">
        <v>441</v>
      </c>
      <c r="D16" s="167">
        <v>182</v>
      </c>
      <c r="E16" s="167">
        <v>183</v>
      </c>
      <c r="F16" s="167">
        <v>188</v>
      </c>
      <c r="G16" s="166">
        <v>149</v>
      </c>
      <c r="H16" s="166">
        <v>138</v>
      </c>
      <c r="I16" s="166">
        <v>157</v>
      </c>
      <c r="J16" s="166">
        <v>168</v>
      </c>
      <c r="K16" s="166">
        <v>155</v>
      </c>
      <c r="L16" s="166">
        <v>179</v>
      </c>
      <c r="M16" s="166">
        <v>157</v>
      </c>
      <c r="N16" s="166">
        <v>137</v>
      </c>
      <c r="O16" s="166">
        <v>153</v>
      </c>
      <c r="P16" s="166">
        <f>68+48+51</f>
        <v>167</v>
      </c>
      <c r="Q16" s="166">
        <f>57+42+32</f>
        <v>131</v>
      </c>
      <c r="R16" s="166">
        <f>63+47+42</f>
        <v>152</v>
      </c>
    </row>
    <row r="17" spans="1:18" x14ac:dyDescent="0.15">
      <c r="A17" s="8"/>
      <c r="B17" s="8"/>
      <c r="C17" s="7" t="s">
        <v>440</v>
      </c>
      <c r="D17" s="167">
        <v>42</v>
      </c>
      <c r="E17" s="167">
        <v>41</v>
      </c>
      <c r="F17" s="167">
        <v>42</v>
      </c>
      <c r="G17" s="166">
        <v>48</v>
      </c>
      <c r="H17" s="166">
        <v>39</v>
      </c>
      <c r="I17" s="166">
        <v>36</v>
      </c>
      <c r="J17" s="166">
        <v>48</v>
      </c>
      <c r="K17" s="166">
        <v>48</v>
      </c>
      <c r="L17" s="166">
        <v>43</v>
      </c>
      <c r="M17" s="166">
        <v>44</v>
      </c>
      <c r="N17" s="166">
        <v>42</v>
      </c>
      <c r="O17" s="166">
        <v>37</v>
      </c>
      <c r="P17" s="166">
        <f>16+14+15</f>
        <v>45</v>
      </c>
      <c r="Q17" s="166">
        <f>13+12+12</f>
        <v>37</v>
      </c>
      <c r="R17" s="166">
        <f>14+11+10</f>
        <v>35</v>
      </c>
    </row>
    <row r="18" spans="1:18" x14ac:dyDescent="0.15">
      <c r="A18" s="8"/>
      <c r="B18" s="8"/>
      <c r="C18" s="7" t="s">
        <v>439</v>
      </c>
      <c r="D18" s="167">
        <v>9</v>
      </c>
      <c r="E18" s="167">
        <v>4</v>
      </c>
      <c r="F18" s="167">
        <v>7</v>
      </c>
      <c r="G18" s="166">
        <v>14</v>
      </c>
      <c r="H18" s="166">
        <v>11</v>
      </c>
      <c r="I18" s="166">
        <v>15</v>
      </c>
      <c r="J18" s="166">
        <v>9</v>
      </c>
      <c r="K18" s="166">
        <v>7</v>
      </c>
      <c r="L18" s="166">
        <v>9</v>
      </c>
      <c r="M18" s="166">
        <v>12</v>
      </c>
      <c r="N18" s="166">
        <v>12</v>
      </c>
      <c r="O18" s="166">
        <v>15</v>
      </c>
      <c r="P18" s="166">
        <v>12</v>
      </c>
      <c r="Q18" s="166">
        <v>8</v>
      </c>
      <c r="R18" s="166">
        <v>12</v>
      </c>
    </row>
    <row r="19" spans="1:18" ht="18" customHeight="1" x14ac:dyDescent="0.15">
      <c r="A19" s="8"/>
      <c r="B19" s="8" t="s">
        <v>438</v>
      </c>
      <c r="C19" s="7"/>
      <c r="D19" s="167">
        <v>3990</v>
      </c>
      <c r="E19" s="167">
        <v>933</v>
      </c>
      <c r="F19" s="167">
        <v>606</v>
      </c>
      <c r="G19" s="166">
        <v>3524</v>
      </c>
      <c r="H19" s="166">
        <v>842</v>
      </c>
      <c r="I19" s="166">
        <v>541</v>
      </c>
      <c r="J19" s="166">
        <v>2939</v>
      </c>
      <c r="K19" s="166">
        <v>922</v>
      </c>
      <c r="L19" s="166">
        <v>530</v>
      </c>
      <c r="M19" s="166">
        <v>2566</v>
      </c>
      <c r="N19" s="166">
        <v>805</v>
      </c>
      <c r="O19" s="166">
        <v>503</v>
      </c>
      <c r="P19" s="166">
        <f>1120+931+910</f>
        <v>2961</v>
      </c>
      <c r="Q19" s="166">
        <f>529+488+294</f>
        <v>1311</v>
      </c>
      <c r="R19" s="166">
        <f>197+161+155</f>
        <v>513</v>
      </c>
    </row>
    <row r="20" spans="1:18" ht="18" customHeight="1" x14ac:dyDescent="0.15">
      <c r="A20" s="8"/>
      <c r="B20" s="8" t="s">
        <v>437</v>
      </c>
      <c r="C20" s="7"/>
      <c r="D20" s="167">
        <v>289</v>
      </c>
      <c r="E20" s="167">
        <v>89</v>
      </c>
      <c r="F20" s="167">
        <v>57</v>
      </c>
      <c r="G20" s="166">
        <v>185</v>
      </c>
      <c r="H20" s="166">
        <v>85</v>
      </c>
      <c r="I20" s="166">
        <v>72</v>
      </c>
      <c r="J20" s="166">
        <v>262</v>
      </c>
      <c r="K20" s="166">
        <v>97</v>
      </c>
      <c r="L20" s="166">
        <v>74</v>
      </c>
      <c r="M20" s="166">
        <v>212</v>
      </c>
      <c r="N20" s="166">
        <v>120</v>
      </c>
      <c r="O20" s="166">
        <v>110</v>
      </c>
      <c r="P20" s="166">
        <f>82+86+121</f>
        <v>289</v>
      </c>
      <c r="Q20" s="166">
        <f>34+39+28</f>
        <v>101</v>
      </c>
      <c r="R20" s="166">
        <f>28+24+25</f>
        <v>77</v>
      </c>
    </row>
    <row r="21" spans="1:18" x14ac:dyDescent="0.15">
      <c r="A21" s="8"/>
      <c r="B21" s="8"/>
      <c r="C21" s="7" t="s">
        <v>436</v>
      </c>
      <c r="D21" s="167">
        <v>275</v>
      </c>
      <c r="E21" s="167">
        <v>82</v>
      </c>
      <c r="F21" s="167">
        <v>49</v>
      </c>
      <c r="G21" s="166">
        <v>159</v>
      </c>
      <c r="H21" s="166">
        <v>68</v>
      </c>
      <c r="I21" s="166">
        <v>57</v>
      </c>
      <c r="J21" s="166">
        <v>245</v>
      </c>
      <c r="K21" s="166">
        <v>80</v>
      </c>
      <c r="L21" s="166">
        <v>57</v>
      </c>
      <c r="M21" s="166">
        <v>187</v>
      </c>
      <c r="N21" s="166">
        <v>101</v>
      </c>
      <c r="O21" s="166">
        <v>96</v>
      </c>
      <c r="P21" s="166">
        <f>69+83+117</f>
        <v>269</v>
      </c>
      <c r="Q21" s="166">
        <f>27+50</f>
        <v>77</v>
      </c>
      <c r="R21" s="166">
        <f>45+19</f>
        <v>64</v>
      </c>
    </row>
    <row r="22" spans="1:18" x14ac:dyDescent="0.15">
      <c r="A22" s="8"/>
      <c r="B22" s="8"/>
      <c r="C22" s="7" t="s">
        <v>435</v>
      </c>
      <c r="D22" s="167">
        <v>8</v>
      </c>
      <c r="E22" s="167">
        <v>3</v>
      </c>
      <c r="F22" s="167">
        <v>3</v>
      </c>
      <c r="G22" s="166">
        <v>7</v>
      </c>
      <c r="H22" s="166">
        <v>2</v>
      </c>
      <c r="I22" s="167">
        <v>2</v>
      </c>
      <c r="J22" s="166">
        <v>9</v>
      </c>
      <c r="K22" s="166">
        <v>9</v>
      </c>
      <c r="L22" s="166">
        <v>8</v>
      </c>
      <c r="M22" s="166">
        <v>8</v>
      </c>
      <c r="N22" s="166">
        <v>6</v>
      </c>
      <c r="O22" s="166">
        <v>4</v>
      </c>
      <c r="P22" s="166">
        <v>4</v>
      </c>
      <c r="Q22" s="166">
        <v>8</v>
      </c>
      <c r="R22" s="166">
        <v>5</v>
      </c>
    </row>
    <row r="23" spans="1:18" x14ac:dyDescent="0.15">
      <c r="A23" s="8"/>
      <c r="B23" s="8"/>
      <c r="C23" s="7" t="s">
        <v>434</v>
      </c>
      <c r="D23" s="167">
        <v>6</v>
      </c>
      <c r="E23" s="167">
        <v>4</v>
      </c>
      <c r="F23" s="167">
        <v>5</v>
      </c>
      <c r="G23" s="166">
        <v>19</v>
      </c>
      <c r="H23" s="166">
        <v>15</v>
      </c>
      <c r="I23" s="166">
        <v>13</v>
      </c>
      <c r="J23" s="166">
        <v>8</v>
      </c>
      <c r="K23" s="166">
        <v>8</v>
      </c>
      <c r="L23" s="166">
        <v>9</v>
      </c>
      <c r="M23" s="166">
        <v>14</v>
      </c>
      <c r="N23" s="166">
        <v>11</v>
      </c>
      <c r="O23" s="166">
        <v>6</v>
      </c>
      <c r="P23" s="166">
        <v>14</v>
      </c>
      <c r="Q23" s="166">
        <v>15</v>
      </c>
      <c r="R23" s="166">
        <v>5</v>
      </c>
    </row>
    <row r="24" spans="1:18" x14ac:dyDescent="0.15">
      <c r="A24" s="8"/>
      <c r="B24" s="8"/>
      <c r="C24" s="7" t="s">
        <v>433</v>
      </c>
      <c r="D24" s="167">
        <v>0</v>
      </c>
      <c r="E24" s="167">
        <v>0</v>
      </c>
      <c r="F24" s="167">
        <v>0</v>
      </c>
      <c r="G24" s="167">
        <v>0</v>
      </c>
      <c r="H24" s="167">
        <v>0</v>
      </c>
      <c r="I24" s="167">
        <v>0</v>
      </c>
      <c r="J24" s="167">
        <v>0</v>
      </c>
      <c r="K24" s="167">
        <v>0</v>
      </c>
      <c r="L24" s="167">
        <v>0</v>
      </c>
      <c r="M24" s="167">
        <v>2</v>
      </c>
      <c r="N24" s="167">
        <v>1</v>
      </c>
      <c r="O24" s="167">
        <v>4</v>
      </c>
      <c r="P24" s="167">
        <v>1</v>
      </c>
      <c r="Q24" s="167">
        <v>1</v>
      </c>
      <c r="R24" s="167">
        <v>2</v>
      </c>
    </row>
    <row r="25" spans="1:18" x14ac:dyDescent="0.15">
      <c r="A25" s="8"/>
      <c r="B25" s="8"/>
      <c r="C25" s="7" t="s">
        <v>432</v>
      </c>
      <c r="D25" s="167">
        <v>0</v>
      </c>
      <c r="E25" s="167">
        <v>0</v>
      </c>
      <c r="F25" s="167">
        <v>0</v>
      </c>
      <c r="G25" s="167">
        <v>0</v>
      </c>
      <c r="H25" s="167">
        <v>0</v>
      </c>
      <c r="I25" s="167">
        <v>0</v>
      </c>
      <c r="J25" s="167">
        <v>0</v>
      </c>
      <c r="K25" s="167">
        <v>0</v>
      </c>
      <c r="L25" s="167">
        <v>0</v>
      </c>
      <c r="M25" s="167">
        <v>1</v>
      </c>
      <c r="N25" s="167">
        <v>1</v>
      </c>
      <c r="O25" s="167">
        <v>0</v>
      </c>
      <c r="P25" s="167">
        <v>1</v>
      </c>
      <c r="Q25" s="167">
        <v>0</v>
      </c>
      <c r="R25" s="167">
        <v>1</v>
      </c>
    </row>
    <row r="26" spans="1:18" ht="18" customHeight="1" x14ac:dyDescent="0.15">
      <c r="A26" s="8"/>
      <c r="B26" s="8" t="s">
        <v>431</v>
      </c>
      <c r="C26" s="7"/>
      <c r="D26" s="167">
        <v>43</v>
      </c>
      <c r="E26" s="167">
        <v>32</v>
      </c>
      <c r="F26" s="167">
        <v>35</v>
      </c>
      <c r="G26" s="166">
        <v>60</v>
      </c>
      <c r="H26" s="166">
        <v>43</v>
      </c>
      <c r="I26" s="166">
        <v>36</v>
      </c>
      <c r="J26" s="166">
        <v>55</v>
      </c>
      <c r="K26" s="166">
        <v>53</v>
      </c>
      <c r="L26" s="166">
        <v>35</v>
      </c>
      <c r="M26" s="166">
        <v>60</v>
      </c>
      <c r="N26" s="166">
        <v>48</v>
      </c>
      <c r="O26" s="166">
        <v>44</v>
      </c>
      <c r="P26" s="166">
        <f>24+24+21</f>
        <v>69</v>
      </c>
      <c r="Q26" s="166">
        <f>16+12+15</f>
        <v>43</v>
      </c>
      <c r="R26" s="166">
        <f>11+11+9</f>
        <v>31</v>
      </c>
    </row>
    <row r="27" spans="1:18" x14ac:dyDescent="0.15">
      <c r="A27" s="8"/>
      <c r="B27" s="8"/>
      <c r="C27" s="7" t="s">
        <v>285</v>
      </c>
      <c r="D27" s="167">
        <v>1</v>
      </c>
      <c r="E27" s="167">
        <v>1</v>
      </c>
      <c r="F27" s="167">
        <v>5</v>
      </c>
      <c r="G27" s="166">
        <v>0</v>
      </c>
      <c r="H27" s="167">
        <v>0</v>
      </c>
      <c r="I27" s="166">
        <v>0</v>
      </c>
      <c r="J27" s="166">
        <v>0</v>
      </c>
      <c r="K27" s="167">
        <v>0</v>
      </c>
      <c r="L27" s="166">
        <v>0</v>
      </c>
      <c r="M27" s="168">
        <v>1</v>
      </c>
      <c r="N27" s="17">
        <v>1</v>
      </c>
      <c r="O27" s="168">
        <v>8</v>
      </c>
      <c r="P27" s="168">
        <v>5</v>
      </c>
      <c r="Q27" s="17">
        <v>3</v>
      </c>
      <c r="R27" s="168">
        <v>2</v>
      </c>
    </row>
    <row r="28" spans="1:18" x14ac:dyDescent="0.15">
      <c r="A28" s="8"/>
      <c r="B28" s="8"/>
      <c r="C28" s="7" t="s">
        <v>284</v>
      </c>
      <c r="D28" s="167">
        <v>42</v>
      </c>
      <c r="E28" s="167">
        <v>31</v>
      </c>
      <c r="F28" s="167">
        <v>30</v>
      </c>
      <c r="G28" s="166">
        <v>42</v>
      </c>
      <c r="H28" s="166">
        <v>28</v>
      </c>
      <c r="I28" s="166">
        <v>24</v>
      </c>
      <c r="J28" s="166">
        <v>55</v>
      </c>
      <c r="K28" s="166">
        <v>53</v>
      </c>
      <c r="L28" s="166">
        <v>35</v>
      </c>
      <c r="M28" s="166">
        <v>59</v>
      </c>
      <c r="N28" s="166">
        <v>47</v>
      </c>
      <c r="O28" s="166">
        <v>36</v>
      </c>
      <c r="P28" s="166">
        <f>12+14+17+21</f>
        <v>64</v>
      </c>
      <c r="Q28" s="166">
        <f>27+13</f>
        <v>40</v>
      </c>
      <c r="R28" s="166">
        <f>20+9</f>
        <v>29</v>
      </c>
    </row>
    <row r="29" spans="1:18" ht="18" customHeight="1" x14ac:dyDescent="0.15">
      <c r="A29" s="8"/>
      <c r="B29" s="8" t="s">
        <v>430</v>
      </c>
      <c r="C29" s="7"/>
      <c r="D29" s="167">
        <v>774</v>
      </c>
      <c r="E29" s="167">
        <v>312</v>
      </c>
      <c r="F29" s="167">
        <v>258</v>
      </c>
      <c r="G29" s="166">
        <v>762</v>
      </c>
      <c r="H29" s="166">
        <v>226</v>
      </c>
      <c r="I29" s="166">
        <v>194</v>
      </c>
      <c r="J29" s="166">
        <v>654</v>
      </c>
      <c r="K29" s="166">
        <v>244</v>
      </c>
      <c r="L29" s="166">
        <v>189</v>
      </c>
      <c r="M29" s="166">
        <v>559</v>
      </c>
      <c r="N29" s="166">
        <v>184</v>
      </c>
      <c r="O29" s="166">
        <v>119</v>
      </c>
      <c r="P29" s="166">
        <f>232+184+171</f>
        <v>587</v>
      </c>
      <c r="Q29" s="166">
        <f>90+74+47</f>
        <v>211</v>
      </c>
      <c r="R29" s="166">
        <f>79+53+30</f>
        <v>162</v>
      </c>
    </row>
    <row r="30" spans="1:18" ht="5.0999999999999996" customHeight="1" x14ac:dyDescent="0.15">
      <c r="A30" s="4"/>
      <c r="B30" s="4"/>
      <c r="C30" s="5"/>
      <c r="D30" s="4"/>
      <c r="E30" s="4"/>
      <c r="F30" s="4"/>
      <c r="G30" s="4"/>
      <c r="H30" s="4"/>
      <c r="I30" s="4"/>
      <c r="J30" s="4"/>
      <c r="K30" s="4"/>
      <c r="L30" s="4"/>
      <c r="M30" s="165"/>
      <c r="N30" s="165"/>
      <c r="O30" s="165"/>
      <c r="P30" s="91"/>
      <c r="Q30" s="91"/>
      <c r="R30" s="91"/>
    </row>
    <row r="31" spans="1:18" x14ac:dyDescent="0.15">
      <c r="A31" s="136" t="s">
        <v>429</v>
      </c>
      <c r="B31" s="136"/>
      <c r="C31" s="136"/>
      <c r="D31" s="136"/>
      <c r="E31" s="136"/>
      <c r="F31" s="136"/>
      <c r="G31" s="136"/>
      <c r="H31" s="136"/>
      <c r="I31" s="136"/>
      <c r="J31" s="136"/>
      <c r="K31" s="136"/>
      <c r="L31" s="136"/>
      <c r="M31" s="136"/>
      <c r="N31" s="136"/>
      <c r="O31" s="136"/>
      <c r="P31" s="136"/>
      <c r="Q31" s="136"/>
      <c r="R31" s="136"/>
    </row>
    <row r="32" spans="1:18" x14ac:dyDescent="0.15">
      <c r="A32" s="2" t="s">
        <v>352</v>
      </c>
      <c r="B32" s="2"/>
      <c r="C32" s="2"/>
      <c r="D32" s="2"/>
      <c r="E32" s="2"/>
      <c r="F32" s="2"/>
      <c r="G32" s="2"/>
      <c r="H32" s="2"/>
      <c r="I32" s="2"/>
      <c r="J32" s="2"/>
      <c r="K32" s="2"/>
      <c r="L32" s="2"/>
      <c r="M32" s="2"/>
      <c r="N32" s="2"/>
      <c r="O32" s="2"/>
      <c r="P32" s="2"/>
      <c r="Q32" s="2"/>
      <c r="R32" s="2"/>
    </row>
    <row r="33" spans="1:18" x14ac:dyDescent="0.15">
      <c r="A33" s="2"/>
      <c r="B33" s="2"/>
      <c r="C33" s="2"/>
      <c r="D33" s="2"/>
      <c r="E33" s="2"/>
      <c r="F33" s="2"/>
      <c r="G33" s="2"/>
      <c r="H33" s="2"/>
      <c r="I33" s="2"/>
      <c r="J33" s="2"/>
      <c r="K33" s="2"/>
      <c r="L33" s="2"/>
      <c r="M33" s="2"/>
      <c r="N33" s="2"/>
      <c r="O33" s="2"/>
      <c r="P33" s="2"/>
      <c r="Q33" s="2"/>
      <c r="R33" s="2"/>
    </row>
    <row r="34" spans="1:18" x14ac:dyDescent="0.15">
      <c r="A34" s="2"/>
      <c r="B34" s="2"/>
      <c r="C34" s="2"/>
      <c r="D34" s="2"/>
      <c r="E34" s="2"/>
      <c r="F34" s="2"/>
      <c r="G34" s="2"/>
      <c r="H34" s="2"/>
      <c r="I34" s="2"/>
      <c r="J34" s="2"/>
      <c r="K34" s="2"/>
      <c r="L34" s="2"/>
      <c r="M34" s="2"/>
      <c r="N34" s="2"/>
      <c r="O34" s="2"/>
      <c r="P34" s="2"/>
      <c r="Q34" s="2"/>
      <c r="R34" s="2"/>
    </row>
    <row r="35" spans="1:18" x14ac:dyDescent="0.15">
      <c r="A35" s="2"/>
      <c r="B35" s="2"/>
      <c r="C35" s="2"/>
      <c r="D35" s="2"/>
      <c r="E35" s="2"/>
      <c r="F35" s="2"/>
      <c r="G35" s="2"/>
      <c r="H35" s="2"/>
      <c r="I35" s="2"/>
      <c r="J35" s="2"/>
      <c r="K35" s="2"/>
      <c r="L35" s="2"/>
      <c r="M35" s="2"/>
      <c r="N35" s="2"/>
      <c r="O35" s="2"/>
      <c r="P35" s="2"/>
      <c r="Q35" s="2"/>
      <c r="R35" s="2"/>
    </row>
    <row r="36" spans="1:18" ht="14.25" x14ac:dyDescent="0.15">
      <c r="A36" s="16" t="s">
        <v>428</v>
      </c>
      <c r="B36" s="2"/>
      <c r="C36" s="2"/>
      <c r="D36" s="2"/>
      <c r="E36" s="2"/>
      <c r="F36" s="2"/>
      <c r="G36" s="2"/>
      <c r="H36" s="2"/>
      <c r="I36" s="2"/>
      <c r="J36" s="2"/>
      <c r="K36" s="2"/>
      <c r="L36" s="2"/>
      <c r="M36" s="2"/>
      <c r="N36" s="2"/>
      <c r="O36" s="2"/>
      <c r="P36" s="2"/>
      <c r="Q36" s="2"/>
      <c r="R36" s="2"/>
    </row>
    <row r="37" spans="1:18" x14ac:dyDescent="0.15">
      <c r="A37" s="3" t="s">
        <v>427</v>
      </c>
      <c r="B37" s="2"/>
      <c r="C37" s="2"/>
      <c r="D37" s="2"/>
      <c r="E37" s="2"/>
      <c r="F37" s="2"/>
      <c r="G37" s="2"/>
      <c r="H37" s="2"/>
      <c r="I37" s="2"/>
      <c r="J37" s="2"/>
      <c r="K37" s="2"/>
      <c r="L37" s="2"/>
      <c r="M37" s="2"/>
      <c r="N37" s="2"/>
      <c r="O37" s="2"/>
      <c r="P37" s="2"/>
      <c r="Q37" s="2"/>
      <c r="R37" s="2"/>
    </row>
    <row r="38" spans="1:18" x14ac:dyDescent="0.15">
      <c r="A38" s="2"/>
      <c r="B38" s="2"/>
      <c r="C38" s="2"/>
      <c r="D38" s="2"/>
      <c r="E38" s="2"/>
      <c r="F38" s="2"/>
      <c r="G38" s="2"/>
      <c r="H38" s="2"/>
      <c r="I38" s="2"/>
      <c r="J38" s="2"/>
      <c r="K38" s="2"/>
      <c r="L38" s="2"/>
      <c r="M38" s="2"/>
      <c r="N38" s="2"/>
      <c r="O38" s="2"/>
      <c r="P38" s="2"/>
      <c r="Q38" s="2"/>
      <c r="R38" s="2"/>
    </row>
    <row r="39" spans="1:18" x14ac:dyDescent="0.15">
      <c r="A39" s="14" t="s">
        <v>426</v>
      </c>
      <c r="B39" s="13"/>
      <c r="C39" s="13"/>
      <c r="D39" s="13" t="s">
        <v>425</v>
      </c>
      <c r="E39" s="13"/>
      <c r="F39" s="13"/>
      <c r="G39" s="13"/>
      <c r="H39" s="13"/>
      <c r="I39" s="13" t="s">
        <v>424</v>
      </c>
      <c r="J39" s="13"/>
      <c r="K39" s="13"/>
      <c r="L39" s="13"/>
      <c r="M39" s="13"/>
      <c r="N39" s="13"/>
      <c r="O39" s="13"/>
      <c r="P39" s="13"/>
      <c r="Q39" s="13"/>
      <c r="R39" s="37" t="s">
        <v>423</v>
      </c>
    </row>
    <row r="40" spans="1:18" x14ac:dyDescent="0.15">
      <c r="A40" s="14"/>
      <c r="B40" s="13"/>
      <c r="C40" s="13"/>
      <c r="D40" s="35" t="s">
        <v>420</v>
      </c>
      <c r="E40" s="14"/>
      <c r="F40" s="12" t="s">
        <v>422</v>
      </c>
      <c r="G40" s="13" t="s">
        <v>421</v>
      </c>
      <c r="H40" s="13"/>
      <c r="I40" s="13" t="s">
        <v>420</v>
      </c>
      <c r="J40" s="13"/>
      <c r="K40" s="13" t="s">
        <v>419</v>
      </c>
      <c r="L40" s="13"/>
      <c r="M40" s="13" t="s">
        <v>418</v>
      </c>
      <c r="N40" s="13"/>
      <c r="O40" s="12" t="s">
        <v>417</v>
      </c>
      <c r="P40" s="13" t="s">
        <v>416</v>
      </c>
      <c r="Q40" s="13"/>
      <c r="R40" s="35"/>
    </row>
    <row r="41" spans="1:18" x14ac:dyDescent="0.15">
      <c r="A41" s="8"/>
      <c r="B41" s="8"/>
      <c r="C41" s="7"/>
      <c r="D41" s="164" t="s">
        <v>415</v>
      </c>
      <c r="E41" s="164"/>
      <c r="F41" s="164"/>
      <c r="G41" s="164"/>
      <c r="H41" s="164"/>
      <c r="I41" s="164"/>
      <c r="J41" s="164"/>
      <c r="K41" s="164"/>
      <c r="L41" s="164"/>
      <c r="M41" s="164"/>
      <c r="N41" s="164"/>
      <c r="O41" s="164"/>
      <c r="P41" s="164"/>
      <c r="Q41" s="164"/>
      <c r="R41" s="164"/>
    </row>
    <row r="42" spans="1:18" x14ac:dyDescent="0.15">
      <c r="A42" s="8"/>
      <c r="B42" s="39" t="s">
        <v>412</v>
      </c>
      <c r="C42" s="7" t="s">
        <v>411</v>
      </c>
      <c r="D42" s="163">
        <v>6030</v>
      </c>
      <c r="E42" s="162"/>
      <c r="F42" s="19">
        <v>85</v>
      </c>
      <c r="G42" s="162">
        <v>5945</v>
      </c>
      <c r="H42" s="162"/>
      <c r="I42" s="162">
        <v>5885</v>
      </c>
      <c r="J42" s="162"/>
      <c r="K42" s="162">
        <v>614</v>
      </c>
      <c r="L42" s="162"/>
      <c r="M42" s="162">
        <v>4114</v>
      </c>
      <c r="N42" s="162"/>
      <c r="O42" s="19">
        <v>0</v>
      </c>
      <c r="P42" s="162">
        <v>1157</v>
      </c>
      <c r="Q42" s="162"/>
      <c r="R42" s="19">
        <v>145</v>
      </c>
    </row>
    <row r="43" spans="1:18" x14ac:dyDescent="0.15">
      <c r="A43" s="8"/>
      <c r="B43" s="8"/>
      <c r="C43" s="161" t="s">
        <v>410</v>
      </c>
      <c r="D43" s="163">
        <v>5752</v>
      </c>
      <c r="E43" s="162"/>
      <c r="F43" s="19">
        <v>145</v>
      </c>
      <c r="G43" s="162">
        <v>5607</v>
      </c>
      <c r="H43" s="162"/>
      <c r="I43" s="162">
        <v>5679</v>
      </c>
      <c r="J43" s="162"/>
      <c r="K43" s="162">
        <v>561</v>
      </c>
      <c r="L43" s="162"/>
      <c r="M43" s="162">
        <v>3797</v>
      </c>
      <c r="N43" s="162"/>
      <c r="O43" s="19">
        <v>1</v>
      </c>
      <c r="P43" s="162">
        <v>1320</v>
      </c>
      <c r="Q43" s="162"/>
      <c r="R43" s="19">
        <v>73</v>
      </c>
    </row>
    <row r="44" spans="1:18" x14ac:dyDescent="0.15">
      <c r="A44" s="39" t="s">
        <v>409</v>
      </c>
      <c r="B44" s="39" t="s">
        <v>408</v>
      </c>
      <c r="C44" s="161" t="s">
        <v>407</v>
      </c>
      <c r="D44" s="163">
        <v>2794</v>
      </c>
      <c r="E44" s="162"/>
      <c r="F44" s="19">
        <v>73</v>
      </c>
      <c r="G44" s="162">
        <v>2721</v>
      </c>
      <c r="H44" s="162"/>
      <c r="I44" s="162">
        <v>2649</v>
      </c>
      <c r="J44" s="162"/>
      <c r="K44" s="162">
        <v>563</v>
      </c>
      <c r="L44" s="162"/>
      <c r="M44" s="162">
        <v>931</v>
      </c>
      <c r="N44" s="162"/>
      <c r="O44" s="19">
        <v>2</v>
      </c>
      <c r="P44" s="162">
        <v>1153</v>
      </c>
      <c r="Q44" s="162"/>
      <c r="R44" s="19">
        <v>145</v>
      </c>
    </row>
    <row r="45" spans="1:18" ht="13.5" customHeight="1" x14ac:dyDescent="0.15">
      <c r="A45" s="8"/>
      <c r="B45" s="39"/>
      <c r="C45" s="161" t="s">
        <v>406</v>
      </c>
      <c r="D45" s="163">
        <v>2942</v>
      </c>
      <c r="E45" s="162"/>
      <c r="F45" s="157">
        <v>145</v>
      </c>
      <c r="G45" s="162">
        <v>2797</v>
      </c>
      <c r="H45" s="162"/>
      <c r="I45" s="162">
        <v>2907</v>
      </c>
      <c r="J45" s="162"/>
      <c r="K45" s="162">
        <v>619</v>
      </c>
      <c r="L45" s="162"/>
      <c r="M45" s="162">
        <v>994</v>
      </c>
      <c r="N45" s="162"/>
      <c r="O45" s="19">
        <v>0</v>
      </c>
      <c r="P45" s="157"/>
      <c r="Q45" s="157">
        <v>1294</v>
      </c>
      <c r="R45" s="157">
        <v>35</v>
      </c>
    </row>
    <row r="46" spans="1:18" ht="13.5" customHeight="1" x14ac:dyDescent="0.15">
      <c r="A46" s="8"/>
      <c r="B46" s="39"/>
      <c r="C46" s="161" t="s">
        <v>414</v>
      </c>
      <c r="D46" s="157"/>
      <c r="E46" s="157">
        <v>2774</v>
      </c>
      <c r="F46" s="157">
        <v>35</v>
      </c>
      <c r="G46" s="157"/>
      <c r="H46" s="157">
        <v>2739</v>
      </c>
      <c r="I46" s="157"/>
      <c r="J46" s="157">
        <v>2693</v>
      </c>
      <c r="K46" s="157"/>
      <c r="L46" s="157">
        <v>819</v>
      </c>
      <c r="M46" s="157"/>
      <c r="N46" s="157">
        <v>984</v>
      </c>
      <c r="O46" s="19">
        <v>0</v>
      </c>
      <c r="P46" s="157"/>
      <c r="Q46" s="157">
        <v>890</v>
      </c>
      <c r="R46" s="157">
        <v>81</v>
      </c>
    </row>
    <row r="47" spans="1:18" ht="18" customHeight="1" x14ac:dyDescent="0.15">
      <c r="A47" s="8"/>
      <c r="B47" s="8"/>
      <c r="C47" s="7"/>
      <c r="D47" s="164" t="s">
        <v>413</v>
      </c>
      <c r="E47" s="164"/>
      <c r="F47" s="164"/>
      <c r="G47" s="164"/>
      <c r="H47" s="164"/>
      <c r="I47" s="164"/>
      <c r="J47" s="164"/>
      <c r="K47" s="164"/>
      <c r="L47" s="164"/>
      <c r="M47" s="164"/>
      <c r="N47" s="164"/>
      <c r="O47" s="164"/>
      <c r="P47" s="164"/>
      <c r="Q47" s="164"/>
      <c r="R47" s="164"/>
    </row>
    <row r="48" spans="1:18" x14ac:dyDescent="0.15">
      <c r="A48" s="8"/>
      <c r="B48" s="39" t="s">
        <v>412</v>
      </c>
      <c r="C48" s="7" t="s">
        <v>411</v>
      </c>
      <c r="D48" s="163">
        <v>7661</v>
      </c>
      <c r="E48" s="162"/>
      <c r="F48" s="19">
        <v>32</v>
      </c>
      <c r="G48" s="162">
        <v>7629</v>
      </c>
      <c r="H48" s="162"/>
      <c r="I48" s="162">
        <v>7611</v>
      </c>
      <c r="J48" s="162"/>
      <c r="K48" s="162">
        <v>2977</v>
      </c>
      <c r="L48" s="162"/>
      <c r="M48" s="162">
        <v>3397</v>
      </c>
      <c r="N48" s="162"/>
      <c r="O48" s="19">
        <v>3</v>
      </c>
      <c r="P48" s="162">
        <v>1234</v>
      </c>
      <c r="Q48" s="162"/>
      <c r="R48" s="19">
        <v>50</v>
      </c>
    </row>
    <row r="49" spans="1:18" x14ac:dyDescent="0.15">
      <c r="A49" s="8"/>
      <c r="B49" s="8"/>
      <c r="C49" s="161" t="s">
        <v>410</v>
      </c>
      <c r="D49" s="163">
        <v>8715</v>
      </c>
      <c r="E49" s="162"/>
      <c r="F49" s="19">
        <v>50</v>
      </c>
      <c r="G49" s="162">
        <v>8665</v>
      </c>
      <c r="H49" s="162"/>
      <c r="I49" s="162">
        <v>8677</v>
      </c>
      <c r="J49" s="162"/>
      <c r="K49" s="162">
        <v>3006</v>
      </c>
      <c r="L49" s="162"/>
      <c r="M49" s="162">
        <v>4553</v>
      </c>
      <c r="N49" s="162"/>
      <c r="O49" s="19">
        <v>3</v>
      </c>
      <c r="P49" s="162">
        <v>1115</v>
      </c>
      <c r="Q49" s="162"/>
      <c r="R49" s="19">
        <v>38</v>
      </c>
    </row>
    <row r="50" spans="1:18" x14ac:dyDescent="0.15">
      <c r="A50" s="39" t="s">
        <v>409</v>
      </c>
      <c r="B50" s="39" t="s">
        <v>408</v>
      </c>
      <c r="C50" s="161" t="s">
        <v>407</v>
      </c>
      <c r="D50" s="163">
        <v>10215</v>
      </c>
      <c r="E50" s="162"/>
      <c r="F50" s="19">
        <v>38</v>
      </c>
      <c r="G50" s="162">
        <v>10177</v>
      </c>
      <c r="H50" s="162"/>
      <c r="I50" s="162">
        <v>10144</v>
      </c>
      <c r="J50" s="162"/>
      <c r="K50" s="162">
        <v>2474</v>
      </c>
      <c r="L50" s="162"/>
      <c r="M50" s="162">
        <v>6733</v>
      </c>
      <c r="N50" s="162"/>
      <c r="O50" s="19">
        <v>1</v>
      </c>
      <c r="P50" s="162">
        <v>936</v>
      </c>
      <c r="Q50" s="162"/>
      <c r="R50" s="19">
        <v>71</v>
      </c>
    </row>
    <row r="51" spans="1:18" ht="13.5" customHeight="1" x14ac:dyDescent="0.15">
      <c r="A51" s="8"/>
      <c r="B51" s="39"/>
      <c r="C51" s="161" t="s">
        <v>406</v>
      </c>
      <c r="D51" s="160">
        <v>10108</v>
      </c>
      <c r="E51" s="159"/>
      <c r="F51" s="157">
        <v>71</v>
      </c>
      <c r="G51" s="158">
        <v>10037</v>
      </c>
      <c r="H51" s="158"/>
      <c r="I51" s="158">
        <v>10075</v>
      </c>
      <c r="J51" s="146"/>
      <c r="K51" s="157"/>
      <c r="L51" s="157">
        <v>2141</v>
      </c>
      <c r="M51" s="162">
        <v>7162</v>
      </c>
      <c r="N51" s="162"/>
      <c r="O51" s="19">
        <v>0</v>
      </c>
      <c r="P51" s="157"/>
      <c r="Q51" s="157">
        <v>772</v>
      </c>
      <c r="R51" s="157">
        <v>33</v>
      </c>
    </row>
    <row r="52" spans="1:18" ht="13.5" customHeight="1" x14ac:dyDescent="0.15">
      <c r="A52" s="8"/>
      <c r="B52" s="39"/>
      <c r="C52" s="161" t="s">
        <v>405</v>
      </c>
      <c r="D52" s="160">
        <v>5754</v>
      </c>
      <c r="E52" s="159"/>
      <c r="F52" s="157">
        <v>33</v>
      </c>
      <c r="G52" s="158">
        <v>5721</v>
      </c>
      <c r="H52" s="146"/>
      <c r="I52" s="158">
        <v>5687</v>
      </c>
      <c r="J52" s="146"/>
      <c r="K52" s="157"/>
      <c r="L52" s="157">
        <v>1836</v>
      </c>
      <c r="M52" s="157"/>
      <c r="N52" s="157">
        <v>3347</v>
      </c>
      <c r="O52" s="19">
        <v>2</v>
      </c>
      <c r="P52" s="157"/>
      <c r="Q52" s="157">
        <v>502</v>
      </c>
      <c r="R52" s="157">
        <v>67</v>
      </c>
    </row>
    <row r="53" spans="1:18" ht="5.0999999999999996" customHeight="1" x14ac:dyDescent="0.15">
      <c r="A53" s="4"/>
      <c r="B53" s="4"/>
      <c r="C53" s="5"/>
      <c r="D53" s="4"/>
      <c r="E53" s="4"/>
      <c r="F53" s="4"/>
      <c r="G53" s="4"/>
      <c r="H53" s="4"/>
      <c r="I53" s="4"/>
      <c r="J53" s="4"/>
      <c r="K53" s="4"/>
      <c r="L53" s="4"/>
      <c r="M53" s="4"/>
      <c r="N53" s="4"/>
      <c r="O53" s="4"/>
      <c r="P53" s="4"/>
      <c r="Q53" s="4"/>
      <c r="R53" s="4"/>
    </row>
    <row r="54" spans="1:18" x14ac:dyDescent="0.15">
      <c r="A54" s="2" t="s">
        <v>404</v>
      </c>
      <c r="B54" s="2"/>
      <c r="C54" s="2"/>
      <c r="D54" s="2"/>
      <c r="E54" s="2"/>
      <c r="F54" s="2"/>
      <c r="G54" s="2"/>
      <c r="H54" s="2"/>
      <c r="I54" s="2"/>
      <c r="J54" s="2"/>
      <c r="K54" s="2"/>
      <c r="L54" s="2"/>
      <c r="M54" s="2"/>
      <c r="N54" s="2"/>
      <c r="O54" s="2"/>
      <c r="P54" s="2"/>
      <c r="Q54" s="2"/>
      <c r="R54" s="2"/>
    </row>
  </sheetData>
  <mergeCells count="65">
    <mergeCell ref="K45:L45"/>
    <mergeCell ref="M45:N45"/>
    <mergeCell ref="M50:N50"/>
    <mergeCell ref="D51:E51"/>
    <mergeCell ref="G51:H51"/>
    <mergeCell ref="I51:J51"/>
    <mergeCell ref="M51:N51"/>
    <mergeCell ref="I50:J50"/>
    <mergeCell ref="D45:E45"/>
    <mergeCell ref="G45:H45"/>
    <mergeCell ref="I45:J45"/>
    <mergeCell ref="I48:J48"/>
    <mergeCell ref="K48:L48"/>
    <mergeCell ref="M48:N48"/>
    <mergeCell ref="D50:E50"/>
    <mergeCell ref="G50:H50"/>
    <mergeCell ref="D52:E52"/>
    <mergeCell ref="G52:H52"/>
    <mergeCell ref="I52:J52"/>
    <mergeCell ref="K50:L50"/>
    <mergeCell ref="P50:Q50"/>
    <mergeCell ref="P48:Q48"/>
    <mergeCell ref="D49:E49"/>
    <mergeCell ref="G49:H49"/>
    <mergeCell ref="I49:J49"/>
    <mergeCell ref="K49:L49"/>
    <mergeCell ref="M49:N49"/>
    <mergeCell ref="P49:Q49"/>
    <mergeCell ref="D48:E48"/>
    <mergeCell ref="G48:H48"/>
    <mergeCell ref="D44:E44"/>
    <mergeCell ref="G44:H44"/>
    <mergeCell ref="I44:J44"/>
    <mergeCell ref="K44:L44"/>
    <mergeCell ref="M44:N44"/>
    <mergeCell ref="D42:E42"/>
    <mergeCell ref="K42:L42"/>
    <mergeCell ref="P44:Q44"/>
    <mergeCell ref="P43:Q43"/>
    <mergeCell ref="M42:N42"/>
    <mergeCell ref="P42:Q42"/>
    <mergeCell ref="D43:E43"/>
    <mergeCell ref="G43:H43"/>
    <mergeCell ref="I43:J43"/>
    <mergeCell ref="K43:L43"/>
    <mergeCell ref="M43:N43"/>
    <mergeCell ref="D39:H39"/>
    <mergeCell ref="I39:Q39"/>
    <mergeCell ref="R39:R40"/>
    <mergeCell ref="D40:E40"/>
    <mergeCell ref="G40:H40"/>
    <mergeCell ref="I40:J40"/>
    <mergeCell ref="K40:L40"/>
    <mergeCell ref="M40:N40"/>
    <mergeCell ref="P40:Q40"/>
    <mergeCell ref="G42:H42"/>
    <mergeCell ref="I42:J42"/>
    <mergeCell ref="P5:R5"/>
    <mergeCell ref="A5:C6"/>
    <mergeCell ref="D5:F5"/>
    <mergeCell ref="G5:I5"/>
    <mergeCell ref="J5:L5"/>
    <mergeCell ref="M5:O5"/>
    <mergeCell ref="A31:R31"/>
    <mergeCell ref="A39:C40"/>
  </mergeCells>
  <phoneticPr fontId="1"/>
  <pageMargins left="0.59055118110236227" right="0.39370078740157483" top="0.39370078740157483" bottom="0.39370078740157483" header="0.31496062992125984" footer="0.31496062992125984"/>
  <pageSetup paperSize="9" firstPageNumber="174"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13" zoomScaleNormal="100" zoomScaleSheetLayoutView="100" workbookViewId="0">
      <selection activeCell="I4" sqref="I4"/>
    </sheetView>
  </sheetViews>
  <sheetFormatPr defaultRowHeight="13.5" x14ac:dyDescent="0.15"/>
  <cols>
    <col min="1" max="2" width="9.125" style="1" customWidth="1"/>
    <col min="3" max="12" width="7.25" style="1" customWidth="1"/>
    <col min="13" max="16384" width="9" style="1"/>
  </cols>
  <sheetData>
    <row r="1" spans="1:12" x14ac:dyDescent="0.15">
      <c r="A1" s="2"/>
      <c r="B1" s="2"/>
      <c r="C1" s="2"/>
      <c r="D1" s="2"/>
      <c r="E1" s="2"/>
      <c r="F1" s="2"/>
      <c r="G1" s="2"/>
      <c r="H1" s="2"/>
      <c r="I1" s="2"/>
      <c r="J1" s="2"/>
      <c r="K1" s="2"/>
      <c r="L1" s="15" t="s">
        <v>55</v>
      </c>
    </row>
    <row r="2" spans="1:12" x14ac:dyDescent="0.15">
      <c r="A2" s="2"/>
      <c r="B2" s="2"/>
      <c r="C2" s="2"/>
      <c r="D2" s="2"/>
      <c r="E2" s="2"/>
      <c r="F2" s="2"/>
      <c r="G2" s="2"/>
      <c r="H2" s="2"/>
      <c r="I2" s="2"/>
      <c r="J2" s="2"/>
      <c r="K2" s="2"/>
      <c r="L2" s="2"/>
    </row>
    <row r="3" spans="1:12" x14ac:dyDescent="0.15">
      <c r="A3" s="2"/>
      <c r="B3" s="2"/>
      <c r="C3" s="2"/>
      <c r="D3" s="2"/>
      <c r="E3" s="2"/>
      <c r="F3" s="2"/>
      <c r="G3" s="2"/>
      <c r="H3" s="2"/>
      <c r="I3" s="2"/>
      <c r="J3" s="2"/>
      <c r="K3" s="2"/>
      <c r="L3" s="2"/>
    </row>
    <row r="4" spans="1:12" ht="14.25" x14ac:dyDescent="0.15">
      <c r="A4" s="16" t="s">
        <v>505</v>
      </c>
      <c r="B4" s="2"/>
      <c r="C4" s="2"/>
      <c r="D4" s="2"/>
      <c r="E4" s="2"/>
      <c r="F4" s="2"/>
      <c r="G4" s="2"/>
      <c r="H4" s="2"/>
      <c r="I4" s="2"/>
      <c r="J4" s="2"/>
      <c r="K4" s="2"/>
      <c r="L4" s="2"/>
    </row>
    <row r="5" spans="1:12" x14ac:dyDescent="0.15">
      <c r="A5" s="3" t="s">
        <v>491</v>
      </c>
      <c r="B5" s="2"/>
      <c r="C5" s="2"/>
      <c r="D5" s="2"/>
      <c r="E5" s="2"/>
      <c r="F5" s="2"/>
      <c r="G5" s="2"/>
      <c r="H5" s="2"/>
      <c r="I5" s="2"/>
      <c r="J5" s="134" t="s">
        <v>474</v>
      </c>
      <c r="K5" s="134"/>
      <c r="L5" s="2"/>
    </row>
    <row r="6" spans="1:12" x14ac:dyDescent="0.15">
      <c r="A6" s="14" t="s">
        <v>504</v>
      </c>
      <c r="B6" s="13"/>
      <c r="C6" s="13" t="s">
        <v>503</v>
      </c>
      <c r="D6" s="13"/>
      <c r="E6" s="13"/>
      <c r="F6" s="13" t="s">
        <v>502</v>
      </c>
      <c r="G6" s="13"/>
      <c r="H6" s="13"/>
      <c r="I6" s="13"/>
      <c r="J6" s="13"/>
      <c r="K6" s="35" t="s">
        <v>501</v>
      </c>
      <c r="L6" s="2"/>
    </row>
    <row r="7" spans="1:12" x14ac:dyDescent="0.15">
      <c r="A7" s="14"/>
      <c r="B7" s="13"/>
      <c r="C7" s="12" t="s">
        <v>498</v>
      </c>
      <c r="D7" s="12" t="s">
        <v>500</v>
      </c>
      <c r="E7" s="12" t="s">
        <v>499</v>
      </c>
      <c r="F7" s="12" t="s">
        <v>498</v>
      </c>
      <c r="G7" s="12" t="s">
        <v>497</v>
      </c>
      <c r="H7" s="12" t="s">
        <v>496</v>
      </c>
      <c r="I7" s="12" t="s">
        <v>483</v>
      </c>
      <c r="J7" s="12" t="s">
        <v>22</v>
      </c>
      <c r="K7" s="35"/>
      <c r="L7" s="2"/>
    </row>
    <row r="8" spans="1:12" ht="5.0999999999999996" customHeight="1" x14ac:dyDescent="0.15">
      <c r="A8" s="2"/>
      <c r="B8" s="34"/>
      <c r="C8" s="2"/>
      <c r="D8" s="2"/>
      <c r="E8" s="2"/>
      <c r="F8" s="2"/>
      <c r="G8" s="2"/>
      <c r="H8" s="2"/>
      <c r="I8" s="2"/>
      <c r="J8" s="2"/>
      <c r="K8" s="2"/>
      <c r="L8" s="2"/>
    </row>
    <row r="9" spans="1:12" x14ac:dyDescent="0.15">
      <c r="A9" s="33" t="s">
        <v>466</v>
      </c>
      <c r="B9" s="32"/>
      <c r="C9" s="19">
        <v>8840</v>
      </c>
      <c r="D9" s="19">
        <v>636</v>
      </c>
      <c r="E9" s="19">
        <v>8204</v>
      </c>
      <c r="F9" s="19">
        <v>8421</v>
      </c>
      <c r="G9" s="19">
        <v>8177</v>
      </c>
      <c r="H9" s="19">
        <v>28</v>
      </c>
      <c r="I9" s="19">
        <v>141</v>
      </c>
      <c r="J9" s="19">
        <v>75</v>
      </c>
      <c r="K9" s="19">
        <v>419</v>
      </c>
      <c r="L9" s="2"/>
    </row>
    <row r="10" spans="1:12" x14ac:dyDescent="0.15">
      <c r="A10" s="33" t="s">
        <v>465</v>
      </c>
      <c r="B10" s="32"/>
      <c r="C10" s="19">
        <v>9013</v>
      </c>
      <c r="D10" s="19">
        <v>419</v>
      </c>
      <c r="E10" s="19">
        <v>8594</v>
      </c>
      <c r="F10" s="19">
        <v>8423</v>
      </c>
      <c r="G10" s="19">
        <v>8160</v>
      </c>
      <c r="H10" s="19">
        <v>38</v>
      </c>
      <c r="I10" s="19">
        <v>151</v>
      </c>
      <c r="J10" s="19">
        <v>74</v>
      </c>
      <c r="K10" s="19">
        <v>590</v>
      </c>
      <c r="L10" s="2"/>
    </row>
    <row r="11" spans="1:12" x14ac:dyDescent="0.15">
      <c r="A11" s="174" t="s">
        <v>464</v>
      </c>
      <c r="B11" s="173"/>
      <c r="C11" s="19">
        <v>9653</v>
      </c>
      <c r="D11" s="19">
        <v>590</v>
      </c>
      <c r="E11" s="19">
        <v>9063</v>
      </c>
      <c r="F11" s="19">
        <v>8886</v>
      </c>
      <c r="G11" s="19">
        <v>8641</v>
      </c>
      <c r="H11" s="19">
        <v>30</v>
      </c>
      <c r="I11" s="19">
        <v>123</v>
      </c>
      <c r="J11" s="19">
        <v>92</v>
      </c>
      <c r="K11" s="19">
        <v>767</v>
      </c>
      <c r="L11" s="2"/>
    </row>
    <row r="12" spans="1:12" ht="14.25" customHeight="1" x14ac:dyDescent="0.15">
      <c r="A12" s="174" t="s">
        <v>463</v>
      </c>
      <c r="B12" s="173"/>
      <c r="C12" s="19">
        <v>10415</v>
      </c>
      <c r="D12" s="19">
        <v>767</v>
      </c>
      <c r="E12" s="19">
        <v>9648</v>
      </c>
      <c r="F12" s="19">
        <v>9431</v>
      </c>
      <c r="G12" s="19">
        <v>9124</v>
      </c>
      <c r="H12" s="19">
        <v>33</v>
      </c>
      <c r="I12" s="19">
        <v>141</v>
      </c>
      <c r="J12" s="19">
        <v>133</v>
      </c>
      <c r="K12" s="19">
        <v>984</v>
      </c>
      <c r="L12" s="2"/>
    </row>
    <row r="13" spans="1:12" ht="18" customHeight="1" x14ac:dyDescent="0.15">
      <c r="A13" s="174" t="s">
        <v>462</v>
      </c>
      <c r="B13" s="173"/>
      <c r="C13" s="19">
        <v>11161</v>
      </c>
      <c r="D13" s="19">
        <v>984</v>
      </c>
      <c r="E13" s="19">
        <v>10177</v>
      </c>
      <c r="F13" s="19">
        <v>10022</v>
      </c>
      <c r="G13" s="19">
        <v>9736</v>
      </c>
      <c r="H13" s="19">
        <v>46</v>
      </c>
      <c r="I13" s="19">
        <v>125</v>
      </c>
      <c r="J13" s="19">
        <v>115</v>
      </c>
      <c r="K13" s="19">
        <v>1139</v>
      </c>
      <c r="L13" s="2"/>
    </row>
    <row r="14" spans="1:12" x14ac:dyDescent="0.15">
      <c r="A14" s="8" t="s">
        <v>495</v>
      </c>
      <c r="B14" s="7"/>
      <c r="C14" s="19">
        <v>10803</v>
      </c>
      <c r="D14" s="19">
        <v>874</v>
      </c>
      <c r="E14" s="19">
        <v>9929</v>
      </c>
      <c r="F14" s="19">
        <v>9787</v>
      </c>
      <c r="G14" s="19">
        <v>9607</v>
      </c>
      <c r="H14" s="19">
        <v>20</v>
      </c>
      <c r="I14" s="19">
        <v>102</v>
      </c>
      <c r="J14" s="19">
        <v>58</v>
      </c>
      <c r="K14" s="19">
        <v>1016</v>
      </c>
      <c r="L14" s="2"/>
    </row>
    <row r="15" spans="1:12" x14ac:dyDescent="0.15">
      <c r="A15" s="8" t="s">
        <v>494</v>
      </c>
      <c r="B15" s="7"/>
      <c r="C15" s="19">
        <v>358</v>
      </c>
      <c r="D15" s="19">
        <v>110</v>
      </c>
      <c r="E15" s="19">
        <v>248</v>
      </c>
      <c r="F15" s="19">
        <v>235</v>
      </c>
      <c r="G15" s="19">
        <v>129</v>
      </c>
      <c r="H15" s="19">
        <v>26</v>
      </c>
      <c r="I15" s="19">
        <v>23</v>
      </c>
      <c r="J15" s="19">
        <v>57</v>
      </c>
      <c r="K15" s="19">
        <v>123</v>
      </c>
      <c r="L15" s="2"/>
    </row>
    <row r="16" spans="1:12" ht="5.0999999999999996" customHeight="1" x14ac:dyDescent="0.15">
      <c r="A16" s="4"/>
      <c r="B16" s="5"/>
      <c r="C16" s="4"/>
      <c r="D16" s="4"/>
      <c r="E16" s="4"/>
      <c r="F16" s="4"/>
      <c r="G16" s="4"/>
      <c r="H16" s="4"/>
      <c r="I16" s="4"/>
      <c r="J16" s="4"/>
      <c r="K16" s="4"/>
      <c r="L16" s="2"/>
    </row>
    <row r="17" spans="1:12" x14ac:dyDescent="0.15">
      <c r="A17" s="2" t="s">
        <v>493</v>
      </c>
      <c r="B17" s="2"/>
      <c r="C17" s="2"/>
      <c r="D17" s="2"/>
      <c r="E17" s="2"/>
      <c r="F17" s="2"/>
      <c r="G17" s="2"/>
      <c r="H17" s="2"/>
      <c r="I17" s="2"/>
      <c r="J17" s="2"/>
      <c r="K17" s="2"/>
      <c r="L17" s="2"/>
    </row>
    <row r="18" spans="1:12" x14ac:dyDescent="0.15">
      <c r="A18" s="2"/>
      <c r="B18" s="2"/>
      <c r="C18" s="2"/>
      <c r="D18" s="2"/>
      <c r="E18" s="2"/>
      <c r="F18" s="2"/>
      <c r="G18" s="2"/>
      <c r="H18" s="2"/>
      <c r="I18" s="2"/>
      <c r="J18" s="2"/>
      <c r="K18" s="2"/>
      <c r="L18" s="2"/>
    </row>
    <row r="19" spans="1:12" x14ac:dyDescent="0.15">
      <c r="A19" s="2"/>
      <c r="B19" s="2"/>
      <c r="C19" s="2"/>
      <c r="D19" s="2"/>
      <c r="E19" s="2"/>
      <c r="F19" s="2"/>
      <c r="G19" s="2"/>
      <c r="H19" s="2"/>
      <c r="I19" s="2"/>
      <c r="J19" s="2"/>
      <c r="K19" s="2"/>
      <c r="L19" s="2"/>
    </row>
    <row r="20" spans="1:12" ht="14.25" x14ac:dyDescent="0.15">
      <c r="A20" s="16" t="s">
        <v>492</v>
      </c>
      <c r="B20" s="2"/>
      <c r="C20" s="2"/>
      <c r="D20" s="2"/>
      <c r="E20" s="2"/>
      <c r="F20" s="2"/>
      <c r="G20" s="2"/>
      <c r="H20" s="2"/>
      <c r="I20" s="2"/>
      <c r="J20" s="2"/>
      <c r="K20" s="2"/>
      <c r="L20" s="2"/>
    </row>
    <row r="21" spans="1:12" x14ac:dyDescent="0.15">
      <c r="A21" s="3" t="s">
        <v>491</v>
      </c>
      <c r="B21" s="2"/>
      <c r="C21" s="2"/>
      <c r="D21" s="2"/>
      <c r="E21" s="2"/>
      <c r="F21" s="2"/>
      <c r="G21" s="2"/>
      <c r="H21" s="2"/>
      <c r="I21" s="2"/>
      <c r="J21" s="2"/>
      <c r="K21" s="134" t="s">
        <v>474</v>
      </c>
      <c r="L21" s="134"/>
    </row>
    <row r="22" spans="1:12" x14ac:dyDescent="0.15">
      <c r="A22" s="14" t="s">
        <v>490</v>
      </c>
      <c r="B22" s="13"/>
      <c r="C22" s="13" t="s">
        <v>489</v>
      </c>
      <c r="D22" s="13"/>
      <c r="E22" s="13"/>
      <c r="F22" s="13" t="s">
        <v>488</v>
      </c>
      <c r="G22" s="13"/>
      <c r="H22" s="13"/>
      <c r="I22" s="13"/>
      <c r="J22" s="13"/>
      <c r="K22" s="13"/>
      <c r="L22" s="35" t="s">
        <v>467</v>
      </c>
    </row>
    <row r="23" spans="1:12" ht="27" customHeight="1" x14ac:dyDescent="0.15">
      <c r="A23" s="14"/>
      <c r="B23" s="13"/>
      <c r="C23" s="12" t="s">
        <v>164</v>
      </c>
      <c r="D23" s="12" t="s">
        <v>487</v>
      </c>
      <c r="E23" s="12" t="s">
        <v>486</v>
      </c>
      <c r="F23" s="12" t="s">
        <v>164</v>
      </c>
      <c r="G23" s="12" t="s">
        <v>485</v>
      </c>
      <c r="H23" s="12" t="s">
        <v>484</v>
      </c>
      <c r="I23" s="12" t="s">
        <v>483</v>
      </c>
      <c r="J23" s="178" t="s">
        <v>482</v>
      </c>
      <c r="K23" s="12" t="s">
        <v>22</v>
      </c>
      <c r="L23" s="35"/>
    </row>
    <row r="24" spans="1:12" ht="5.0999999999999996" customHeight="1" x14ac:dyDescent="0.15">
      <c r="A24" s="2"/>
      <c r="B24" s="34"/>
      <c r="C24" s="2"/>
      <c r="D24" s="2"/>
      <c r="E24" s="2"/>
      <c r="F24" s="2"/>
      <c r="G24" s="2"/>
      <c r="H24" s="2"/>
      <c r="I24" s="2"/>
      <c r="J24" s="2"/>
      <c r="K24" s="2"/>
      <c r="L24" s="2"/>
    </row>
    <row r="25" spans="1:12" x14ac:dyDescent="0.15">
      <c r="A25" s="33" t="s">
        <v>466</v>
      </c>
      <c r="B25" s="32"/>
      <c r="C25" s="19">
        <v>1527</v>
      </c>
      <c r="D25" s="19">
        <v>474</v>
      </c>
      <c r="E25" s="19">
        <v>1053</v>
      </c>
      <c r="F25" s="19">
        <v>985</v>
      </c>
      <c r="G25" s="19">
        <v>533</v>
      </c>
      <c r="H25" s="19">
        <v>214</v>
      </c>
      <c r="I25" s="19">
        <v>156</v>
      </c>
      <c r="J25" s="19">
        <v>10</v>
      </c>
      <c r="K25" s="19">
        <v>72</v>
      </c>
      <c r="L25" s="19">
        <v>542</v>
      </c>
    </row>
    <row r="26" spans="1:12" x14ac:dyDescent="0.15">
      <c r="A26" s="33" t="s">
        <v>465</v>
      </c>
      <c r="B26" s="32"/>
      <c r="C26" s="19">
        <v>1611</v>
      </c>
      <c r="D26" s="19">
        <v>542</v>
      </c>
      <c r="E26" s="19">
        <v>1069</v>
      </c>
      <c r="F26" s="19">
        <v>987</v>
      </c>
      <c r="G26" s="19">
        <v>466</v>
      </c>
      <c r="H26" s="19">
        <v>243</v>
      </c>
      <c r="I26" s="19">
        <v>167</v>
      </c>
      <c r="J26" s="19">
        <v>12</v>
      </c>
      <c r="K26" s="19">
        <v>99</v>
      </c>
      <c r="L26" s="19">
        <v>624</v>
      </c>
    </row>
    <row r="27" spans="1:12" x14ac:dyDescent="0.15">
      <c r="A27" s="174" t="s">
        <v>464</v>
      </c>
      <c r="B27" s="173"/>
      <c r="C27" s="19">
        <v>1737</v>
      </c>
      <c r="D27" s="19">
        <v>624</v>
      </c>
      <c r="E27" s="19">
        <v>1113</v>
      </c>
      <c r="F27" s="19">
        <v>980</v>
      </c>
      <c r="G27" s="19">
        <v>415</v>
      </c>
      <c r="H27" s="19">
        <v>281</v>
      </c>
      <c r="I27" s="19">
        <v>196</v>
      </c>
      <c r="J27" s="19">
        <v>4</v>
      </c>
      <c r="K27" s="19">
        <v>84</v>
      </c>
      <c r="L27" s="19">
        <v>757</v>
      </c>
    </row>
    <row r="28" spans="1:12" ht="13.5" customHeight="1" x14ac:dyDescent="0.15">
      <c r="A28" s="174" t="s">
        <v>463</v>
      </c>
      <c r="B28" s="173"/>
      <c r="C28" s="19">
        <v>1909</v>
      </c>
      <c r="D28" s="157">
        <v>757</v>
      </c>
      <c r="E28" s="19">
        <v>1152</v>
      </c>
      <c r="F28" s="157">
        <v>1126</v>
      </c>
      <c r="G28" s="157">
        <v>543</v>
      </c>
      <c r="H28" s="157">
        <v>245</v>
      </c>
      <c r="I28" s="157">
        <v>182</v>
      </c>
      <c r="J28" s="157">
        <v>9</v>
      </c>
      <c r="K28" s="157">
        <v>147</v>
      </c>
      <c r="L28" s="157">
        <v>783</v>
      </c>
    </row>
    <row r="29" spans="1:12" ht="18" customHeight="1" x14ac:dyDescent="0.15">
      <c r="A29" s="174" t="s">
        <v>462</v>
      </c>
      <c r="B29" s="173"/>
      <c r="C29" s="19">
        <v>1871</v>
      </c>
      <c r="D29" s="157">
        <v>783</v>
      </c>
      <c r="E29" s="19">
        <v>1088</v>
      </c>
      <c r="F29" s="157">
        <v>1216</v>
      </c>
      <c r="G29" s="157">
        <v>515</v>
      </c>
      <c r="H29" s="157">
        <v>265</v>
      </c>
      <c r="I29" s="157">
        <v>151</v>
      </c>
      <c r="J29" s="157">
        <v>10</v>
      </c>
      <c r="K29" s="157">
        <v>275</v>
      </c>
      <c r="L29" s="157">
        <v>655</v>
      </c>
    </row>
    <row r="30" spans="1:12" x14ac:dyDescent="0.15">
      <c r="A30" s="8" t="s">
        <v>481</v>
      </c>
      <c r="B30" s="7"/>
      <c r="C30" s="19">
        <v>1206</v>
      </c>
      <c r="D30" s="177">
        <v>521</v>
      </c>
      <c r="E30" s="177">
        <v>685</v>
      </c>
      <c r="F30" s="177">
        <v>777</v>
      </c>
      <c r="G30" s="177">
        <v>349</v>
      </c>
      <c r="H30" s="177">
        <v>121</v>
      </c>
      <c r="I30" s="177">
        <v>99</v>
      </c>
      <c r="J30" s="17" t="s">
        <v>21</v>
      </c>
      <c r="K30" s="177">
        <v>208</v>
      </c>
      <c r="L30" s="177">
        <v>429</v>
      </c>
    </row>
    <row r="31" spans="1:12" x14ac:dyDescent="0.15">
      <c r="A31" s="8" t="s">
        <v>480</v>
      </c>
      <c r="B31" s="7"/>
      <c r="C31" s="177">
        <v>665</v>
      </c>
      <c r="D31" s="177">
        <v>262</v>
      </c>
      <c r="E31" s="177">
        <v>403</v>
      </c>
      <c r="F31" s="177">
        <v>439</v>
      </c>
      <c r="G31" s="177">
        <v>166</v>
      </c>
      <c r="H31" s="177">
        <v>144</v>
      </c>
      <c r="I31" s="177">
        <v>52</v>
      </c>
      <c r="J31" s="177">
        <v>10</v>
      </c>
      <c r="K31" s="177">
        <v>67</v>
      </c>
      <c r="L31" s="177">
        <v>226</v>
      </c>
    </row>
    <row r="32" spans="1:12" ht="5.0999999999999996" customHeight="1" x14ac:dyDescent="0.15">
      <c r="A32" s="4"/>
      <c r="B32" s="5"/>
      <c r="C32" s="4"/>
      <c r="D32" s="4"/>
      <c r="E32" s="4"/>
      <c r="F32" s="4"/>
      <c r="G32" s="4"/>
      <c r="H32" s="4"/>
      <c r="I32" s="4"/>
      <c r="J32" s="4"/>
      <c r="K32" s="4"/>
      <c r="L32" s="4"/>
    </row>
    <row r="33" spans="1:12" x14ac:dyDescent="0.15">
      <c r="A33" s="2" t="s">
        <v>479</v>
      </c>
      <c r="B33" s="2"/>
      <c r="C33" s="2"/>
      <c r="D33" s="2"/>
      <c r="E33" s="2"/>
      <c r="F33" s="2"/>
      <c r="G33" s="2"/>
      <c r="H33" s="2"/>
      <c r="I33" s="2"/>
      <c r="J33" s="2"/>
      <c r="K33" s="2"/>
      <c r="L33" s="2"/>
    </row>
    <row r="34" spans="1:12" x14ac:dyDescent="0.15">
      <c r="A34" s="2"/>
      <c r="B34" s="2"/>
      <c r="C34" s="2"/>
      <c r="D34" s="2"/>
      <c r="E34" s="2"/>
      <c r="F34" s="2"/>
      <c r="G34" s="2"/>
      <c r="H34" s="2"/>
      <c r="I34" s="2"/>
      <c r="J34" s="2"/>
      <c r="K34" s="2"/>
      <c r="L34" s="2"/>
    </row>
    <row r="35" spans="1:12" x14ac:dyDescent="0.15">
      <c r="A35" s="2"/>
      <c r="B35" s="2"/>
      <c r="C35" s="2"/>
      <c r="D35" s="2"/>
      <c r="E35" s="2"/>
      <c r="F35" s="2"/>
      <c r="G35" s="2"/>
      <c r="H35" s="2"/>
      <c r="I35" s="2"/>
      <c r="J35" s="2"/>
      <c r="K35" s="2"/>
      <c r="L35" s="2"/>
    </row>
    <row r="36" spans="1:12" ht="14.25" x14ac:dyDescent="0.15">
      <c r="A36" s="16" t="s">
        <v>478</v>
      </c>
      <c r="B36" s="2"/>
      <c r="C36" s="2"/>
      <c r="D36" s="2"/>
      <c r="E36" s="2"/>
      <c r="F36" s="2"/>
      <c r="G36" s="2"/>
      <c r="H36" s="2"/>
      <c r="I36" s="2"/>
      <c r="J36" s="2"/>
      <c r="K36" s="2"/>
      <c r="L36" s="2"/>
    </row>
    <row r="37" spans="1:12" x14ac:dyDescent="0.15">
      <c r="A37" s="3" t="s">
        <v>477</v>
      </c>
      <c r="B37" s="2"/>
      <c r="C37" s="2"/>
      <c r="D37" s="2"/>
      <c r="E37" s="2"/>
      <c r="F37" s="2"/>
      <c r="G37" s="2"/>
      <c r="H37" s="2"/>
      <c r="I37" s="2"/>
      <c r="J37" s="2"/>
      <c r="K37" s="134" t="s">
        <v>474</v>
      </c>
      <c r="L37" s="134"/>
    </row>
    <row r="38" spans="1:12" x14ac:dyDescent="0.15">
      <c r="A38" s="14" t="s">
        <v>473</v>
      </c>
      <c r="B38" s="13"/>
      <c r="C38" s="13" t="s">
        <v>472</v>
      </c>
      <c r="D38" s="13"/>
      <c r="E38" s="13"/>
      <c r="F38" s="13"/>
      <c r="G38" s="13"/>
      <c r="H38" s="13" t="s">
        <v>471</v>
      </c>
      <c r="I38" s="13"/>
      <c r="J38" s="13"/>
      <c r="K38" s="13"/>
      <c r="L38" s="35"/>
    </row>
    <row r="39" spans="1:12" x14ac:dyDescent="0.15">
      <c r="A39" s="14"/>
      <c r="B39" s="13"/>
      <c r="C39" s="13" t="s">
        <v>470</v>
      </c>
      <c r="D39" s="13"/>
      <c r="E39" s="13" t="s">
        <v>468</v>
      </c>
      <c r="F39" s="13"/>
      <c r="G39" s="12" t="s">
        <v>467</v>
      </c>
      <c r="H39" s="13" t="s">
        <v>469</v>
      </c>
      <c r="I39" s="13"/>
      <c r="J39" s="13" t="s">
        <v>468</v>
      </c>
      <c r="K39" s="13"/>
      <c r="L39" s="11" t="s">
        <v>467</v>
      </c>
    </row>
    <row r="40" spans="1:12" ht="5.0999999999999996" customHeight="1" x14ac:dyDescent="0.15">
      <c r="A40" s="2"/>
      <c r="B40" s="175"/>
      <c r="C40" s="2"/>
      <c r="D40" s="2"/>
      <c r="E40" s="2"/>
      <c r="F40" s="2"/>
      <c r="G40" s="2"/>
      <c r="H40" s="2"/>
      <c r="I40" s="2"/>
      <c r="J40" s="2"/>
      <c r="K40" s="2"/>
      <c r="L40" s="2"/>
    </row>
    <row r="41" spans="1:12" x14ac:dyDescent="0.15">
      <c r="A41" s="33" t="s">
        <v>466</v>
      </c>
      <c r="B41" s="32"/>
      <c r="C41" s="29"/>
      <c r="D41" s="66">
        <v>6052</v>
      </c>
      <c r="E41" s="66"/>
      <c r="F41" s="66">
        <v>6059</v>
      </c>
      <c r="G41" s="66">
        <v>25</v>
      </c>
      <c r="H41" s="66"/>
      <c r="I41" s="66">
        <v>897</v>
      </c>
      <c r="J41" s="66"/>
      <c r="K41" s="66">
        <v>922</v>
      </c>
      <c r="L41" s="66">
        <v>126</v>
      </c>
    </row>
    <row r="42" spans="1:12" x14ac:dyDescent="0.15">
      <c r="A42" s="33" t="s">
        <v>465</v>
      </c>
      <c r="B42" s="32"/>
      <c r="C42" s="29"/>
      <c r="D42" s="66">
        <v>5946</v>
      </c>
      <c r="E42" s="66"/>
      <c r="F42" s="66">
        <v>5943</v>
      </c>
      <c r="G42" s="66">
        <v>28</v>
      </c>
      <c r="H42" s="66"/>
      <c r="I42" s="66">
        <v>902</v>
      </c>
      <c r="J42" s="66"/>
      <c r="K42" s="66">
        <v>863</v>
      </c>
      <c r="L42" s="66">
        <v>165</v>
      </c>
    </row>
    <row r="43" spans="1:12" x14ac:dyDescent="0.15">
      <c r="A43" s="174" t="s">
        <v>464</v>
      </c>
      <c r="B43" s="173"/>
      <c r="C43" s="29"/>
      <c r="D43" s="66">
        <v>5877</v>
      </c>
      <c r="E43" s="66"/>
      <c r="F43" s="66">
        <v>5874</v>
      </c>
      <c r="G43" s="66">
        <v>31</v>
      </c>
      <c r="H43" s="66"/>
      <c r="I43" s="66">
        <v>1058</v>
      </c>
      <c r="J43" s="66"/>
      <c r="K43" s="66">
        <v>1055</v>
      </c>
      <c r="L43" s="66">
        <v>168</v>
      </c>
    </row>
    <row r="44" spans="1:12" x14ac:dyDescent="0.15">
      <c r="A44" s="174" t="s">
        <v>463</v>
      </c>
      <c r="B44" s="173"/>
      <c r="C44" s="172"/>
      <c r="D44" s="171">
        <v>5804</v>
      </c>
      <c r="E44" s="171"/>
      <c r="F44" s="171">
        <v>5829</v>
      </c>
      <c r="G44" s="171">
        <v>6</v>
      </c>
      <c r="H44" s="171"/>
      <c r="I44" s="171">
        <v>1147</v>
      </c>
      <c r="J44" s="171"/>
      <c r="K44" s="171">
        <v>1113</v>
      </c>
      <c r="L44" s="171">
        <v>202</v>
      </c>
    </row>
    <row r="45" spans="1:12" x14ac:dyDescent="0.15">
      <c r="A45" s="174" t="s">
        <v>462</v>
      </c>
      <c r="B45" s="173"/>
      <c r="C45" s="172"/>
      <c r="D45" s="171">
        <v>5552</v>
      </c>
      <c r="E45" s="171"/>
      <c r="F45" s="171">
        <v>5546</v>
      </c>
      <c r="G45" s="171">
        <v>12</v>
      </c>
      <c r="H45" s="171"/>
      <c r="I45" s="171">
        <v>987</v>
      </c>
      <c r="J45" s="171"/>
      <c r="K45" s="171">
        <v>1046</v>
      </c>
      <c r="L45" s="171">
        <v>143</v>
      </c>
    </row>
    <row r="46" spans="1:12" ht="5.0999999999999996" customHeight="1" x14ac:dyDescent="0.15">
      <c r="A46" s="4"/>
      <c r="B46" s="5"/>
      <c r="C46" s="176"/>
      <c r="D46" s="176"/>
      <c r="E46" s="176"/>
      <c r="F46" s="176"/>
      <c r="G46" s="176"/>
      <c r="H46" s="176"/>
      <c r="I46" s="176"/>
      <c r="J46" s="176"/>
      <c r="K46" s="176"/>
      <c r="L46" s="176"/>
    </row>
    <row r="47" spans="1:12" x14ac:dyDescent="0.15">
      <c r="A47" s="2" t="s">
        <v>461</v>
      </c>
      <c r="B47" s="2"/>
      <c r="C47" s="2"/>
      <c r="D47" s="2"/>
      <c r="E47" s="2"/>
      <c r="F47" s="2"/>
      <c r="G47" s="2"/>
      <c r="H47" s="2"/>
      <c r="I47" s="2"/>
      <c r="J47" s="2"/>
      <c r="K47" s="2"/>
      <c r="L47" s="2"/>
    </row>
    <row r="48" spans="1:12" x14ac:dyDescent="0.15">
      <c r="A48" s="2"/>
      <c r="B48" s="2"/>
      <c r="C48" s="2"/>
      <c r="D48" s="2"/>
      <c r="E48" s="2"/>
      <c r="F48" s="2"/>
      <c r="G48" s="2"/>
      <c r="H48" s="2"/>
      <c r="I48" s="2"/>
      <c r="J48" s="2"/>
      <c r="K48" s="2"/>
      <c r="L48" s="2"/>
    </row>
    <row r="49" spans="1:12" x14ac:dyDescent="0.15">
      <c r="A49" s="2"/>
      <c r="B49" s="2"/>
      <c r="C49" s="2"/>
      <c r="D49" s="2"/>
      <c r="E49" s="2"/>
      <c r="F49" s="2"/>
      <c r="G49" s="2"/>
      <c r="H49" s="2"/>
      <c r="I49" s="2"/>
      <c r="J49" s="2"/>
      <c r="K49" s="2"/>
      <c r="L49" s="2"/>
    </row>
    <row r="50" spans="1:12" ht="14.25" x14ac:dyDescent="0.15">
      <c r="A50" s="16" t="s">
        <v>476</v>
      </c>
      <c r="B50" s="2"/>
      <c r="C50" s="2"/>
      <c r="D50" s="2"/>
      <c r="E50" s="2"/>
      <c r="F50" s="2"/>
      <c r="G50" s="2"/>
      <c r="H50" s="2"/>
      <c r="I50" s="2"/>
      <c r="J50" s="2"/>
      <c r="K50" s="2"/>
      <c r="L50" s="2"/>
    </row>
    <row r="51" spans="1:12" x14ac:dyDescent="0.15">
      <c r="A51" s="3" t="s">
        <v>475</v>
      </c>
      <c r="B51" s="2"/>
      <c r="C51" s="2"/>
      <c r="D51" s="2"/>
      <c r="E51" s="2"/>
      <c r="F51" s="2"/>
      <c r="G51" s="2"/>
      <c r="H51" s="2"/>
      <c r="I51" s="2"/>
      <c r="J51" s="2"/>
      <c r="K51" s="134" t="s">
        <v>474</v>
      </c>
      <c r="L51" s="134"/>
    </row>
    <row r="52" spans="1:12" x14ac:dyDescent="0.15">
      <c r="A52" s="14" t="s">
        <v>473</v>
      </c>
      <c r="B52" s="13"/>
      <c r="C52" s="13" t="s">
        <v>472</v>
      </c>
      <c r="D52" s="13"/>
      <c r="E52" s="13"/>
      <c r="F52" s="13"/>
      <c r="G52" s="13"/>
      <c r="H52" s="13" t="s">
        <v>471</v>
      </c>
      <c r="I52" s="13"/>
      <c r="J52" s="13"/>
      <c r="K52" s="13"/>
      <c r="L52" s="35"/>
    </row>
    <row r="53" spans="1:12" x14ac:dyDescent="0.15">
      <c r="A53" s="14"/>
      <c r="B53" s="13"/>
      <c r="C53" s="13" t="s">
        <v>470</v>
      </c>
      <c r="D53" s="13"/>
      <c r="E53" s="13" t="s">
        <v>468</v>
      </c>
      <c r="F53" s="13"/>
      <c r="G53" s="12" t="s">
        <v>467</v>
      </c>
      <c r="H53" s="13" t="s">
        <v>469</v>
      </c>
      <c r="I53" s="13"/>
      <c r="J53" s="13" t="s">
        <v>468</v>
      </c>
      <c r="K53" s="13"/>
      <c r="L53" s="11" t="s">
        <v>467</v>
      </c>
    </row>
    <row r="54" spans="1:12" ht="5.0999999999999996" customHeight="1" x14ac:dyDescent="0.15">
      <c r="A54" s="2"/>
      <c r="B54" s="175"/>
      <c r="C54" s="2"/>
      <c r="D54" s="2"/>
      <c r="E54" s="2"/>
      <c r="F54" s="2"/>
      <c r="G54" s="2"/>
      <c r="H54" s="2"/>
      <c r="I54" s="2"/>
      <c r="J54" s="2"/>
      <c r="K54" s="2"/>
      <c r="L54" s="2"/>
    </row>
    <row r="55" spans="1:12" x14ac:dyDescent="0.15">
      <c r="A55" s="33" t="s">
        <v>466</v>
      </c>
      <c r="B55" s="32"/>
      <c r="C55" s="29"/>
      <c r="D55" s="66">
        <v>3273</v>
      </c>
      <c r="E55" s="66"/>
      <c r="F55" s="66">
        <v>3273</v>
      </c>
      <c r="G55" s="66">
        <v>614</v>
      </c>
      <c r="H55" s="66"/>
      <c r="I55" s="66">
        <v>5001</v>
      </c>
      <c r="J55" s="66"/>
      <c r="K55" s="66">
        <v>4959</v>
      </c>
      <c r="L55" s="66">
        <v>2272</v>
      </c>
    </row>
    <row r="56" spans="1:12" x14ac:dyDescent="0.15">
      <c r="A56" s="33" t="s">
        <v>465</v>
      </c>
      <c r="B56" s="32"/>
      <c r="C56" s="29"/>
      <c r="D56" s="66">
        <v>3174</v>
      </c>
      <c r="E56" s="66"/>
      <c r="F56" s="66">
        <v>3435</v>
      </c>
      <c r="G56" s="66">
        <v>353</v>
      </c>
      <c r="H56" s="66"/>
      <c r="I56" s="66">
        <v>5039</v>
      </c>
      <c r="J56" s="66"/>
      <c r="K56" s="66">
        <v>4969</v>
      </c>
      <c r="L56" s="66">
        <v>2342</v>
      </c>
    </row>
    <row r="57" spans="1:12" x14ac:dyDescent="0.15">
      <c r="A57" s="174" t="s">
        <v>464</v>
      </c>
      <c r="B57" s="173"/>
      <c r="C57" s="29"/>
      <c r="D57" s="66">
        <v>2054</v>
      </c>
      <c r="E57" s="66"/>
      <c r="F57" s="66">
        <v>2192</v>
      </c>
      <c r="G57" s="66">
        <v>215</v>
      </c>
      <c r="H57" s="66"/>
      <c r="I57" s="66">
        <v>4573</v>
      </c>
      <c r="J57" s="66"/>
      <c r="K57" s="66">
        <v>4457</v>
      </c>
      <c r="L57" s="66">
        <v>2458</v>
      </c>
    </row>
    <row r="58" spans="1:12" x14ac:dyDescent="0.15">
      <c r="A58" s="174" t="s">
        <v>463</v>
      </c>
      <c r="B58" s="173"/>
      <c r="C58" s="172"/>
      <c r="D58" s="171">
        <v>1745</v>
      </c>
      <c r="E58" s="171"/>
      <c r="F58" s="171">
        <v>1776</v>
      </c>
      <c r="G58" s="171">
        <v>184</v>
      </c>
      <c r="H58" s="171"/>
      <c r="I58" s="171">
        <v>4858</v>
      </c>
      <c r="J58" s="171"/>
      <c r="K58" s="171">
        <v>5071</v>
      </c>
      <c r="L58" s="171">
        <v>2245</v>
      </c>
    </row>
    <row r="59" spans="1:12" x14ac:dyDescent="0.15">
      <c r="A59" s="174" t="s">
        <v>462</v>
      </c>
      <c r="B59" s="173"/>
      <c r="C59" s="172"/>
      <c r="D59" s="171">
        <v>1532</v>
      </c>
      <c r="E59" s="171"/>
      <c r="F59" s="171">
        <v>1517</v>
      </c>
      <c r="G59" s="171">
        <v>199</v>
      </c>
      <c r="H59" s="171"/>
      <c r="I59" s="171">
        <v>4641</v>
      </c>
      <c r="J59" s="171"/>
      <c r="K59" s="171">
        <v>4649</v>
      </c>
      <c r="L59" s="171">
        <v>2237</v>
      </c>
    </row>
    <row r="60" spans="1:12" ht="5.0999999999999996" customHeight="1" x14ac:dyDescent="0.15">
      <c r="A60" s="4"/>
      <c r="B60" s="5"/>
      <c r="C60" s="4"/>
      <c r="D60" s="91"/>
      <c r="E60" s="91"/>
      <c r="F60" s="91"/>
      <c r="G60" s="91"/>
      <c r="H60" s="91"/>
      <c r="I60" s="91"/>
      <c r="J60" s="91"/>
      <c r="K60" s="91"/>
      <c r="L60" s="91"/>
    </row>
    <row r="61" spans="1:12" x14ac:dyDescent="0.15">
      <c r="A61" s="2" t="s">
        <v>461</v>
      </c>
      <c r="B61" s="2"/>
      <c r="C61" s="2"/>
      <c r="D61" s="2"/>
      <c r="E61" s="2" t="s">
        <v>100</v>
      </c>
      <c r="F61" s="2"/>
      <c r="G61" s="2"/>
      <c r="H61" s="2"/>
      <c r="I61" s="2"/>
      <c r="J61" s="2"/>
      <c r="K61" s="2"/>
      <c r="L61" s="2"/>
    </row>
  </sheetData>
  <mergeCells count="46">
    <mergeCell ref="A55:B55"/>
    <mergeCell ref="A56:B56"/>
    <mergeCell ref="A57:B57"/>
    <mergeCell ref="A58:B58"/>
    <mergeCell ref="A59:B59"/>
    <mergeCell ref="A44:B44"/>
    <mergeCell ref="A45:B45"/>
    <mergeCell ref="A52:B53"/>
    <mergeCell ref="C52:G52"/>
    <mergeCell ref="H52:L52"/>
    <mergeCell ref="C53:D53"/>
    <mergeCell ref="E53:F53"/>
    <mergeCell ref="H53:I53"/>
    <mergeCell ref="J53:K53"/>
    <mergeCell ref="E39:F39"/>
    <mergeCell ref="H39:I39"/>
    <mergeCell ref="J39:K39"/>
    <mergeCell ref="A41:B41"/>
    <mergeCell ref="A42:B42"/>
    <mergeCell ref="A43:B43"/>
    <mergeCell ref="A25:B25"/>
    <mergeCell ref="A26:B26"/>
    <mergeCell ref="A27:B27"/>
    <mergeCell ref="A28:B28"/>
    <mergeCell ref="A29:B29"/>
    <mergeCell ref="K51:L51"/>
    <mergeCell ref="A38:B39"/>
    <mergeCell ref="C38:G38"/>
    <mergeCell ref="H38:L38"/>
    <mergeCell ref="C39:D39"/>
    <mergeCell ref="K37:L37"/>
    <mergeCell ref="A10:B10"/>
    <mergeCell ref="A11:B11"/>
    <mergeCell ref="A12:B12"/>
    <mergeCell ref="A13:B13"/>
    <mergeCell ref="K21:L21"/>
    <mergeCell ref="A22:B23"/>
    <mergeCell ref="C22:E22"/>
    <mergeCell ref="F22:K22"/>
    <mergeCell ref="L22:L23"/>
    <mergeCell ref="A9:B9"/>
    <mergeCell ref="J5:K5"/>
    <mergeCell ref="A6:B7"/>
    <mergeCell ref="C6:E6"/>
    <mergeCell ref="F6:J6"/>
    <mergeCell ref="K6:K7"/>
  </mergeCells>
  <phoneticPr fontId="1"/>
  <pageMargins left="0.59055118110236227" right="0.39370078740157483" top="0.39370078740157483" bottom="0.39370078740157483" header="0.31496062992125984" footer="0.31496062992125984"/>
  <pageSetup paperSize="9" firstPageNumber="17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167ページ</vt:lpstr>
      <vt:lpstr>168ページ</vt:lpstr>
      <vt:lpstr>169ページ</vt:lpstr>
      <vt:lpstr>170ページ</vt:lpstr>
      <vt:lpstr>171ページ</vt:lpstr>
      <vt:lpstr>172ページ</vt:lpstr>
      <vt:lpstr>173ページ</vt:lpstr>
      <vt:lpstr>174ページ</vt:lpstr>
      <vt:lpstr>175ページ</vt:lpstr>
      <vt:lpstr>'173ページ'!Print_Area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2024-04-01T05:28:06Z</dcterms:modified>
</cp:coreProperties>
</file>