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行政マネジメント部デジタル推進課\情報推進担当情報統計担当\【HP】UPデータ格納庫\尼崎市統計書\R4統計書\R4_excel\"/>
    </mc:Choice>
  </mc:AlternateContent>
  <bookViews>
    <workbookView xWindow="0" yWindow="0" windowWidth="20490" windowHeight="7635"/>
  </bookViews>
  <sheets>
    <sheet name="35ページ" sheetId="1" r:id="rId1"/>
    <sheet name="36-37ページ" sheetId="2" r:id="rId2"/>
    <sheet name="38-39ページ" sheetId="3" r:id="rId3"/>
    <sheet name="40-42ページ" sheetId="4" r:id="rId4"/>
  </sheets>
  <definedNames>
    <definedName name="_xlnm._FilterDatabase" localSheetId="3" hidden="1">'40-42ページ'!$A$4:$AC$67</definedName>
    <definedName name="_xlnm.Print_Area" localSheetId="3">'40-42ページ'!$A$1:$AC$72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5" i="4" l="1"/>
  <c r="M65" i="4"/>
  <c r="F65" i="4"/>
  <c r="E65" i="4"/>
  <c r="Z64" i="4"/>
  <c r="Y64" i="4"/>
  <c r="Q64" i="4"/>
  <c r="P64" i="4"/>
  <c r="T63" i="4"/>
  <c r="S63" i="4"/>
  <c r="C63" i="4"/>
  <c r="B63" i="4"/>
  <c r="W62" i="4"/>
  <c r="V62" i="4"/>
  <c r="I62" i="4"/>
  <c r="H62" i="4"/>
  <c r="Z61" i="4"/>
  <c r="Y61" i="4"/>
  <c r="Q60" i="4"/>
  <c r="P60" i="4"/>
  <c r="W59" i="4"/>
  <c r="V59" i="4"/>
  <c r="T59" i="4"/>
  <c r="S59" i="4"/>
  <c r="N58" i="4"/>
  <c r="M58" i="4"/>
  <c r="I56" i="4"/>
  <c r="H56" i="4"/>
  <c r="W55" i="4"/>
  <c r="V55" i="4"/>
  <c r="T55" i="4"/>
  <c r="S55" i="4"/>
  <c r="Q55" i="4"/>
  <c r="P55" i="4"/>
  <c r="N55" i="4"/>
  <c r="M55" i="4"/>
  <c r="Z54" i="4"/>
  <c r="Y54" i="4"/>
  <c r="I54" i="4"/>
  <c r="H54" i="4"/>
  <c r="F53" i="4"/>
  <c r="E53" i="4"/>
  <c r="C53" i="4"/>
  <c r="B53" i="4"/>
  <c r="AC52" i="4"/>
  <c r="AB52" i="4"/>
  <c r="N52" i="4"/>
  <c r="M52" i="4"/>
  <c r="I52" i="4"/>
  <c r="H52" i="4"/>
  <c r="T51" i="4"/>
  <c r="S51" i="4"/>
  <c r="AC50" i="4"/>
  <c r="AB50" i="4"/>
  <c r="Q49" i="4"/>
  <c r="P49" i="4"/>
  <c r="N49" i="4"/>
  <c r="M49" i="4"/>
  <c r="F49" i="4"/>
  <c r="E49" i="4"/>
  <c r="T48" i="4"/>
  <c r="S48" i="4"/>
  <c r="AC47" i="4"/>
  <c r="AB47" i="4"/>
  <c r="I47" i="4"/>
  <c r="H47" i="4"/>
  <c r="Q46" i="4"/>
  <c r="P46" i="4"/>
  <c r="W45" i="4"/>
  <c r="V45" i="4"/>
  <c r="N45" i="4"/>
  <c r="M45" i="4"/>
  <c r="F45" i="4"/>
  <c r="E45" i="4"/>
  <c r="AC44" i="4"/>
  <c r="AB44" i="4"/>
  <c r="Z44" i="4"/>
  <c r="Y44" i="4"/>
  <c r="T43" i="4"/>
  <c r="S43" i="4"/>
  <c r="C43" i="4"/>
  <c r="B43" i="4"/>
  <c r="I42" i="4"/>
  <c r="H42" i="4"/>
  <c r="N41" i="4"/>
  <c r="M41" i="4"/>
  <c r="F41" i="4"/>
  <c r="E41" i="4"/>
  <c r="AC40" i="4"/>
  <c r="AB40" i="4"/>
  <c r="T40" i="4"/>
  <c r="S40" i="4"/>
  <c r="W39" i="4"/>
  <c r="V39" i="4"/>
  <c r="Z38" i="4"/>
  <c r="Y38" i="4"/>
  <c r="Q38" i="4"/>
  <c r="P38" i="4"/>
  <c r="I38" i="4"/>
  <c r="H38" i="4"/>
  <c r="N37" i="4"/>
  <c r="M37" i="4"/>
  <c r="T36" i="4"/>
  <c r="S36" i="4"/>
  <c r="F36" i="4"/>
  <c r="E36" i="4"/>
  <c r="AC35" i="4"/>
  <c r="AB35" i="4"/>
  <c r="Z35" i="4"/>
  <c r="Y35" i="4"/>
  <c r="W35" i="4"/>
  <c r="V35" i="4"/>
  <c r="N35" i="4"/>
  <c r="M35" i="4"/>
  <c r="I35" i="4"/>
  <c r="H35" i="4"/>
  <c r="C35" i="4"/>
  <c r="B35" i="4"/>
  <c r="Z33" i="4"/>
  <c r="Y33" i="4"/>
  <c r="T33" i="4"/>
  <c r="S33" i="4"/>
  <c r="Q33" i="4"/>
  <c r="P33" i="4"/>
  <c r="AC32" i="4"/>
  <c r="AB32" i="4"/>
  <c r="W31" i="4"/>
  <c r="V31" i="4"/>
  <c r="N30" i="4"/>
  <c r="M30" i="4"/>
  <c r="Z29" i="4"/>
  <c r="Y29" i="4"/>
  <c r="Z27" i="4"/>
  <c r="Y27" i="4"/>
  <c r="N27" i="4"/>
  <c r="M27" i="4"/>
  <c r="F27" i="4"/>
  <c r="E27" i="4"/>
  <c r="T26" i="4"/>
  <c r="S26" i="4"/>
  <c r="I26" i="4"/>
  <c r="H26" i="4"/>
  <c r="AC25" i="4"/>
  <c r="AB25" i="4"/>
  <c r="Q25" i="4"/>
  <c r="P25" i="4"/>
  <c r="C25" i="4"/>
  <c r="B25" i="4"/>
  <c r="AC23" i="4"/>
  <c r="AB23" i="4"/>
  <c r="W23" i="4"/>
  <c r="V23" i="4"/>
  <c r="N23" i="4"/>
  <c r="M23" i="4"/>
  <c r="F23" i="4"/>
  <c r="E23" i="4"/>
  <c r="I22" i="4"/>
  <c r="H22" i="4"/>
  <c r="AC19" i="4"/>
  <c r="AB19" i="4"/>
  <c r="Q19" i="4"/>
  <c r="P19" i="4"/>
  <c r="I19" i="4"/>
  <c r="H19" i="4"/>
  <c r="W18" i="4"/>
  <c r="V18" i="4"/>
  <c r="T18" i="4"/>
  <c r="S18" i="4"/>
  <c r="N18" i="4"/>
  <c r="M18" i="4"/>
  <c r="Z16" i="4"/>
  <c r="Y16" i="4"/>
  <c r="W16" i="4"/>
  <c r="V16" i="4"/>
  <c r="AC15" i="4"/>
  <c r="AB15" i="4"/>
  <c r="Z14" i="4"/>
  <c r="Y14" i="4"/>
  <c r="W14" i="4"/>
  <c r="V14" i="4"/>
  <c r="T14" i="4"/>
  <c r="S14" i="4"/>
  <c r="N14" i="4"/>
  <c r="M14" i="4"/>
  <c r="F13" i="4"/>
  <c r="E13" i="4"/>
  <c r="C13" i="4"/>
  <c r="B13" i="4"/>
  <c r="AC11" i="4"/>
  <c r="Z42" i="4"/>
  <c r="AB11" i="4"/>
  <c r="Y42" i="4"/>
  <c r="Z11" i="4"/>
  <c r="Y11" i="4"/>
  <c r="W11" i="4"/>
  <c r="V11" i="4"/>
  <c r="I11" i="4"/>
  <c r="H11" i="4"/>
  <c r="Q10" i="4"/>
  <c r="N63" i="4"/>
  <c r="P10" i="4"/>
  <c r="M63" i="4"/>
  <c r="N9" i="4"/>
  <c r="I33" i="4"/>
  <c r="M9" i="4"/>
  <c r="H33" i="4"/>
  <c r="C9" i="4"/>
  <c r="B9" i="4"/>
  <c r="T8" i="4"/>
  <c r="S8" i="4"/>
  <c r="Z6" i="4"/>
  <c r="W43" i="4"/>
  <c r="Y6" i="4"/>
  <c r="V43" i="4"/>
  <c r="W6" i="4"/>
  <c r="T24" i="4"/>
  <c r="V6" i="4"/>
  <c r="S24" i="4"/>
  <c r="S40" i="3"/>
  <c r="R40" i="3"/>
  <c r="Q40" i="3"/>
  <c r="P40" i="3"/>
  <c r="O40" i="3"/>
  <c r="N40" i="3"/>
  <c r="M40" i="3"/>
  <c r="L40" i="3"/>
  <c r="I40" i="3"/>
  <c r="H40" i="3"/>
  <c r="G40" i="3"/>
  <c r="F40" i="3"/>
  <c r="E40" i="3"/>
  <c r="D40" i="3"/>
  <c r="C40" i="3"/>
  <c r="B40" i="3"/>
  <c r="L25" i="3"/>
  <c r="B25" i="3"/>
  <c r="L24" i="3"/>
  <c r="B24" i="3"/>
  <c r="L23" i="3"/>
  <c r="B23" i="3"/>
  <c r="L22" i="3"/>
  <c r="B22" i="3"/>
  <c r="L21" i="3"/>
  <c r="B21" i="3"/>
  <c r="L20" i="3"/>
  <c r="B20" i="3"/>
  <c r="L19" i="3"/>
  <c r="B19" i="3"/>
  <c r="L18" i="3"/>
  <c r="B18" i="3"/>
  <c r="L17" i="3"/>
  <c r="B17" i="3"/>
  <c r="L16" i="3"/>
  <c r="B16" i="3"/>
  <c r="L15" i="3"/>
  <c r="B15" i="3"/>
  <c r="L14" i="3"/>
  <c r="B14" i="3"/>
  <c r="L13" i="3"/>
  <c r="B13" i="3"/>
  <c r="L12" i="3"/>
  <c r="B12" i="3"/>
  <c r="L11" i="3"/>
  <c r="B11" i="3"/>
  <c r="L10" i="3"/>
  <c r="B10" i="3"/>
  <c r="L9" i="3"/>
  <c r="B9" i="3"/>
  <c r="S8" i="3"/>
  <c r="R8" i="3"/>
  <c r="Q8" i="3"/>
  <c r="P8" i="3"/>
  <c r="O8" i="3"/>
  <c r="N8" i="3"/>
  <c r="L8" i="3"/>
  <c r="I8" i="3"/>
  <c r="H8" i="3"/>
  <c r="G8" i="3"/>
  <c r="F8" i="3"/>
  <c r="E8" i="3"/>
  <c r="D8" i="3"/>
  <c r="B8" i="3"/>
  <c r="O43" i="2"/>
  <c r="N43" i="2"/>
  <c r="M43" i="2"/>
  <c r="L43" i="2"/>
  <c r="K43" i="2"/>
  <c r="J43" i="2"/>
  <c r="G43" i="2"/>
  <c r="F43" i="2"/>
  <c r="E43" i="2"/>
  <c r="D43" i="2"/>
  <c r="C43" i="2"/>
  <c r="B43" i="2"/>
  <c r="E12" i="2"/>
  <c r="D12" i="2"/>
  <c r="C12" i="2"/>
  <c r="B12" i="2"/>
  <c r="B7" i="4"/>
  <c r="C7" i="4"/>
</calcChain>
</file>

<file path=xl/sharedStrings.xml><?xml version="1.0" encoding="utf-8"?>
<sst xmlns="http://schemas.openxmlformats.org/spreadsheetml/2006/main" count="803" uniqueCount="268">
  <si>
    <t>03　事業所</t>
    <phoneticPr fontId="3"/>
  </si>
  <si>
    <t>事　　　　　業　　　　　所</t>
  </si>
  <si>
    <t>図０３ － １　事業所数及び従業者数の推移</t>
    <phoneticPr fontId="3"/>
  </si>
  <si>
    <t>　　　　　　　　　　（民営事業所）</t>
    <phoneticPr fontId="3"/>
  </si>
  <si>
    <t>図０３ － ２　各産業の事業所数及び従業者数</t>
    <rPh sb="0" eb="1">
      <t>ズ</t>
    </rPh>
    <rPh sb="12" eb="15">
      <t>ジギョウショ</t>
    </rPh>
    <rPh sb="15" eb="16">
      <t>スウ</t>
    </rPh>
    <rPh sb="16" eb="17">
      <t>オヨ</t>
    </rPh>
    <rPh sb="18" eb="19">
      <t>ジュウ</t>
    </rPh>
    <rPh sb="19" eb="22">
      <t>ギョウシャスウ</t>
    </rPh>
    <phoneticPr fontId="3"/>
  </si>
  <si>
    <t>　　　　　　　　　　（民営事業所）</t>
    <rPh sb="11" eb="13">
      <t>ミンエイ</t>
    </rPh>
    <rPh sb="13" eb="16">
      <t>ジギョウショ</t>
    </rPh>
    <rPh sb="15" eb="16">
      <t>ショ</t>
    </rPh>
    <phoneticPr fontId="3"/>
  </si>
  <si>
    <t>　本編は、統計法（平成19年法律第53号）に基づく基幹統計調査であり、経済センサス-活動調査（ただし、平成26年の数値は基礎調査によるもの）による市内事業所についての集計結果のうち主なものを掲げた。その他の統計表については、当課刊行の「平成28年尼崎市の事業所」を参照。
　 経済センサス-活動調査の対象は、民営全ての事業所であり、産業分類不詳の事業所は集計に含まれない。</t>
    <rPh sb="5" eb="8">
      <t>トウケイホウ</t>
    </rPh>
    <rPh sb="9" eb="11">
      <t>ヘイセイ</t>
    </rPh>
    <rPh sb="13" eb="14">
      <t>ネン</t>
    </rPh>
    <rPh sb="14" eb="16">
      <t>ホウリツ</t>
    </rPh>
    <rPh sb="16" eb="17">
      <t>ダイ</t>
    </rPh>
    <rPh sb="19" eb="20">
      <t>ゴウ</t>
    </rPh>
    <rPh sb="22" eb="23">
      <t>モト</t>
    </rPh>
    <rPh sb="25" eb="27">
      <t>キカン</t>
    </rPh>
    <rPh sb="27" eb="29">
      <t>トウケイ</t>
    </rPh>
    <rPh sb="29" eb="31">
      <t>チョウサ</t>
    </rPh>
    <rPh sb="35" eb="37">
      <t>ケイザイ</t>
    </rPh>
    <rPh sb="42" eb="44">
      <t>カツドウ</t>
    </rPh>
    <rPh sb="44" eb="46">
      <t>チョウサ</t>
    </rPh>
    <rPh sb="51" eb="53">
      <t>ヘイセイ</t>
    </rPh>
    <rPh sb="55" eb="56">
      <t>ネン</t>
    </rPh>
    <rPh sb="57" eb="59">
      <t>スウチ</t>
    </rPh>
    <rPh sb="60" eb="62">
      <t>キソ</t>
    </rPh>
    <rPh sb="62" eb="64">
      <t>チョウサ</t>
    </rPh>
    <rPh sb="127" eb="130">
      <t>ジギョウショ</t>
    </rPh>
    <rPh sb="138" eb="140">
      <t>ケイザイ</t>
    </rPh>
    <rPh sb="145" eb="147">
      <t>カツドウ</t>
    </rPh>
    <rPh sb="154" eb="156">
      <t>ミンエイ</t>
    </rPh>
    <rPh sb="156" eb="157">
      <t>スベ</t>
    </rPh>
    <rPh sb="166" eb="168">
      <t>サンギョウ</t>
    </rPh>
    <rPh sb="168" eb="170">
      <t>ブンルイ</t>
    </rPh>
    <rPh sb="170" eb="172">
      <t>フショウ</t>
    </rPh>
    <rPh sb="173" eb="176">
      <t>ジギョウショ</t>
    </rPh>
    <rPh sb="177" eb="179">
      <t>シュウケイ</t>
    </rPh>
    <rPh sb="180" eb="181">
      <t>フク</t>
    </rPh>
    <phoneticPr fontId="1"/>
  </si>
  <si>
    <t>　経済センサス-基礎調査及び活動調査の対象からは次のものを除く。
①　日本標準産業分類のうち、「農業」、「林業」及び「漁業」に属する個人経営の事業者（いわゆる農・林・漁家）、②　「家事サービス業」（いわゆる住み込みのお手伝いさん）及び「外国公務」に属する事業所（大使館、領事館など）</t>
    <rPh sb="1" eb="3">
      <t>ケイザイ</t>
    </rPh>
    <rPh sb="8" eb="10">
      <t>キソ</t>
    </rPh>
    <rPh sb="10" eb="12">
      <t>チョウサ</t>
    </rPh>
    <rPh sb="12" eb="13">
      <t>オヨ</t>
    </rPh>
    <rPh sb="14" eb="16">
      <t>カツドウ</t>
    </rPh>
    <rPh sb="16" eb="18">
      <t>チョウサ</t>
    </rPh>
    <rPh sb="19" eb="21">
      <t>タイショウ</t>
    </rPh>
    <rPh sb="103" eb="104">
      <t>ス</t>
    </rPh>
    <rPh sb="105" eb="106">
      <t>コ</t>
    </rPh>
    <rPh sb="109" eb="111">
      <t>テツダ</t>
    </rPh>
    <rPh sb="124" eb="125">
      <t>ゾク</t>
    </rPh>
    <rPh sb="127" eb="130">
      <t>ジギョウショ</t>
    </rPh>
    <rPh sb="131" eb="134">
      <t>タイシカン</t>
    </rPh>
    <rPh sb="135" eb="138">
      <t>リョウジカン</t>
    </rPh>
    <phoneticPr fontId="1"/>
  </si>
  <si>
    <t>０３ － １．　  産業（大分類）、年次別事業所数及び男女別従業者数</t>
    <rPh sb="27" eb="29">
      <t>ダンジョ</t>
    </rPh>
    <rPh sb="29" eb="30">
      <t>ベツ</t>
    </rPh>
    <phoneticPr fontId="1"/>
  </si>
  <si>
    <t>（平成２８年６月１日）</t>
    <rPh sb="1" eb="3">
      <t>ヘイセイ</t>
    </rPh>
    <rPh sb="5" eb="6">
      <t>ネン</t>
    </rPh>
    <rPh sb="7" eb="8">
      <t>ガツ</t>
    </rPh>
    <rPh sb="9" eb="10">
      <t>ニチ</t>
    </rPh>
    <phoneticPr fontId="3"/>
  </si>
  <si>
    <t>（平成２６年７月１日）</t>
    <rPh sb="1" eb="3">
      <t>ヘイセイ</t>
    </rPh>
    <rPh sb="5" eb="6">
      <t>ネン</t>
    </rPh>
    <rPh sb="7" eb="8">
      <t>ガツ</t>
    </rPh>
    <rPh sb="9" eb="10">
      <t>ニチ</t>
    </rPh>
    <phoneticPr fontId="3"/>
  </si>
  <si>
    <t>（平成２４年２月１日）</t>
    <rPh sb="1" eb="3">
      <t>ヘイセイ</t>
    </rPh>
    <rPh sb="5" eb="6">
      <t>ネン</t>
    </rPh>
    <rPh sb="7" eb="8">
      <t>ガツ</t>
    </rPh>
    <rPh sb="9" eb="10">
      <t>ニチ</t>
    </rPh>
    <phoneticPr fontId="3"/>
  </si>
  <si>
    <t xml:space="preserve">産　　　業　　　（ 大 分 類 ） </t>
  </si>
  <si>
    <t>－基礎調査</t>
    <rPh sb="1" eb="3">
      <t>キソ</t>
    </rPh>
    <phoneticPr fontId="3"/>
  </si>
  <si>
    <t>－活動調査</t>
    <rPh sb="1" eb="3">
      <t>カツドウ</t>
    </rPh>
    <phoneticPr fontId="3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</si>
  <si>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1"/>
  </si>
  <si>
    <t>従　業　者　数</t>
    <rPh sb="0" eb="1">
      <t>ジュウ</t>
    </rPh>
    <rPh sb="2" eb="3">
      <t>ギョウ</t>
    </rPh>
    <rPh sb="4" eb="5">
      <t>シャ</t>
    </rPh>
    <rPh sb="6" eb="7">
      <t>カズ</t>
    </rPh>
    <phoneticPr fontId="1"/>
  </si>
  <si>
    <t>　従　業　者　数</t>
    <rPh sb="1" eb="2">
      <t>ジュウ</t>
    </rPh>
    <rPh sb="3" eb="4">
      <t>ギョウ</t>
    </rPh>
    <rPh sb="5" eb="6">
      <t>シャ</t>
    </rPh>
    <rPh sb="7" eb="8">
      <t>カズ</t>
    </rPh>
    <phoneticPr fontId="1"/>
  </si>
  <si>
    <t>※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</si>
  <si>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</si>
  <si>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</si>
  <si>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　　　　　　　数</t>
  </si>
  <si>
    <t>農林漁業</t>
    <phoneticPr fontId="3"/>
  </si>
  <si>
    <t>鉱業，採石業，砂利採取業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</si>
  <si>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</si>
  <si>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</si>
  <si>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</si>
  <si>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</si>
  <si>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</si>
  <si>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</si>
  <si>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</si>
  <si>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</si>
  <si>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</si>
  <si>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</si>
  <si>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</si>
  <si>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</si>
  <si>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</si>
  <si>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</si>
  <si>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</si>
  <si>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公務（他に分類されるものを除く）</t>
  </si>
  <si>
    <t>・</t>
  </si>
  <si>
    <t>※男女別の不詳を含む。</t>
    <rPh sb="1" eb="3">
      <t>ダンジョ</t>
    </rPh>
    <rPh sb="3" eb="4">
      <t>ベツ</t>
    </rPh>
    <rPh sb="5" eb="7">
      <t>フショウ</t>
    </rPh>
    <rPh sb="8" eb="9">
      <t>フク</t>
    </rPh>
    <phoneticPr fontId="3"/>
  </si>
  <si>
    <t>０３ － ２．　  産業（大分類）、経営組織別事業所数及び従業者数</t>
    <rPh sb="18" eb="20">
      <t>ケイエイ</t>
    </rPh>
    <rPh sb="20" eb="22">
      <t>ソシキ</t>
    </rPh>
    <rPh sb="22" eb="23">
      <t>ベツ</t>
    </rPh>
    <rPh sb="23" eb="26">
      <t>ジギョウショ</t>
    </rPh>
    <rPh sb="26" eb="27">
      <t>スウ</t>
    </rPh>
    <rPh sb="27" eb="28">
      <t>オヨ</t>
    </rPh>
    <rPh sb="29" eb="30">
      <t>ジュウ</t>
    </rPh>
    <rPh sb="30" eb="33">
      <t>ギョウシャスウ</t>
    </rPh>
    <phoneticPr fontId="1"/>
  </si>
  <si>
    <t>産　　　業　　（ 大 分 類 ）</t>
  </si>
  <si>
    <t>総　　数</t>
    <rPh sb="0" eb="1">
      <t>フサ</t>
    </rPh>
    <rPh sb="3" eb="4">
      <t>カズ</t>
    </rPh>
    <phoneticPr fontId="1"/>
  </si>
  <si>
    <t>民　営</t>
    <rPh sb="0" eb="1">
      <t>ミン</t>
    </rPh>
    <rPh sb="2" eb="3">
      <t>イトナ</t>
    </rPh>
    <phoneticPr fontId="3"/>
  </si>
  <si>
    <t>民　　　　　　　　　　　　営</t>
    <rPh sb="0" eb="1">
      <t>ミン</t>
    </rPh>
    <rPh sb="13" eb="14">
      <t>イトナ</t>
    </rPh>
    <phoneticPr fontId="3"/>
  </si>
  <si>
    <t>事業所数</t>
    <rPh sb="0" eb="3">
      <t>ジギョウショ</t>
    </rPh>
    <rPh sb="3" eb="4">
      <t>スウ</t>
    </rPh>
    <phoneticPr fontId="1"/>
  </si>
  <si>
    <t>従業者数</t>
    <rPh sb="0" eb="3">
      <t>ジュウギョウシャ</t>
    </rPh>
    <rPh sb="3" eb="4">
      <t>スウ</t>
    </rPh>
    <phoneticPr fontId="1"/>
  </si>
  <si>
    <t>個人</t>
    <rPh sb="0" eb="2">
      <t>コジン</t>
    </rPh>
    <phoneticPr fontId="1"/>
  </si>
  <si>
    <t>法人</t>
    <rPh sb="0" eb="2">
      <t>ホウジン</t>
    </rPh>
    <phoneticPr fontId="1"/>
  </si>
  <si>
    <t>うち会社</t>
    <rPh sb="2" eb="4">
      <t>カイシャ</t>
    </rPh>
    <phoneticPr fontId="1"/>
  </si>
  <si>
    <t>法人でない団体</t>
    <rPh sb="0" eb="2">
      <t>ホウジン</t>
    </rPh>
    <rPh sb="5" eb="7">
      <t>ダンタイ</t>
    </rPh>
    <phoneticPr fontId="1"/>
  </si>
  <si>
    <t>※</t>
    <phoneticPr fontId="3"/>
  </si>
  <si>
    <t>公務（他に分類されるものを除く）</t>
    <rPh sb="0" eb="2">
      <t>コウム</t>
    </rPh>
    <rPh sb="13" eb="14">
      <t>ノゾ</t>
    </rPh>
    <phoneticPr fontId="3"/>
  </si>
  <si>
    <t>０３ － ３．　　産業（大分類）、地区別事業所数及び従業者数(全事業所）</t>
    <rPh sb="17" eb="19">
      <t>チク</t>
    </rPh>
    <rPh sb="31" eb="32">
      <t>ゼン</t>
    </rPh>
    <rPh sb="32" eb="35">
      <t>ジギョウショ</t>
    </rPh>
    <phoneticPr fontId="1"/>
  </si>
  <si>
    <t>（平成２８年６月１日）</t>
    <phoneticPr fontId="3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</si>
  <si>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1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</si>
  <si>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1"/>
  </si>
  <si>
    <t>総 数</t>
    <rPh sb="0" eb="1">
      <t>フサ</t>
    </rPh>
    <rPh sb="2" eb="3">
      <t>カズ</t>
    </rPh>
    <phoneticPr fontId="1"/>
  </si>
  <si>
    <t>中央</t>
    <rPh sb="0" eb="1">
      <t>ナカ</t>
    </rPh>
    <rPh sb="1" eb="2">
      <t>ヒサシ</t>
    </rPh>
    <phoneticPr fontId="1"/>
  </si>
  <si>
    <t>小田</t>
    <rPh sb="0" eb="1">
      <t>ショウ</t>
    </rPh>
    <rPh sb="1" eb="2">
      <t>タ</t>
    </rPh>
    <phoneticPr fontId="1"/>
  </si>
  <si>
    <t>大庄</t>
    <rPh sb="0" eb="1">
      <t>ダイ</t>
    </rPh>
    <rPh sb="1" eb="2">
      <t>ショウ</t>
    </rPh>
    <phoneticPr fontId="1"/>
  </si>
  <si>
    <t>立花</t>
    <rPh sb="0" eb="1">
      <t>タテ</t>
    </rPh>
    <rPh sb="1" eb="2">
      <t>ハナ</t>
    </rPh>
    <phoneticPr fontId="1"/>
  </si>
  <si>
    <t>武庫</t>
    <rPh sb="0" eb="1">
      <t>タケシ</t>
    </rPh>
    <rPh sb="1" eb="2">
      <t>コ</t>
    </rPh>
    <phoneticPr fontId="1"/>
  </si>
  <si>
    <t>園田</t>
    <rPh sb="0" eb="1">
      <t>エン</t>
    </rPh>
    <rPh sb="1" eb="2">
      <t>タ</t>
    </rPh>
    <phoneticPr fontId="1"/>
  </si>
  <si>
    <t>…</t>
    <phoneticPr fontId="3"/>
  </si>
  <si>
    <t>０３ － ４．　  産業（大分類）、経営組織別、従業上の地位別従業者数</t>
    <rPh sb="18" eb="20">
      <t>ケイエイ</t>
    </rPh>
    <rPh sb="20" eb="22">
      <t>ソシキ</t>
    </rPh>
    <rPh sb="22" eb="23">
      <t>ベツ</t>
    </rPh>
    <rPh sb="24" eb="26">
      <t>ジュウギョウ</t>
    </rPh>
    <rPh sb="26" eb="27">
      <t>ジョウ</t>
    </rPh>
    <rPh sb="28" eb="30">
      <t>チイ</t>
    </rPh>
    <rPh sb="30" eb="31">
      <t>ベツ</t>
    </rPh>
    <rPh sb="31" eb="34">
      <t>ジュウギョウシャ</t>
    </rPh>
    <rPh sb="34" eb="35">
      <t>スウ</t>
    </rPh>
    <phoneticPr fontId="1"/>
  </si>
  <si>
    <t>民　　　　　　　　　営</t>
    <rPh sb="0" eb="1">
      <t>ミン</t>
    </rPh>
    <rPh sb="10" eb="11">
      <t>イトナ</t>
    </rPh>
    <phoneticPr fontId="3"/>
  </si>
  <si>
    <t>個　　　　　　　人</t>
    <rPh sb="0" eb="1">
      <t>コ</t>
    </rPh>
    <rPh sb="8" eb="9">
      <t>ニン</t>
    </rPh>
    <phoneticPr fontId="3"/>
  </si>
  <si>
    <t>会　　　　　　　社</t>
    <rPh sb="0" eb="1">
      <t>カイ</t>
    </rPh>
    <rPh sb="8" eb="9">
      <t>シャ</t>
    </rPh>
    <phoneticPr fontId="3"/>
  </si>
  <si>
    <t>会　社　以　外　の　法　人</t>
    <rPh sb="0" eb="1">
      <t>カイ</t>
    </rPh>
    <rPh sb="2" eb="3">
      <t>シャ</t>
    </rPh>
    <rPh sb="4" eb="5">
      <t>イ</t>
    </rPh>
    <rPh sb="6" eb="7">
      <t>ガイ</t>
    </rPh>
    <rPh sb="10" eb="11">
      <t>ホウ</t>
    </rPh>
    <rPh sb="12" eb="13">
      <t>ニン</t>
    </rPh>
    <phoneticPr fontId="3"/>
  </si>
  <si>
    <t>法　人　で　な　い　団　体</t>
    <rPh sb="0" eb="1">
      <t>ホウ</t>
    </rPh>
    <rPh sb="2" eb="3">
      <t>ニン</t>
    </rPh>
    <rPh sb="10" eb="11">
      <t>ダン</t>
    </rPh>
    <rPh sb="12" eb="13">
      <t>タイ</t>
    </rPh>
    <phoneticPr fontId="3"/>
  </si>
  <si>
    <t>産　　　業　　　（ 大 分 類 ）</t>
  </si>
  <si>
    <t>従　　　業　　　者　　　数</t>
    <rPh sb="0" eb="1">
      <t>ジュウ</t>
    </rPh>
    <rPh sb="4" eb="5">
      <t>ギョウ</t>
    </rPh>
    <rPh sb="8" eb="9">
      <t>モノ</t>
    </rPh>
    <rPh sb="12" eb="13">
      <t>スウ</t>
    </rPh>
    <phoneticPr fontId="1"/>
  </si>
  <si>
    <t>個人業主・無給家族従業者</t>
    <rPh sb="0" eb="3">
      <t>コジンギョウ</t>
    </rPh>
    <rPh sb="3" eb="4">
      <t>ヌシ</t>
    </rPh>
    <rPh sb="5" eb="7">
      <t>ムキュウ</t>
    </rPh>
    <rPh sb="7" eb="9">
      <t>カゾク</t>
    </rPh>
    <rPh sb="9" eb="12">
      <t>ジュウギョウシャ</t>
    </rPh>
    <phoneticPr fontId="3"/>
  </si>
  <si>
    <t>常 用 雇 用 者</t>
    <rPh sb="0" eb="1">
      <t>ツネ</t>
    </rPh>
    <rPh sb="2" eb="3">
      <t>ヨウ</t>
    </rPh>
    <rPh sb="4" eb="5">
      <t>ヤトイ</t>
    </rPh>
    <rPh sb="6" eb="7">
      <t>ヨウ</t>
    </rPh>
    <rPh sb="8" eb="9">
      <t>シャ</t>
    </rPh>
    <phoneticPr fontId="3"/>
  </si>
  <si>
    <t>臨時雇用者</t>
    <rPh sb="0" eb="2">
      <t>リンジ</t>
    </rPh>
    <rPh sb="2" eb="5">
      <t>コヨウシャ</t>
    </rPh>
    <phoneticPr fontId="1"/>
  </si>
  <si>
    <t>有給役員</t>
    <rPh sb="0" eb="1">
      <t>ユウ</t>
    </rPh>
    <rPh sb="1" eb="2">
      <t>キュウ</t>
    </rPh>
    <rPh sb="2" eb="4">
      <t>ヤクイン</t>
    </rPh>
    <phoneticPr fontId="3"/>
  </si>
  <si>
    <t>正社員・正職員</t>
    <rPh sb="0" eb="3">
      <t>セイシャイン</t>
    </rPh>
    <rPh sb="4" eb="7">
      <t>セイショクイン</t>
    </rPh>
    <phoneticPr fontId="3"/>
  </si>
  <si>
    <t>正社員・正職員以外</t>
    <rPh sb="0" eb="3">
      <t>セイシャイン</t>
    </rPh>
    <rPh sb="4" eb="7">
      <t>セイショクイン</t>
    </rPh>
    <rPh sb="7" eb="9">
      <t>イガイ</t>
    </rPh>
    <phoneticPr fontId="3"/>
  </si>
  <si>
    <t>０３ － ５．　　町（丁）別事業所数及び従業者数（全事業所）</t>
    <rPh sb="9" eb="10">
      <t>チョウ</t>
    </rPh>
    <rPh sb="11" eb="12">
      <t>チョウ</t>
    </rPh>
    <rPh sb="13" eb="14">
      <t>ベツ</t>
    </rPh>
    <rPh sb="14" eb="17">
      <t>ジギョウショ</t>
    </rPh>
    <rPh sb="25" eb="26">
      <t>ゼン</t>
    </rPh>
    <rPh sb="26" eb="29">
      <t>ジギョウショ</t>
    </rPh>
    <phoneticPr fontId="1"/>
  </si>
  <si>
    <t>（平成２８年６月１日）</t>
    <rPh sb="1" eb="3">
      <t>ヘイセイ</t>
    </rPh>
    <rPh sb="5" eb="6">
      <t>ネン</t>
    </rPh>
    <rPh sb="7" eb="8">
      <t>ツキ</t>
    </rPh>
    <rPh sb="9" eb="10">
      <t>ヒ</t>
    </rPh>
    <phoneticPr fontId="2"/>
  </si>
  <si>
    <t>町 （丁） 別</t>
    <rPh sb="0" eb="1">
      <t>チョウ</t>
    </rPh>
    <rPh sb="3" eb="4">
      <t>チョウ</t>
    </rPh>
    <rPh sb="6" eb="7">
      <t>ベツ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</si>
  <si>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</si>
  <si>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1">
      <t>ジュウ</t>
    </rPh>
    <rPh sb="1" eb="4">
      <t>ギョウシャスウ</t>
    </rPh>
    <phoneticPr fontId="2"/>
  </si>
  <si>
    <t>神田南通</t>
    <rPh sb="0" eb="2">
      <t>カンダ</t>
    </rPh>
    <rPh sb="2" eb="3">
      <t>ミナミ</t>
    </rPh>
    <rPh sb="3" eb="4">
      <t>トオリ</t>
    </rPh>
    <phoneticPr fontId="3"/>
  </si>
  <si>
    <t>西難波町</t>
    <rPh sb="0" eb="3">
      <t>ニシナニワ</t>
    </rPh>
    <rPh sb="3" eb="4">
      <t>チョウ</t>
    </rPh>
    <phoneticPr fontId="2"/>
  </si>
  <si>
    <t>額田町</t>
    <rPh sb="0" eb="3">
      <t>ヌカタチョウ</t>
    </rPh>
    <phoneticPr fontId="3"/>
  </si>
  <si>
    <t>浜田町</t>
    <rPh sb="0" eb="2">
      <t>ハマダ</t>
    </rPh>
    <rPh sb="2" eb="3">
      <t>チョウ</t>
    </rPh>
    <phoneticPr fontId="3"/>
  </si>
  <si>
    <t>大庄西町</t>
    <rPh sb="0" eb="4">
      <t>オオショウニシマチ</t>
    </rPh>
    <phoneticPr fontId="3"/>
  </si>
  <si>
    <t>水堂町（８）</t>
    <rPh sb="0" eb="3">
      <t>ミズドウチョウ</t>
    </rPh>
    <phoneticPr fontId="3"/>
  </si>
  <si>
    <t>西昆陽</t>
    <rPh sb="0" eb="1">
      <t>ニシ</t>
    </rPh>
    <rPh sb="1" eb="2">
      <t>コン</t>
    </rPh>
    <rPh sb="2" eb="3">
      <t>ヨウ</t>
    </rPh>
    <phoneticPr fontId="3"/>
  </si>
  <si>
    <t>南塚口町(18)</t>
    <rPh sb="0" eb="4">
      <t>ミナミツカグチチョウ</t>
    </rPh>
    <phoneticPr fontId="3"/>
  </si>
  <si>
    <t>全　　　市</t>
    <rPh sb="0" eb="1">
      <t>ゼン</t>
    </rPh>
    <rPh sb="4" eb="5">
      <t>シ</t>
    </rPh>
    <phoneticPr fontId="3"/>
  </si>
  <si>
    <t>５丁目</t>
    <rPh sb="1" eb="3">
      <t>チョウメ</t>
    </rPh>
    <phoneticPr fontId="3"/>
  </si>
  <si>
    <t>３丁目</t>
    <rPh sb="1" eb="3">
      <t>チョウメ</t>
    </rPh>
    <phoneticPr fontId="3"/>
  </si>
  <si>
    <t>善法寺町</t>
    <rPh sb="0" eb="4">
      <t>ゼンポウジチョウ</t>
    </rPh>
    <phoneticPr fontId="3"/>
  </si>
  <si>
    <t>４丁目</t>
    <rPh sb="1" eb="3">
      <t>チョウメ</t>
    </rPh>
    <phoneticPr fontId="3"/>
  </si>
  <si>
    <t>１丁目</t>
    <rPh sb="1" eb="3">
      <t>チョウメ</t>
    </rPh>
    <phoneticPr fontId="3"/>
  </si>
  <si>
    <t>６丁目</t>
    <rPh sb="1" eb="3">
      <t>チョウメ</t>
    </rPh>
    <phoneticPr fontId="3"/>
  </si>
  <si>
    <t>弥生ケ丘町</t>
    <rPh sb="0" eb="2">
      <t>ヤヨイ</t>
    </rPh>
    <rPh sb="3" eb="4">
      <t>オカ</t>
    </rPh>
    <rPh sb="4" eb="5">
      <t>チョウ</t>
    </rPh>
    <phoneticPr fontId="3"/>
  </si>
  <si>
    <t>大庄北</t>
    <rPh sb="0" eb="2">
      <t>オオショウ</t>
    </rPh>
    <rPh sb="2" eb="3">
      <t>キタ</t>
    </rPh>
    <phoneticPr fontId="3"/>
  </si>
  <si>
    <t>２丁目</t>
    <rPh sb="1" eb="3">
      <t>チョウメ</t>
    </rPh>
    <phoneticPr fontId="3"/>
  </si>
  <si>
    <t>中央総数</t>
    <rPh sb="0" eb="2">
      <t>チュウオウ</t>
    </rPh>
    <rPh sb="2" eb="4">
      <t>ソウスウ</t>
    </rPh>
    <phoneticPr fontId="3"/>
  </si>
  <si>
    <t>御園町</t>
    <rPh sb="0" eb="3">
      <t>ミソノチョウ</t>
    </rPh>
    <phoneticPr fontId="3"/>
  </si>
  <si>
    <t>常光寺</t>
    <rPh sb="0" eb="1">
      <t>ジョウ</t>
    </rPh>
    <rPh sb="1" eb="2">
      <t>ヒカリ</t>
    </rPh>
    <rPh sb="2" eb="3">
      <t>テラ</t>
    </rPh>
    <phoneticPr fontId="3"/>
  </si>
  <si>
    <t>東御園町</t>
    <rPh sb="0" eb="1">
      <t>ヒガシ</t>
    </rPh>
    <rPh sb="1" eb="3">
      <t>ミソノ</t>
    </rPh>
    <rPh sb="3" eb="4">
      <t>チョウ</t>
    </rPh>
    <phoneticPr fontId="3"/>
  </si>
  <si>
    <t>崇徳院</t>
    <rPh sb="0" eb="1">
      <t>スウ</t>
    </rPh>
    <rPh sb="1" eb="2">
      <t>トク</t>
    </rPh>
    <rPh sb="2" eb="3">
      <t>イン</t>
    </rPh>
    <phoneticPr fontId="3"/>
  </si>
  <si>
    <t>北城内</t>
    <rPh sb="0" eb="1">
      <t>キタ</t>
    </rPh>
    <rPh sb="1" eb="3">
      <t>ジョウナイ</t>
    </rPh>
    <phoneticPr fontId="3"/>
  </si>
  <si>
    <t>西御園町</t>
    <rPh sb="0" eb="4">
      <t>ニシミソノチョウ</t>
    </rPh>
    <phoneticPr fontId="3"/>
  </si>
  <si>
    <t>東難波町</t>
    <rPh sb="0" eb="3">
      <t>ヒガシナニワ</t>
    </rPh>
    <rPh sb="3" eb="4">
      <t>チョウ</t>
    </rPh>
    <phoneticPr fontId="3"/>
  </si>
  <si>
    <t>南武庫之荘（９）</t>
    <rPh sb="0" eb="1">
      <t>ミナミ</t>
    </rPh>
    <rPh sb="1" eb="5">
      <t>ムコノソウ</t>
    </rPh>
    <phoneticPr fontId="3"/>
  </si>
  <si>
    <t>常松</t>
    <rPh sb="0" eb="2">
      <t>ツネマツ</t>
    </rPh>
    <phoneticPr fontId="3"/>
  </si>
  <si>
    <t>上坂部</t>
    <rPh sb="0" eb="1">
      <t>カミ</t>
    </rPh>
    <rPh sb="1" eb="3">
      <t>サカベ</t>
    </rPh>
    <phoneticPr fontId="3"/>
  </si>
  <si>
    <t>南城内</t>
    <rPh sb="0" eb="3">
      <t>ミナミジョウナイ</t>
    </rPh>
    <phoneticPr fontId="3"/>
  </si>
  <si>
    <t>建家町</t>
    <rPh sb="0" eb="3">
      <t>タテヤチョウ</t>
    </rPh>
    <phoneticPr fontId="3"/>
  </si>
  <si>
    <t>東本町</t>
    <rPh sb="0" eb="3">
      <t>ヒガシホンマチ</t>
    </rPh>
    <phoneticPr fontId="3"/>
  </si>
  <si>
    <t>開明町</t>
    <rPh sb="0" eb="2">
      <t>カイメイ</t>
    </rPh>
    <rPh sb="2" eb="3">
      <t>チョウ</t>
    </rPh>
    <phoneticPr fontId="3"/>
  </si>
  <si>
    <t>今福</t>
    <rPh sb="0" eb="2">
      <t>イマフク</t>
    </rPh>
    <phoneticPr fontId="3"/>
  </si>
  <si>
    <t>蓬川町</t>
    <rPh sb="0" eb="1">
      <t>ヨモギ</t>
    </rPh>
    <rPh sb="1" eb="2">
      <t>カワ</t>
    </rPh>
    <rPh sb="2" eb="3">
      <t>チョウ</t>
    </rPh>
    <phoneticPr fontId="3"/>
  </si>
  <si>
    <t>大島</t>
    <rPh sb="0" eb="2">
      <t>オオシマ</t>
    </rPh>
    <phoneticPr fontId="3"/>
  </si>
  <si>
    <t>武庫之荘本町(10)</t>
    <rPh sb="0" eb="4">
      <t>ムコノソウ</t>
    </rPh>
    <rPh sb="4" eb="6">
      <t>ホンマチ</t>
    </rPh>
    <phoneticPr fontId="3"/>
  </si>
  <si>
    <t>水堂町(14)</t>
    <rPh sb="0" eb="3">
      <t>ミズドウチョウ</t>
    </rPh>
    <phoneticPr fontId="3"/>
  </si>
  <si>
    <t>大庄川田町</t>
    <rPh sb="0" eb="2">
      <t>オオショウ</t>
    </rPh>
    <rPh sb="2" eb="4">
      <t>カワダ</t>
    </rPh>
    <rPh sb="4" eb="5">
      <t>チョウ</t>
    </rPh>
    <phoneticPr fontId="3"/>
  </si>
  <si>
    <t>若王寺</t>
    <rPh sb="0" eb="1">
      <t>ワカ</t>
    </rPh>
    <rPh sb="1" eb="3">
      <t>オウジ</t>
    </rPh>
    <phoneticPr fontId="3"/>
  </si>
  <si>
    <t>菜切山町</t>
    <rPh sb="0" eb="4">
      <t>ナキリヤマチョウ</t>
    </rPh>
    <phoneticPr fontId="3"/>
  </si>
  <si>
    <t>武庫之荘東(11)</t>
    <rPh sb="0" eb="4">
      <t>ムコノソウ</t>
    </rPh>
    <rPh sb="4" eb="5">
      <t>ヒガシ</t>
    </rPh>
    <phoneticPr fontId="3"/>
  </si>
  <si>
    <t>南武庫之荘(15)</t>
    <rPh sb="0" eb="5">
      <t>ミナミムコノソウ</t>
    </rPh>
    <phoneticPr fontId="3"/>
  </si>
  <si>
    <t>寺町</t>
    <rPh sb="0" eb="2">
      <t>テラマチ</t>
    </rPh>
    <phoneticPr fontId="3"/>
  </si>
  <si>
    <t>北大物町</t>
    <rPh sb="0" eb="4">
      <t>キタダイモツチョウ</t>
    </rPh>
    <phoneticPr fontId="3"/>
  </si>
  <si>
    <t>梶ケ島</t>
    <rPh sb="0" eb="1">
      <t>カジ</t>
    </rPh>
    <rPh sb="2" eb="3">
      <t>シマ</t>
    </rPh>
    <phoneticPr fontId="3"/>
  </si>
  <si>
    <t>琴浦町</t>
    <rPh sb="0" eb="3">
      <t>コトウラチョウ</t>
    </rPh>
    <phoneticPr fontId="3"/>
  </si>
  <si>
    <t>東松島町</t>
    <rPh sb="0" eb="4">
      <t>ヒガシマツシマチョウ</t>
    </rPh>
    <phoneticPr fontId="3"/>
  </si>
  <si>
    <t>東桜木町</t>
    <rPh sb="0" eb="4">
      <t>ヒガシサクラギチョウ</t>
    </rPh>
    <phoneticPr fontId="3"/>
  </si>
  <si>
    <t>西大物町</t>
    <rPh sb="0" eb="4">
      <t>ニシダイモツチョウ</t>
    </rPh>
    <phoneticPr fontId="3"/>
  </si>
  <si>
    <t>杭瀬北新町</t>
    <rPh sb="0" eb="2">
      <t>クイセ</t>
    </rPh>
    <rPh sb="2" eb="3">
      <t>キタ</t>
    </rPh>
    <rPh sb="3" eb="5">
      <t>シンマチ</t>
    </rPh>
    <phoneticPr fontId="3"/>
  </si>
  <si>
    <t>水明町</t>
    <rPh sb="0" eb="2">
      <t>スイメイ</t>
    </rPh>
    <rPh sb="2" eb="3">
      <t>チョウ</t>
    </rPh>
    <phoneticPr fontId="3"/>
  </si>
  <si>
    <t>西立花町（５）</t>
    <rPh sb="0" eb="1">
      <t>ニシ</t>
    </rPh>
    <rPh sb="1" eb="3">
      <t>タチバナ</t>
    </rPh>
    <rPh sb="3" eb="4">
      <t>チョウ</t>
    </rPh>
    <phoneticPr fontId="3"/>
  </si>
  <si>
    <t>富松町</t>
    <rPh sb="0" eb="3">
      <t>トマツチョウ</t>
    </rPh>
    <phoneticPr fontId="3"/>
  </si>
  <si>
    <t>西松島町</t>
    <rPh sb="0" eb="4">
      <t>ニシマツシマチョウ</t>
    </rPh>
    <phoneticPr fontId="3"/>
  </si>
  <si>
    <t>西桜木町</t>
    <rPh sb="0" eb="4">
      <t>ニシサクラギチョウ</t>
    </rPh>
    <phoneticPr fontId="3"/>
  </si>
  <si>
    <t>大物町（１）</t>
    <rPh sb="0" eb="3">
      <t>ダイモツチョウ</t>
    </rPh>
    <phoneticPr fontId="3"/>
  </si>
  <si>
    <t>大庄中通</t>
    <rPh sb="0" eb="2">
      <t>オオショウ</t>
    </rPh>
    <rPh sb="2" eb="4">
      <t>ナカドオリ</t>
    </rPh>
    <phoneticPr fontId="3"/>
  </si>
  <si>
    <t>小中島</t>
    <rPh sb="0" eb="2">
      <t>コナカ</t>
    </rPh>
    <rPh sb="2" eb="3">
      <t>ジマ</t>
    </rPh>
    <phoneticPr fontId="3"/>
  </si>
  <si>
    <t>東初島町</t>
    <rPh sb="0" eb="4">
      <t>ヒガシハツシマチョウ</t>
    </rPh>
    <phoneticPr fontId="3"/>
  </si>
  <si>
    <t>汐町</t>
    <rPh sb="0" eb="2">
      <t>シオマチ</t>
    </rPh>
    <phoneticPr fontId="3"/>
  </si>
  <si>
    <t>北初島町</t>
    <rPh sb="0" eb="4">
      <t>キタハツシマチョウ</t>
    </rPh>
    <phoneticPr fontId="3"/>
  </si>
  <si>
    <t>玄番北之町</t>
    <rPh sb="0" eb="1">
      <t>ゲン</t>
    </rPh>
    <rPh sb="1" eb="2">
      <t>バン</t>
    </rPh>
    <rPh sb="2" eb="3">
      <t>キタ</t>
    </rPh>
    <rPh sb="3" eb="4">
      <t>ノ</t>
    </rPh>
    <rPh sb="4" eb="5">
      <t>マチ</t>
    </rPh>
    <phoneticPr fontId="3"/>
  </si>
  <si>
    <t>７丁目</t>
    <rPh sb="1" eb="3">
      <t>チョウメ</t>
    </rPh>
    <phoneticPr fontId="3"/>
  </si>
  <si>
    <t>南初島町</t>
    <rPh sb="0" eb="4">
      <t>ミナミハツシマチョウ</t>
    </rPh>
    <phoneticPr fontId="3"/>
  </si>
  <si>
    <t>玄番南之町</t>
    <rPh sb="0" eb="1">
      <t>ゲン</t>
    </rPh>
    <rPh sb="1" eb="2">
      <t>バン</t>
    </rPh>
    <rPh sb="2" eb="3">
      <t>ミナミ</t>
    </rPh>
    <rPh sb="3" eb="4">
      <t>ノ</t>
    </rPh>
    <rPh sb="4" eb="5">
      <t>マチ</t>
    </rPh>
    <phoneticPr fontId="3"/>
  </si>
  <si>
    <t>東大物町（１）</t>
    <rPh sb="0" eb="4">
      <t>ヒガシダイモツチョウ</t>
    </rPh>
    <phoneticPr fontId="3"/>
  </si>
  <si>
    <t>８丁目</t>
    <rPh sb="1" eb="3">
      <t>チョウメ</t>
    </rPh>
    <phoneticPr fontId="3"/>
  </si>
  <si>
    <t>船出</t>
    <rPh sb="0" eb="2">
      <t>フナデ</t>
    </rPh>
    <phoneticPr fontId="3"/>
  </si>
  <si>
    <t>西本町北通</t>
    <rPh sb="0" eb="3">
      <t>ニシホンマチ</t>
    </rPh>
    <rPh sb="3" eb="4">
      <t>キタ</t>
    </rPh>
    <rPh sb="4" eb="5">
      <t>ドオ</t>
    </rPh>
    <phoneticPr fontId="3"/>
  </si>
  <si>
    <t>杭瀬本町</t>
    <rPh sb="0" eb="4">
      <t>クイセホンマチ</t>
    </rPh>
    <phoneticPr fontId="3"/>
  </si>
  <si>
    <t>塚口本町（12）</t>
    <rPh sb="0" eb="4">
      <t>ツカグチホンマチ</t>
    </rPh>
    <phoneticPr fontId="3"/>
  </si>
  <si>
    <t>９丁目</t>
    <rPh sb="1" eb="3">
      <t>チョウメ</t>
    </rPh>
    <phoneticPr fontId="3"/>
  </si>
  <si>
    <t>下坂部(19)</t>
    <rPh sb="0" eb="1">
      <t>シタ</t>
    </rPh>
    <rPh sb="1" eb="3">
      <t>サカベ</t>
    </rPh>
    <phoneticPr fontId="3"/>
  </si>
  <si>
    <t>蓬川荘園</t>
    <rPh sb="0" eb="1">
      <t>ヨモギ</t>
    </rPh>
    <rPh sb="1" eb="2">
      <t>カワ</t>
    </rPh>
    <rPh sb="2" eb="4">
      <t>ソウエン</t>
    </rPh>
    <phoneticPr fontId="3"/>
  </si>
  <si>
    <t>立花総数</t>
    <rPh sb="0" eb="2">
      <t>タチバナ</t>
    </rPh>
    <rPh sb="2" eb="4">
      <t>ソウスウ</t>
    </rPh>
    <phoneticPr fontId="3"/>
  </si>
  <si>
    <t>１０丁目</t>
    <rPh sb="2" eb="4">
      <t>チョウメ</t>
    </rPh>
    <phoneticPr fontId="3"/>
  </si>
  <si>
    <t>昭和通</t>
    <rPh sb="0" eb="3">
      <t>ショウワドオリ</t>
    </rPh>
    <phoneticPr fontId="3"/>
  </si>
  <si>
    <t>扶桑町</t>
    <rPh sb="0" eb="3">
      <t>フソウチョウ</t>
    </rPh>
    <phoneticPr fontId="3"/>
  </si>
  <si>
    <t>道意町</t>
    <rPh sb="0" eb="3">
      <t>ドウイチョウ</t>
    </rPh>
    <phoneticPr fontId="3"/>
  </si>
  <si>
    <t>１１丁目</t>
    <rPh sb="2" eb="4">
      <t>チョウメ</t>
    </rPh>
    <phoneticPr fontId="3"/>
  </si>
  <si>
    <t>田能</t>
    <rPh sb="0" eb="1">
      <t>タ</t>
    </rPh>
    <rPh sb="1" eb="2">
      <t>ノウ</t>
    </rPh>
    <phoneticPr fontId="3"/>
  </si>
  <si>
    <t>築地町</t>
    <rPh sb="0" eb="3">
      <t>ツキジチョウ</t>
    </rPh>
    <phoneticPr fontId="3"/>
  </si>
  <si>
    <t>塚口町</t>
    <rPh sb="0" eb="3">
      <t>ツカグチチョウ</t>
    </rPh>
    <phoneticPr fontId="3"/>
  </si>
  <si>
    <t>１２丁目</t>
    <rPh sb="2" eb="4">
      <t>チョウメ</t>
    </rPh>
    <phoneticPr fontId="3"/>
  </si>
  <si>
    <t>西本町</t>
    <rPh sb="0" eb="3">
      <t>ニシホンマチ</t>
    </rPh>
    <phoneticPr fontId="3"/>
  </si>
  <si>
    <t>杭瀬寺島</t>
    <rPh sb="0" eb="2">
      <t>クイセ</t>
    </rPh>
    <rPh sb="2" eb="3">
      <t>テラ</t>
    </rPh>
    <rPh sb="3" eb="4">
      <t>シマ</t>
    </rPh>
    <phoneticPr fontId="3"/>
  </si>
  <si>
    <t>武庫之荘西</t>
    <rPh sb="0" eb="4">
      <t>ムコノソウ</t>
    </rPh>
    <rPh sb="4" eb="5">
      <t>ニシ</t>
    </rPh>
    <phoneticPr fontId="3"/>
  </si>
  <si>
    <t>武庫之荘本町(16)</t>
    <rPh sb="0" eb="2">
      <t>ムコ</t>
    </rPh>
    <rPh sb="2" eb="3">
      <t>ノ</t>
    </rPh>
    <rPh sb="3" eb="4">
      <t>ソウ</t>
    </rPh>
    <rPh sb="4" eb="6">
      <t>ホンマチ</t>
    </rPh>
    <phoneticPr fontId="3"/>
  </si>
  <si>
    <t>杭瀬南新町</t>
    <rPh sb="0" eb="5">
      <t>クイセミナミシンマチ</t>
    </rPh>
    <phoneticPr fontId="3"/>
  </si>
  <si>
    <t>西立花町(13)</t>
    <rPh sb="0" eb="4">
      <t>ニシタチバナチョウ</t>
    </rPh>
    <phoneticPr fontId="3"/>
  </si>
  <si>
    <t>椎堂</t>
    <rPh sb="0" eb="1">
      <t>シイ</t>
    </rPh>
    <rPh sb="1" eb="2">
      <t>ドウ</t>
    </rPh>
    <phoneticPr fontId="3"/>
  </si>
  <si>
    <t>小田総数</t>
    <rPh sb="0" eb="2">
      <t>オダ</t>
    </rPh>
    <rPh sb="2" eb="4">
      <t>ソウスウ</t>
    </rPh>
    <phoneticPr fontId="3"/>
  </si>
  <si>
    <t>武庫川町</t>
    <rPh sb="0" eb="4">
      <t>ムコガワチョウ</t>
    </rPh>
    <phoneticPr fontId="3"/>
  </si>
  <si>
    <t>東七松町</t>
    <rPh sb="0" eb="4">
      <t>ヒガシナナマツチョウ</t>
    </rPh>
    <phoneticPr fontId="3"/>
  </si>
  <si>
    <t>武庫之荘東(17)</t>
    <rPh sb="0" eb="4">
      <t>ムコノソウ</t>
    </rPh>
    <rPh sb="4" eb="5">
      <t>ヒガシ</t>
    </rPh>
    <phoneticPr fontId="3"/>
  </si>
  <si>
    <t>昭和南通</t>
    <rPh sb="0" eb="2">
      <t>ショウワ</t>
    </rPh>
    <rPh sb="2" eb="3">
      <t>ミナミ</t>
    </rPh>
    <rPh sb="3" eb="4">
      <t>トオリ</t>
    </rPh>
    <phoneticPr fontId="3"/>
  </si>
  <si>
    <t>久々知西町</t>
    <rPh sb="0" eb="5">
      <t>ククチニシマチ</t>
    </rPh>
    <phoneticPr fontId="3"/>
  </si>
  <si>
    <t>東大物町（２）</t>
    <rPh sb="0" eb="4">
      <t>ヒガシダイモツチョウ</t>
    </rPh>
    <phoneticPr fontId="3"/>
  </si>
  <si>
    <t>上ノ島町</t>
    <rPh sb="0" eb="1">
      <t>カミ</t>
    </rPh>
    <rPh sb="2" eb="4">
      <t>シマチョウ</t>
    </rPh>
    <phoneticPr fontId="3"/>
  </si>
  <si>
    <t>常吉</t>
    <rPh sb="0" eb="2">
      <t>ツネヨシ</t>
    </rPh>
    <phoneticPr fontId="3"/>
  </si>
  <si>
    <t>猪名寺</t>
    <rPh sb="0" eb="3">
      <t>イナデラ</t>
    </rPh>
    <phoneticPr fontId="3"/>
  </si>
  <si>
    <t>中在家町</t>
    <rPh sb="0" eb="4">
      <t>ナカザイケチョウ</t>
    </rPh>
    <phoneticPr fontId="3"/>
  </si>
  <si>
    <t>七松町</t>
    <rPh sb="0" eb="3">
      <t>ナナマツチョウ</t>
    </rPh>
    <phoneticPr fontId="3"/>
  </si>
  <si>
    <t>長洲東通</t>
    <rPh sb="0" eb="2">
      <t>ナガス</t>
    </rPh>
    <rPh sb="2" eb="4">
      <t>ヒガシドオリ</t>
    </rPh>
    <phoneticPr fontId="3"/>
  </si>
  <si>
    <t>久々知</t>
  </si>
  <si>
    <t>元浜町</t>
    <rPh sb="0" eb="3">
      <t>モトハマチョウ</t>
    </rPh>
    <phoneticPr fontId="3"/>
  </si>
  <si>
    <t>武庫の里</t>
    <rPh sb="0" eb="2">
      <t>ムコ</t>
    </rPh>
    <rPh sb="3" eb="4">
      <t>サト</t>
    </rPh>
    <phoneticPr fontId="3"/>
  </si>
  <si>
    <t>栗山町</t>
    <rPh sb="0" eb="3">
      <t>クリヤマチョウ</t>
    </rPh>
    <phoneticPr fontId="3"/>
  </si>
  <si>
    <t>南清水</t>
    <rPh sb="0" eb="1">
      <t>ミナミ</t>
    </rPh>
    <rPh sb="1" eb="3">
      <t>シミズ</t>
    </rPh>
    <phoneticPr fontId="3"/>
  </si>
  <si>
    <t>南七松町</t>
    <rPh sb="0" eb="4">
      <t>ミナミナナマツチョウ</t>
    </rPh>
    <phoneticPr fontId="3"/>
  </si>
  <si>
    <t>御園</t>
    <rPh sb="0" eb="2">
      <t>ミソノ</t>
    </rPh>
    <phoneticPr fontId="3"/>
  </si>
  <si>
    <t>北竹谷町</t>
    <rPh sb="0" eb="4">
      <t>キタタケヤチョウ</t>
    </rPh>
    <phoneticPr fontId="3"/>
  </si>
  <si>
    <t>長洲中通</t>
    <rPh sb="0" eb="2">
      <t>ナガス</t>
    </rPh>
    <rPh sb="2" eb="4">
      <t>ナカドオリ</t>
    </rPh>
    <phoneticPr fontId="3"/>
  </si>
  <si>
    <t>次屋</t>
    <rPh sb="0" eb="1">
      <t>ツギ</t>
    </rPh>
    <rPh sb="1" eb="2">
      <t>ヤ</t>
    </rPh>
    <phoneticPr fontId="3"/>
  </si>
  <si>
    <t>園田総数</t>
    <rPh sb="0" eb="2">
      <t>ソノダ</t>
    </rPh>
    <rPh sb="2" eb="4">
      <t>ソウスウ</t>
    </rPh>
    <phoneticPr fontId="3"/>
  </si>
  <si>
    <t>神田北通</t>
    <rPh sb="0" eb="2">
      <t>カンダ</t>
    </rPh>
    <rPh sb="2" eb="3">
      <t>キタ</t>
    </rPh>
    <rPh sb="3" eb="4">
      <t>ドオ</t>
    </rPh>
    <phoneticPr fontId="3"/>
  </si>
  <si>
    <t>南塚口町（６）</t>
    <rPh sb="0" eb="4">
      <t>ミナミツカグチチョウ</t>
    </rPh>
    <phoneticPr fontId="3"/>
  </si>
  <si>
    <t>武庫総数</t>
    <rPh sb="0" eb="2">
      <t>ムコ</t>
    </rPh>
    <rPh sb="2" eb="4">
      <t>ソウスウ</t>
    </rPh>
    <phoneticPr fontId="3"/>
  </si>
  <si>
    <t>鶴町</t>
    <rPh sb="0" eb="1">
      <t>ツル</t>
    </rPh>
    <rPh sb="1" eb="2">
      <t>マチ</t>
    </rPh>
    <phoneticPr fontId="3"/>
  </si>
  <si>
    <t>東園田町</t>
    <rPh sb="0" eb="4">
      <t>ヒガシソノダチョウ</t>
    </rPh>
    <phoneticPr fontId="3"/>
  </si>
  <si>
    <t>口田中</t>
    <rPh sb="0" eb="1">
      <t>クチ</t>
    </rPh>
    <rPh sb="1" eb="3">
      <t>タナカ</t>
    </rPh>
    <phoneticPr fontId="3"/>
  </si>
  <si>
    <t>宮内町</t>
    <rPh sb="0" eb="3">
      <t>ミヤウチチョウ</t>
    </rPh>
    <phoneticPr fontId="3"/>
  </si>
  <si>
    <t>長洲本通</t>
    <rPh sb="0" eb="2">
      <t>ナガス</t>
    </rPh>
    <rPh sb="2" eb="4">
      <t>ホンドオリ</t>
    </rPh>
    <phoneticPr fontId="3"/>
  </si>
  <si>
    <t>中浜町</t>
    <rPh sb="0" eb="3">
      <t>ナカハマチョウ</t>
    </rPh>
    <phoneticPr fontId="3"/>
  </si>
  <si>
    <t>武庫之荘</t>
    <rPh sb="0" eb="4">
      <t>ムコノソウ</t>
    </rPh>
    <phoneticPr fontId="3"/>
  </si>
  <si>
    <t>末広町</t>
    <rPh sb="0" eb="3">
      <t>スエヒロチョウ</t>
    </rPh>
    <phoneticPr fontId="3"/>
  </si>
  <si>
    <t>下坂部（３）</t>
    <rPh sb="0" eb="1">
      <t>シタ</t>
    </rPh>
    <rPh sb="1" eb="3">
      <t>サカベ</t>
    </rPh>
    <phoneticPr fontId="3"/>
  </si>
  <si>
    <t>瓦宮</t>
    <rPh sb="0" eb="1">
      <t>カワラ</t>
    </rPh>
    <rPh sb="1" eb="2">
      <t>ミヤ</t>
    </rPh>
    <phoneticPr fontId="3"/>
  </si>
  <si>
    <t>名神町（７）</t>
    <rPh sb="0" eb="3">
      <t>メイシンチョウ</t>
    </rPh>
    <phoneticPr fontId="3"/>
  </si>
  <si>
    <t>竹谷町</t>
    <rPh sb="0" eb="3">
      <t>タケヤチョウ</t>
    </rPh>
    <phoneticPr fontId="3"/>
  </si>
  <si>
    <t>長洲西通</t>
    <rPh sb="0" eb="2">
      <t>ナガス</t>
    </rPh>
    <rPh sb="2" eb="3">
      <t>ニシ</t>
    </rPh>
    <rPh sb="3" eb="4">
      <t>トオリ</t>
    </rPh>
    <phoneticPr fontId="3"/>
  </si>
  <si>
    <t>大浜町</t>
    <rPh sb="0" eb="2">
      <t>オオハマ</t>
    </rPh>
    <rPh sb="2" eb="3">
      <t>チョウ</t>
    </rPh>
    <phoneticPr fontId="3"/>
  </si>
  <si>
    <t>塚口本町(20)</t>
    <rPh sb="0" eb="2">
      <t>ツカグチ</t>
    </rPh>
    <rPh sb="2" eb="4">
      <t>ホンマチ</t>
    </rPh>
    <phoneticPr fontId="3"/>
  </si>
  <si>
    <t>大西町</t>
    <rPh sb="0" eb="3">
      <t>オオニシチョウ</t>
    </rPh>
    <phoneticPr fontId="3"/>
  </si>
  <si>
    <t>大物町（２）</t>
    <rPh sb="0" eb="3">
      <t>ダイモツチョウ</t>
    </rPh>
    <phoneticPr fontId="3"/>
  </si>
  <si>
    <t>西川</t>
    <rPh sb="0" eb="2">
      <t>ニシカワ</t>
    </rPh>
    <phoneticPr fontId="3"/>
  </si>
  <si>
    <t>扇町</t>
    <rPh sb="0" eb="2">
      <t>オウギマチ</t>
    </rPh>
    <phoneticPr fontId="3"/>
  </si>
  <si>
    <t>食満</t>
    <rPh sb="0" eb="1">
      <t>ショク</t>
    </rPh>
    <rPh sb="1" eb="2">
      <t>マン</t>
    </rPh>
    <phoneticPr fontId="3"/>
  </si>
  <si>
    <t>神田中通</t>
    <rPh sb="0" eb="2">
      <t>カンダ</t>
    </rPh>
    <rPh sb="2" eb="4">
      <t>ナカドオリ</t>
    </rPh>
    <phoneticPr fontId="3"/>
  </si>
  <si>
    <t>南竹谷町</t>
    <rPh sb="0" eb="4">
      <t>ミナミタケヤチョウ</t>
    </rPh>
    <phoneticPr fontId="3"/>
  </si>
  <si>
    <t>丸島町</t>
    <rPh sb="0" eb="3">
      <t>マルシマチョウ</t>
    </rPh>
    <phoneticPr fontId="3"/>
  </si>
  <si>
    <t>名神町（４）</t>
    <rPh sb="0" eb="3">
      <t>メイシンチョウ</t>
    </rPh>
    <phoneticPr fontId="3"/>
  </si>
  <si>
    <t>平左衛門町</t>
    <rPh sb="0" eb="5">
      <t>ヘイザエモンチョウ</t>
    </rPh>
    <phoneticPr fontId="3"/>
  </si>
  <si>
    <t>戸ノ内町</t>
    <rPh sb="0" eb="1">
      <t>ト</t>
    </rPh>
    <rPh sb="2" eb="4">
      <t>ウチチョウ</t>
    </rPh>
    <phoneticPr fontId="3"/>
  </si>
  <si>
    <t>金楽寺町</t>
    <rPh sb="0" eb="4">
      <t>キンラクジチョウ</t>
    </rPh>
    <phoneticPr fontId="3"/>
  </si>
  <si>
    <t>稲葉荘</t>
    <rPh sb="0" eb="2">
      <t>イナバ</t>
    </rPh>
    <rPh sb="2" eb="3">
      <t>ソウ</t>
    </rPh>
    <phoneticPr fontId="3"/>
  </si>
  <si>
    <t>三反田町</t>
    <rPh sb="0" eb="4">
      <t>サンタンダチョウ</t>
    </rPh>
    <phoneticPr fontId="3"/>
  </si>
  <si>
    <t>武庫元町</t>
    <rPh sb="0" eb="4">
      <t>ムコモトマチ</t>
    </rPh>
    <phoneticPr fontId="3"/>
  </si>
  <si>
    <t>潮江</t>
    <rPh sb="0" eb="1">
      <t>シオ</t>
    </rPh>
    <rPh sb="1" eb="2">
      <t>エ</t>
    </rPh>
    <phoneticPr fontId="3"/>
  </si>
  <si>
    <t>東向島東之町</t>
    <rPh sb="0" eb="1">
      <t>ヒガシ</t>
    </rPh>
    <rPh sb="1" eb="3">
      <t>ムカイジマ</t>
    </rPh>
    <rPh sb="3" eb="4">
      <t>ヒガシ</t>
    </rPh>
    <rPh sb="4" eb="5">
      <t>ノ</t>
    </rPh>
    <rPh sb="5" eb="6">
      <t>マチ</t>
    </rPh>
    <phoneticPr fontId="3"/>
  </si>
  <si>
    <t>東向島西之町</t>
    <rPh sb="0" eb="1">
      <t>ヒガシ</t>
    </rPh>
    <rPh sb="1" eb="3">
      <t>ムカイジマ</t>
    </rPh>
    <rPh sb="3" eb="4">
      <t>ニシ</t>
    </rPh>
    <rPh sb="4" eb="5">
      <t>ノ</t>
    </rPh>
    <rPh sb="5" eb="6">
      <t>マチ</t>
    </rPh>
    <phoneticPr fontId="3"/>
  </si>
  <si>
    <t>西長洲町</t>
    <rPh sb="0" eb="1">
      <t>ニシ</t>
    </rPh>
    <rPh sb="1" eb="3">
      <t>ナガス</t>
    </rPh>
    <rPh sb="3" eb="4">
      <t>チョウ</t>
    </rPh>
    <phoneticPr fontId="3"/>
  </si>
  <si>
    <t>西向島町</t>
    <rPh sb="0" eb="3">
      <t>ニシムカイジマ</t>
    </rPh>
    <rPh sb="3" eb="4">
      <t>チョウ</t>
    </rPh>
    <phoneticPr fontId="3"/>
  </si>
  <si>
    <t>尾浜町</t>
    <rPh sb="0" eb="3">
      <t>オハマチョウ</t>
    </rPh>
    <phoneticPr fontId="3"/>
  </si>
  <si>
    <t>武庫豊町</t>
    <rPh sb="0" eb="4">
      <t>ムコユタカマチ</t>
    </rPh>
    <phoneticPr fontId="3"/>
  </si>
  <si>
    <t>東高洲町</t>
    <rPh sb="0" eb="3">
      <t>ヒガシタカス</t>
    </rPh>
    <rPh sb="3" eb="4">
      <t>チョウ</t>
    </rPh>
    <phoneticPr fontId="3"/>
  </si>
  <si>
    <t>稲葉元町</t>
    <rPh sb="0" eb="4">
      <t>イナバモトマチ</t>
    </rPh>
    <phoneticPr fontId="3"/>
  </si>
  <si>
    <t>西高洲町</t>
    <rPh sb="0" eb="3">
      <t>ニシタカス</t>
    </rPh>
    <rPh sb="3" eb="4">
      <t>チョウ</t>
    </rPh>
    <phoneticPr fontId="3"/>
  </si>
  <si>
    <t>東塚口町</t>
    <rPh sb="0" eb="4">
      <t>ヒガシツカグチチョウ</t>
    </rPh>
    <phoneticPr fontId="3"/>
  </si>
  <si>
    <t>大高洲町</t>
    <rPh sb="0" eb="3">
      <t>オオタカス</t>
    </rPh>
    <rPh sb="3" eb="4">
      <t>チョウ</t>
    </rPh>
    <phoneticPr fontId="3"/>
  </si>
  <si>
    <t>浜</t>
    <rPh sb="0" eb="1">
      <t>ハマ</t>
    </rPh>
    <phoneticPr fontId="3"/>
  </si>
  <si>
    <t>武庫町</t>
    <rPh sb="0" eb="3">
      <t>ムコチョウ</t>
    </rPh>
    <phoneticPr fontId="3"/>
  </si>
  <si>
    <t>東浜町</t>
    <rPh sb="0" eb="3">
      <t>ヒガシハマチョウ</t>
    </rPh>
    <phoneticPr fontId="3"/>
  </si>
  <si>
    <t>大庄総数</t>
    <rPh sb="0" eb="2">
      <t>オオショウ</t>
    </rPh>
    <rPh sb="2" eb="4">
      <t>ソウスウ</t>
    </rPh>
    <phoneticPr fontId="3"/>
  </si>
  <si>
    <t>立花町</t>
    <rPh sb="0" eb="3">
      <t>タチバナチョウ</t>
    </rPh>
    <phoneticPr fontId="3"/>
  </si>
  <si>
    <t>東海岸町</t>
    <rPh sb="0" eb="4">
      <t>ヒガシカイガンチョウ</t>
    </rPh>
    <phoneticPr fontId="3"/>
  </si>
  <si>
    <t>西難波町</t>
    <rPh sb="0" eb="3">
      <t>ニシナニワ</t>
    </rPh>
    <rPh sb="3" eb="4">
      <t>チョウ</t>
    </rPh>
    <phoneticPr fontId="3"/>
  </si>
  <si>
    <t>神崎町</t>
    <rPh sb="0" eb="3">
      <t>カンザキチョウ</t>
    </rPh>
    <phoneticPr fontId="3"/>
  </si>
  <si>
    <t>高田町</t>
    <rPh sb="0" eb="3">
      <t>タカダチョウ</t>
    </rPh>
    <phoneticPr fontId="3"/>
  </si>
  <si>
    <t>（１）　１丁目の一部は、小田地区  （２）　１丁目の一部と２丁目の全部は、中央地区　　（３）　４丁目の一部は、園田地区　　（４）　１、２丁目は立花地区</t>
  </si>
  <si>
    <t>（５）　１丁目の全部と２、３丁目の一部は、立花地区　　（６）　１～４丁目の全部と５、６丁目の一部は、園田地区　　（７）　３丁目は、小田地区</t>
    <phoneticPr fontId="3"/>
  </si>
  <si>
    <t>（８）　４丁目の一部は、武庫地区　（９）　１丁目、４～１２丁目は、武庫地区　（10）　１、２丁目の全部と３丁目の一部は、武庫地区　（11）　１丁目は、武庫地区</t>
    <phoneticPr fontId="3"/>
  </si>
  <si>
    <t>（12）　８丁目は、園田地区　　（13）　２、３丁目の一部と４、５丁目の全部は大庄地区　（14）　１～３丁目の全部と４丁目の一部は、立花地区</t>
    <phoneticPr fontId="3"/>
  </si>
  <si>
    <t>（15）　２、３丁目は、立花地区　　（16）　３丁目の一部は、立花地区　（17）　２丁目は、立花地区　　（１8）　５、６丁目の一部と７、８丁目の全部は、立花地区</t>
    <rPh sb="8" eb="10">
      <t>チョウメ</t>
    </rPh>
    <rPh sb="12" eb="14">
      <t>タチバナ</t>
    </rPh>
    <rPh sb="14" eb="16">
      <t>チク</t>
    </rPh>
    <rPh sb="24" eb="26">
      <t>チョウメ</t>
    </rPh>
    <rPh sb="27" eb="29">
      <t>イチブ</t>
    </rPh>
    <rPh sb="31" eb="33">
      <t>タチバナ</t>
    </rPh>
    <rPh sb="33" eb="35">
      <t>チク</t>
    </rPh>
    <phoneticPr fontId="3"/>
  </si>
  <si>
    <t>（19）　１～３丁目の全部と４丁目の一部は、小田地区　（20）　１～７丁目は、立花地区</t>
    <phoneticPr fontId="3"/>
  </si>
  <si>
    <t>資料　　総務局情報統計担当</t>
    <rPh sb="4" eb="6">
      <t>ソウム</t>
    </rPh>
    <rPh sb="6" eb="7">
      <t>キョク</t>
    </rPh>
    <rPh sb="7" eb="9">
      <t>ジョウホウ</t>
    </rPh>
    <rPh sb="9" eb="11">
      <t>トウケイ</t>
    </rPh>
    <rPh sb="11" eb="13">
      <t>タントウ</t>
    </rPh>
    <phoneticPr fontId="1"/>
  </si>
  <si>
    <t>資料　　総務局情報統計担当</t>
    <phoneticPr fontId="3"/>
  </si>
  <si>
    <t>０３ － ５．　　町（丁）別事業所数及び従業者数（全事業所）（続き）</t>
    <rPh sb="9" eb="10">
      <t>チョウ</t>
    </rPh>
    <rPh sb="11" eb="12">
      <t>チョウ</t>
    </rPh>
    <rPh sb="13" eb="14">
      <t>ベツ</t>
    </rPh>
    <rPh sb="14" eb="17">
      <t>ジギョウショ</t>
    </rPh>
    <rPh sb="25" eb="26">
      <t>ゼン</t>
    </rPh>
    <rPh sb="26" eb="29">
      <t>ジギョウショ</t>
    </rPh>
    <rPh sb="31" eb="32">
      <t>ツヅ</t>
    </rPh>
    <phoneticPr fontId="1"/>
  </si>
  <si>
    <t>平成２８年経済センサス－活動調査</t>
    <rPh sb="0" eb="2">
      <t>ヘイセイ</t>
    </rPh>
    <rPh sb="4" eb="5">
      <t>ネン</t>
    </rPh>
    <rPh sb="5" eb="7">
      <t>ケイザイ</t>
    </rPh>
    <rPh sb="12" eb="14">
      <t>カツドウ</t>
    </rPh>
    <rPh sb="14" eb="16">
      <t>チョウサ</t>
    </rPh>
    <phoneticPr fontId="1"/>
  </si>
  <si>
    <t>平成２６年経済センサス</t>
    <rPh sb="0" eb="2">
      <t>ヘイセイ</t>
    </rPh>
    <rPh sb="4" eb="5">
      <t>ネン</t>
    </rPh>
    <rPh sb="5" eb="7">
      <t>ケイザイ</t>
    </rPh>
    <phoneticPr fontId="1"/>
  </si>
  <si>
    <t>平成２４年経済センサス</t>
    <rPh sb="0" eb="2">
      <t>ヘイセイ</t>
    </rPh>
    <rPh sb="4" eb="5">
      <t>ネン</t>
    </rPh>
    <rPh sb="5" eb="7">
      <t>ケイザイ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</si>
</sst>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1" fontId="2" fillId="0" borderId="0" xfId="0" applyNumberFormat="1" applyFont="1" applyFill="1">
      <alignment vertical="center"/>
    </xf>
    <xf numFmtId="41" fontId="2" fillId="0" borderId="0" xfId="0" applyNumberFormat="1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9" xfId="0" applyFont="1" applyFill="1" applyBorder="1">
      <alignment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41" fontId="2" fillId="0" borderId="4" xfId="0" applyNumberFormat="1" applyFont="1" applyFill="1" applyBorder="1">
      <alignment vertical="center"/>
    </xf>
    <xf numFmtId="0" fontId="2" fillId="0" borderId="9" xfId="0" applyFont="1" applyFill="1" applyBorder="1" applyAlignment="1">
      <alignment horizontal="right" vertical="center"/>
    </xf>
    <xf numFmtId="0" fontId="0" fillId="0" borderId="9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right" vertical="center"/>
    </xf>
    <xf numFmtId="0" fontId="11" fillId="0" borderId="0" xfId="0" applyFont="1" applyFill="1">
      <alignment vertical="center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Continuous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0" fillId="0" borderId="3" xfId="0" quotePrefix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4" xfId="0" applyFont="1" applyFill="1" applyBorder="1">
      <alignment vertical="center"/>
    </xf>
    <xf numFmtId="0" fontId="10" fillId="0" borderId="4" xfId="0" applyFont="1" applyFill="1" applyBorder="1" applyAlignment="1">
      <alignment horizontal="center" vertical="center"/>
    </xf>
    <xf numFmtId="41" fontId="10" fillId="0" borderId="0" xfId="0" applyNumberFormat="1" applyFont="1" applyFill="1">
      <alignment vertical="center"/>
    </xf>
    <xf numFmtId="41" fontId="10" fillId="0" borderId="0" xfId="0" applyNumberFormat="1" applyFont="1" applyFill="1" applyBorder="1">
      <alignment vertical="center"/>
    </xf>
    <xf numFmtId="0" fontId="10" fillId="0" borderId="4" xfId="0" applyFont="1" applyFill="1" applyBorder="1" applyAlignment="1">
      <alignment horizontal="left" vertical="center" indent="1"/>
    </xf>
    <xf numFmtId="41" fontId="10" fillId="0" borderId="0" xfId="0" applyNumberFormat="1" applyFont="1" applyFill="1" applyBorder="1" applyAlignment="1">
      <alignment horizontal="right" vertical="center"/>
    </xf>
    <xf numFmtId="0" fontId="10" fillId="0" borderId="10" xfId="0" applyFont="1" applyFill="1" applyBorder="1">
      <alignment vertical="center"/>
    </xf>
    <xf numFmtId="0" fontId="10" fillId="0" borderId="13" xfId="0" applyFont="1" applyFill="1" applyBorder="1">
      <alignment vertical="center"/>
    </xf>
    <xf numFmtId="0" fontId="12" fillId="0" borderId="0" xfId="0" applyFont="1" applyFill="1">
      <alignment vertical="center"/>
    </xf>
    <xf numFmtId="0" fontId="10" fillId="0" borderId="5" xfId="0" applyFont="1" applyFill="1" applyBorder="1">
      <alignment vertical="center"/>
    </xf>
    <xf numFmtId="0" fontId="10" fillId="0" borderId="6" xfId="0" applyFont="1" applyFill="1" applyBorder="1">
      <alignment vertical="center"/>
    </xf>
    <xf numFmtId="0" fontId="10" fillId="0" borderId="7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1" xfId="0" applyFont="1" applyFill="1" applyBorder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horizontal="left" vertical="center"/>
    </xf>
    <xf numFmtId="41" fontId="10" fillId="0" borderId="4" xfId="0" applyNumberFormat="1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vertical="center"/>
    </xf>
    <xf numFmtId="0" fontId="10" fillId="0" borderId="12" xfId="0" applyFont="1" applyFill="1" applyBorder="1">
      <alignment vertical="center"/>
    </xf>
    <xf numFmtId="0" fontId="10" fillId="0" borderId="12" xfId="0" applyFont="1" applyFill="1" applyBorder="1" applyAlignment="1">
      <alignment horizontal="left"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1" fontId="11" fillId="0" borderId="0" xfId="0" applyNumberFormat="1" applyFont="1" applyFill="1">
      <alignment vertical="center"/>
    </xf>
    <xf numFmtId="0" fontId="10" fillId="0" borderId="4" xfId="0" applyFont="1" applyFill="1" applyBorder="1" applyAlignment="1">
      <alignment horizontal="left" vertical="center" indent="1" shrinkToFit="1"/>
    </xf>
    <xf numFmtId="0" fontId="10" fillId="0" borderId="1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 shrinkToFit="1"/>
    </xf>
    <xf numFmtId="41" fontId="10" fillId="0" borderId="9" xfId="0" applyNumberFormat="1" applyFont="1" applyFill="1" applyBorder="1" applyAlignment="1">
      <alignment vertical="center"/>
    </xf>
    <xf numFmtId="41" fontId="10" fillId="0" borderId="0" xfId="0" applyNumberFormat="1" applyFont="1" applyFill="1" applyAlignment="1">
      <alignment vertical="center"/>
    </xf>
    <xf numFmtId="0" fontId="11" fillId="0" borderId="7" xfId="0" applyFont="1" applyFill="1" applyBorder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top" wrapText="1"/>
    </xf>
    <xf numFmtId="0" fontId="10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41" fontId="10" fillId="0" borderId="0" xfId="0" applyNumberFormat="1" applyFont="1" applyFill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41" fontId="10" fillId="0" borderId="9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4" fillId="0" borderId="1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shrinkToFit="1"/>
    </xf>
    <xf numFmtId="0" fontId="12" fillId="0" borderId="7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75467747866861E-2"/>
          <c:y val="6.5667538482118551E-2"/>
          <c:w val="0.88047750128794477"/>
          <c:h val="0.58554309282768158"/>
        </c:manualLayout>
      </c:layout>
      <c:barChart>
        <c:barDir val="col"/>
        <c:grouping val="clustered"/>
        <c:varyColors val="0"/>
        <c:ser>
          <c:idx val="0"/>
          <c:order val="0"/>
          <c:tx>
            <c:v>事業所数</c:v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Lit>
              <c:ptCount val="18"/>
              <c:pt idx="0">
                <c:v>農業，林業</c:v>
              </c:pt>
              <c:pt idx="1">
                <c:v>漁業</c:v>
              </c:pt>
              <c:pt idx="2">
                <c:v>鉱業，採石業，砂利採取業</c:v>
              </c:pt>
              <c:pt idx="3">
                <c:v>建設業</c:v>
              </c:pt>
              <c:pt idx="4">
                <c:v>製造業</c:v>
              </c:pt>
              <c:pt idx="5">
                <c:v>電気・ガス・熱供給・水道業</c:v>
              </c:pt>
              <c:pt idx="6">
                <c:v>情報通信業</c:v>
              </c:pt>
              <c:pt idx="7">
                <c:v>運輸業，郵便業</c:v>
              </c:pt>
              <c:pt idx="8">
                <c:v>卸売業，小売業</c:v>
              </c:pt>
              <c:pt idx="9">
                <c:v>金融業，保険業</c:v>
              </c:pt>
              <c:pt idx="10">
                <c:v>不動産業，物品賃貸業</c:v>
              </c:pt>
              <c:pt idx="11">
                <c:v>学術研究，専門・技術サービス業</c:v>
              </c:pt>
              <c:pt idx="12">
                <c:v>宿泊業，飲食サービス業</c:v>
              </c:pt>
              <c:pt idx="13">
                <c:v>生活関連サービス業，娯楽業</c:v>
              </c:pt>
              <c:pt idx="14">
                <c:v>教育，学習支援業</c:v>
              </c:pt>
              <c:pt idx="15">
                <c:v>医療，福祉</c:v>
              </c:pt>
              <c:pt idx="16">
                <c:v>複合サービス事業</c:v>
              </c:pt>
              <c:pt idx="17">
                <c:v>サービス業（他に分類されないもの）</c:v>
              </c:pt>
            </c:strLit>
          </c:cat>
          <c:val>
            <c:numLit>
              <c:formatCode>General</c:formatCode>
              <c:ptCount val="18"/>
              <c:pt idx="0">
                <c:v>14</c:v>
              </c:pt>
              <c:pt idx="1">
                <c:v>0</c:v>
              </c:pt>
              <c:pt idx="2">
                <c:v>0</c:v>
              </c:pt>
              <c:pt idx="3">
                <c:v>1381</c:v>
              </c:pt>
              <c:pt idx="4">
                <c:v>1694</c:v>
              </c:pt>
              <c:pt idx="5">
                <c:v>19</c:v>
              </c:pt>
              <c:pt idx="6">
                <c:v>107</c:v>
              </c:pt>
              <c:pt idx="7">
                <c:v>386</c:v>
              </c:pt>
              <c:pt idx="8">
                <c:v>4067</c:v>
              </c:pt>
              <c:pt idx="9">
                <c:v>205</c:v>
              </c:pt>
              <c:pt idx="10">
                <c:v>1238</c:v>
              </c:pt>
              <c:pt idx="11">
                <c:v>533</c:v>
              </c:pt>
              <c:pt idx="12">
                <c:v>2724</c:v>
              </c:pt>
              <c:pt idx="13">
                <c:v>1580</c:v>
              </c:pt>
              <c:pt idx="14">
                <c:v>533</c:v>
              </c:pt>
              <c:pt idx="15">
                <c:v>1816</c:v>
              </c:pt>
              <c:pt idx="16">
                <c:v>64</c:v>
              </c:pt>
              <c:pt idx="17">
                <c:v>972</c:v>
              </c:pt>
            </c:numLit>
          </c:val>
          <c:extLst>
            <c:ext xmlns:c16="http://schemas.microsoft.com/office/drawing/2014/chart" uri="{C3380CC4-5D6E-409C-BE32-E72D297353CC}">
              <c16:uniqueId val="{00000000-CA28-4D88-986F-F0FC83923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95168"/>
        <c:axId val="90696704"/>
      </c:barChart>
      <c:lineChart>
        <c:grouping val="standard"/>
        <c:varyColors val="0"/>
        <c:ser>
          <c:idx val="1"/>
          <c:order val="1"/>
          <c:tx>
            <c:v>従業者数</c:v>
          </c:tx>
          <c:marker>
            <c:spPr>
              <a:solidFill>
                <a:schemeClr val="tx1">
                  <a:lumMod val="75000"/>
                  <a:lumOff val="25000"/>
                </a:schemeClr>
              </a:solidFill>
            </c:spPr>
          </c:marker>
          <c:cat>
            <c:strLit>
              <c:ptCount val="18"/>
              <c:pt idx="0">
                <c:v>農業，林業</c:v>
              </c:pt>
              <c:pt idx="1">
                <c:v>漁業</c:v>
              </c:pt>
              <c:pt idx="2">
                <c:v>鉱業，採石業，砂利採取業</c:v>
              </c:pt>
              <c:pt idx="3">
                <c:v>建設業</c:v>
              </c:pt>
              <c:pt idx="4">
                <c:v>製造業</c:v>
              </c:pt>
              <c:pt idx="5">
                <c:v>電気・ガス・熱供給・水道業</c:v>
              </c:pt>
              <c:pt idx="6">
                <c:v>情報通信業</c:v>
              </c:pt>
              <c:pt idx="7">
                <c:v>運輸業，郵便業</c:v>
              </c:pt>
              <c:pt idx="8">
                <c:v>卸売業，小売業</c:v>
              </c:pt>
              <c:pt idx="9">
                <c:v>金融業，保険業</c:v>
              </c:pt>
              <c:pt idx="10">
                <c:v>不動産業，物品賃貸業</c:v>
              </c:pt>
              <c:pt idx="11">
                <c:v>学術研究，専門・技術サービス業</c:v>
              </c:pt>
              <c:pt idx="12">
                <c:v>宿泊業，飲食サービス業</c:v>
              </c:pt>
              <c:pt idx="13">
                <c:v>生活関連サービス業，娯楽業</c:v>
              </c:pt>
              <c:pt idx="14">
                <c:v>教育，学習支援業</c:v>
              </c:pt>
              <c:pt idx="15">
                <c:v>医療，福祉</c:v>
              </c:pt>
              <c:pt idx="16">
                <c:v>複合サービス事業</c:v>
              </c:pt>
              <c:pt idx="17">
                <c:v>サービス業（他に分類されないもの）</c:v>
              </c:pt>
            </c:strLit>
          </c:cat>
          <c:val>
            <c:numLit>
              <c:formatCode>General</c:formatCode>
              <c:ptCount val="18"/>
              <c:pt idx="0">
                <c:v>348</c:v>
              </c:pt>
              <c:pt idx="1">
                <c:v>0</c:v>
              </c:pt>
              <c:pt idx="2">
                <c:v>0</c:v>
              </c:pt>
              <c:pt idx="3">
                <c:v>11705</c:v>
              </c:pt>
              <c:pt idx="4">
                <c:v>40506</c:v>
              </c:pt>
              <c:pt idx="5">
                <c:v>502</c:v>
              </c:pt>
              <c:pt idx="6">
                <c:v>2668</c:v>
              </c:pt>
              <c:pt idx="7">
                <c:v>13092</c:v>
              </c:pt>
              <c:pt idx="8">
                <c:v>35070</c:v>
              </c:pt>
              <c:pt idx="9">
                <c:v>3478</c:v>
              </c:pt>
              <c:pt idx="10">
                <c:v>5430</c:v>
              </c:pt>
              <c:pt idx="11">
                <c:v>6958</c:v>
              </c:pt>
              <c:pt idx="12">
                <c:v>17577</c:v>
              </c:pt>
              <c:pt idx="13">
                <c:v>7251</c:v>
              </c:pt>
              <c:pt idx="14">
                <c:v>4320</c:v>
              </c:pt>
              <c:pt idx="15">
                <c:v>27901</c:v>
              </c:pt>
              <c:pt idx="16">
                <c:v>904</c:v>
              </c:pt>
              <c:pt idx="17">
                <c:v>13846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A28-4D88-986F-F0FC83923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14784"/>
        <c:axId val="99812864"/>
      </c:lineChart>
      <c:catAx>
        <c:axId val="906951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90696704"/>
        <c:crosses val="autoZero"/>
        <c:auto val="1"/>
        <c:lblAlgn val="ctr"/>
        <c:lblOffset val="100"/>
        <c:noMultiLvlLbl val="0"/>
      </c:catAx>
      <c:valAx>
        <c:axId val="906967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事業所数</a:t>
                </a:r>
              </a:p>
            </c:rich>
          </c:tx>
          <c:layout>
            <c:manualLayout>
              <c:xMode val="edge"/>
              <c:yMode val="edge"/>
              <c:x val="5.5401670105884124E-3"/>
              <c:y val="9.2168883107537729E-3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crossAx val="90695168"/>
        <c:crosses val="autoZero"/>
        <c:crossBetween val="between"/>
      </c:valAx>
      <c:valAx>
        <c:axId val="9981286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従業者数（人）</a:t>
                </a:r>
              </a:p>
            </c:rich>
          </c:tx>
          <c:layout>
            <c:manualLayout>
              <c:xMode val="edge"/>
              <c:yMode val="edge"/>
              <c:x val="0.87996304810391779"/>
              <c:y val="1.1965932829824838E-2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crossAx val="99814784"/>
        <c:crosses val="max"/>
        <c:crossBetween val="between"/>
      </c:valAx>
      <c:catAx>
        <c:axId val="9981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981286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59787926478348485"/>
          <c:y val="5.3929970710182955E-2"/>
          <c:w val="0.2836565509421265"/>
          <c:h val="5.41810138901178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明朝" pitchFamily="18" charset="-128"/>
          <a:ea typeface="ＭＳ Ｐ明朝" pitchFamily="18" charset="-128"/>
        </a:defRPr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72716488731"/>
          <c:y val="0.16359960177391619"/>
          <c:w val="0.7541993816609226"/>
          <c:h val="0.7204007602497966"/>
        </c:manualLayout>
      </c:layout>
      <c:barChart>
        <c:barDir val="col"/>
        <c:grouping val="clustered"/>
        <c:varyColors val="0"/>
        <c:ser>
          <c:idx val="0"/>
          <c:order val="0"/>
          <c:tx>
            <c:v>事業所数</c:v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Lit>
              <c:ptCount val="3"/>
              <c:pt idx="0">
                <c:v>平成24年</c:v>
              </c:pt>
              <c:pt idx="1">
                <c:v>26年</c:v>
              </c:pt>
              <c:pt idx="2">
                <c:v>28年</c:v>
              </c:pt>
            </c:strLit>
          </c:cat>
          <c:val>
            <c:numLit>
              <c:formatCode>General</c:formatCode>
              <c:ptCount val="3"/>
              <c:pt idx="0">
                <c:v>17878</c:v>
              </c:pt>
              <c:pt idx="1">
                <c:v>18149</c:v>
              </c:pt>
              <c:pt idx="2">
                <c:v>17333</c:v>
              </c:pt>
            </c:numLit>
          </c:val>
          <c:extLst>
            <c:ext xmlns:c16="http://schemas.microsoft.com/office/drawing/2014/chart" uri="{C3380CC4-5D6E-409C-BE32-E72D297353CC}">
              <c16:uniqueId val="{00000000-D7F6-45D3-B48E-013C371FF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70976"/>
        <c:axId val="102432768"/>
      </c:barChart>
      <c:lineChart>
        <c:grouping val="standard"/>
        <c:varyColors val="0"/>
        <c:ser>
          <c:idx val="1"/>
          <c:order val="1"/>
          <c:tx>
            <c:v>従業者数</c:v>
          </c:tx>
          <c:marker>
            <c:spPr>
              <a:solidFill>
                <a:schemeClr val="tx1">
                  <a:lumMod val="75000"/>
                  <a:lumOff val="25000"/>
                </a:schemeClr>
              </a:solidFill>
            </c:spPr>
          </c:marker>
          <c:cat>
            <c:strLit>
              <c:ptCount val="3"/>
              <c:pt idx="0">
                <c:v>平成21年</c:v>
              </c:pt>
              <c:pt idx="1">
                <c:v>24年</c:v>
              </c:pt>
              <c:pt idx="2">
                <c:v>26年</c:v>
              </c:pt>
            </c:strLit>
          </c:cat>
          <c:val>
            <c:numLit>
              <c:formatCode>General</c:formatCode>
              <c:ptCount val="3"/>
              <c:pt idx="0">
                <c:v>189050</c:v>
              </c:pt>
              <c:pt idx="1">
                <c:v>194509</c:v>
              </c:pt>
              <c:pt idx="2">
                <c:v>191556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7F6-45D3-B48E-013C371FF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40960"/>
        <c:axId val="102434688"/>
      </c:lineChart>
      <c:catAx>
        <c:axId val="998709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102432768"/>
        <c:crosses val="autoZero"/>
        <c:auto val="1"/>
        <c:lblAlgn val="ctr"/>
        <c:lblOffset val="100"/>
        <c:noMultiLvlLbl val="0"/>
      </c:catAx>
      <c:valAx>
        <c:axId val="1024327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b="0">
                    <a:latin typeface="ＭＳ Ｐ明朝" pitchFamily="18" charset="-128"/>
                    <a:ea typeface="ＭＳ Ｐ明朝" pitchFamily="18" charset="-128"/>
                  </a:rPr>
                  <a:t>事業所数</a:t>
                </a:r>
              </a:p>
            </c:rich>
          </c:tx>
          <c:layout>
            <c:manualLayout>
              <c:xMode val="edge"/>
              <c:yMode val="edge"/>
              <c:x val="2.1352313167259853E-2"/>
              <c:y val="3.1845777898452457E-2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99870976"/>
        <c:crosses val="autoZero"/>
        <c:crossBetween val="between"/>
      </c:valAx>
      <c:valAx>
        <c:axId val="102434688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b="0">
                    <a:latin typeface="ＭＳ Ｐ明朝" pitchFamily="18" charset="-128"/>
                    <a:ea typeface="ＭＳ Ｐ明朝" pitchFamily="18" charset="-128"/>
                  </a:rPr>
                  <a:t>従業者数（人）</a:t>
                </a:r>
              </a:p>
            </c:rich>
          </c:tx>
          <c:layout>
            <c:manualLayout>
              <c:xMode val="edge"/>
              <c:yMode val="edge"/>
              <c:x val="0.88447202996422358"/>
              <c:y val="3.6443479047877682E-2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102440960"/>
        <c:crosses val="max"/>
        <c:crossBetween val="between"/>
      </c:valAx>
      <c:catAx>
        <c:axId val="102440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243468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t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29</xdr:row>
      <xdr:rowOff>28575</xdr:rowOff>
    </xdr:from>
    <xdr:to>
      <xdr:col>9</xdr:col>
      <xdr:colOff>590549</xdr:colOff>
      <xdr:row>60</xdr:row>
      <xdr:rowOff>133350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552450</xdr:colOff>
      <xdr:row>32</xdr:row>
      <xdr:rowOff>114300</xdr:rowOff>
    </xdr:from>
    <xdr:to>
      <xdr:col>8</xdr:col>
      <xdr:colOff>571500</xdr:colOff>
      <xdr:row>37</xdr:row>
      <xdr:rowOff>114300</xdr:rowOff>
    </xdr:to>
    <xdr:sp macro="" textlink="">
      <xdr:nvSpPr>
        <xdr:cNvPr id="3" name="テキスト ボックス 2"/>
        <xdr:cNvSpPr txBox="1"/>
      </xdr:nvSpPr>
      <xdr:spPr>
        <a:xfrm>
          <a:off x="4838700" y="5715000"/>
          <a:ext cx="1447800" cy="857250"/>
        </a:xfrm>
        <a:prstGeom prst="rect">
          <a:avLst/>
        </a:prstGeom>
        <a:noFill/>
        <a:ln w="317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000"/>
            <a:t>（平成</a:t>
          </a:r>
          <a:r>
            <a:rPr kumimoji="1" lang="en-US" altLang="ja-JP" sz="1000"/>
            <a:t>28</a:t>
          </a:r>
          <a:r>
            <a:rPr kumimoji="1" lang="ja-JP" altLang="en-US" sz="1000"/>
            <a:t>年）</a:t>
          </a:r>
          <a:endParaRPr kumimoji="1" lang="en-US" altLang="ja-JP" sz="1000"/>
        </a:p>
        <a:p>
          <a:pPr algn="ctr"/>
          <a:r>
            <a:rPr kumimoji="1" lang="ja-JP" altLang="en-US" sz="1000"/>
            <a:t>事業所数　</a:t>
          </a:r>
          <a:r>
            <a:rPr kumimoji="1" lang="ja-JP" altLang="en-US" sz="1000" baseline="0"/>
            <a:t>  </a:t>
          </a:r>
          <a:r>
            <a:rPr kumimoji="1" lang="en-US" altLang="ja-JP" sz="1000"/>
            <a:t>17,333</a:t>
          </a:r>
        </a:p>
        <a:p>
          <a:pPr algn="ctr"/>
          <a:r>
            <a:rPr kumimoji="1" lang="ja-JP" altLang="en-US" sz="1000"/>
            <a:t>従業者数　</a:t>
          </a:r>
          <a:r>
            <a:rPr kumimoji="1" lang="en-US" altLang="ja-JP" sz="1000"/>
            <a:t>191,556</a:t>
          </a:r>
        </a:p>
      </xdr:txBody>
    </xdr:sp>
    <xdr:clientData/>
  </xdr:twoCellAnchor>
  <xdr:twoCellAnchor>
    <xdr:from>
      <xdr:col>1</xdr:col>
      <xdr:colOff>209550</xdr:colOff>
      <xdr:row>9</xdr:row>
      <xdr:rowOff>133350</xdr:rowOff>
    </xdr:from>
    <xdr:to>
      <xdr:col>8</xdr:col>
      <xdr:colOff>561975</xdr:colOff>
      <xdr:row>25</xdr:row>
      <xdr:rowOff>152400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view="pageBreakPreview" zoomScaleNormal="100" zoomScaleSheetLayoutView="100" workbookViewId="0"/>
  </sheetViews>
  <sheetFormatPr defaultRowHeight="13.5"/>
  <cols>
    <col min="1" max="10" width="9.375" style="3" customWidth="1"/>
    <col min="11" max="16384" width="9" style="3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>
      <c r="B3" s="1"/>
      <c r="C3" s="1"/>
      <c r="E3" s="4" t="s">
        <v>1</v>
      </c>
      <c r="F3" s="4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3.5" customHeight="1">
      <c r="A5" s="5"/>
      <c r="B5" s="6"/>
      <c r="C5" s="6"/>
      <c r="D5" s="6"/>
      <c r="E5" s="6"/>
      <c r="F5" s="6"/>
      <c r="G5" s="6"/>
      <c r="H5" s="6"/>
      <c r="I5" s="6"/>
      <c r="J5" s="6"/>
    </row>
    <row r="6" spans="1:10">
      <c r="A6" s="6"/>
      <c r="C6" s="6"/>
      <c r="D6" s="6"/>
      <c r="E6" s="6"/>
      <c r="F6" s="6"/>
      <c r="H6" s="6"/>
      <c r="I6" s="6"/>
      <c r="J6" s="6"/>
    </row>
    <row r="7" spans="1:10" ht="14.25" customHeight="1">
      <c r="A7" s="6"/>
      <c r="C7" s="6"/>
      <c r="D7" s="6"/>
      <c r="E7" s="6"/>
      <c r="F7" s="6"/>
      <c r="H7" s="6"/>
      <c r="I7" s="6"/>
      <c r="J7" s="6"/>
    </row>
    <row r="8" spans="1:10" ht="13.5" customHeight="1">
      <c r="A8" s="6"/>
      <c r="D8" s="7" t="s">
        <v>2</v>
      </c>
      <c r="E8" s="6"/>
      <c r="F8" s="6"/>
      <c r="G8" s="6"/>
      <c r="H8" s="6"/>
      <c r="I8" s="6"/>
      <c r="J8" s="6"/>
    </row>
    <row r="9" spans="1:10">
      <c r="A9" s="1"/>
      <c r="D9" s="8" t="s">
        <v>3</v>
      </c>
      <c r="E9" s="1"/>
      <c r="F9" s="1"/>
      <c r="G9" s="1"/>
      <c r="H9" s="1"/>
      <c r="I9" s="1"/>
      <c r="J9" s="1"/>
    </row>
    <row r="10" spans="1:10">
      <c r="A10" s="1"/>
      <c r="C10" s="1"/>
      <c r="D10" s="1"/>
      <c r="E10" s="1"/>
      <c r="F10" s="1"/>
      <c r="H10" s="1"/>
      <c r="I10" s="1"/>
      <c r="J10" s="1"/>
    </row>
    <row r="11" spans="1:10">
      <c r="A11" s="1"/>
      <c r="C11" s="1"/>
      <c r="D11" s="1"/>
      <c r="E11" s="1"/>
      <c r="F11" s="1"/>
      <c r="H11" s="1"/>
      <c r="I11" s="1"/>
      <c r="J11" s="1"/>
    </row>
    <row r="12" spans="1:10">
      <c r="A12" s="1"/>
      <c r="C12" s="1"/>
      <c r="D12" s="1"/>
      <c r="E12" s="1"/>
      <c r="F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H26" s="1"/>
      <c r="I26" s="1"/>
      <c r="J26" s="1"/>
    </row>
    <row r="27" spans="1:10">
      <c r="A27" s="1"/>
      <c r="B27" s="1"/>
      <c r="C27" s="1"/>
      <c r="H27" s="1"/>
      <c r="I27" s="1"/>
      <c r="J27" s="1"/>
    </row>
    <row r="28" spans="1:10">
      <c r="A28" s="1"/>
      <c r="B28" s="1"/>
      <c r="C28" s="1"/>
      <c r="E28" s="1"/>
      <c r="F28" s="1"/>
      <c r="G28" s="1"/>
      <c r="H28" s="1"/>
      <c r="I28" s="1"/>
      <c r="J28" s="1"/>
    </row>
    <row r="29" spans="1:10" ht="14.25">
      <c r="A29" s="1"/>
      <c r="B29" s="1"/>
      <c r="C29" s="1"/>
      <c r="D29" s="9" t="s">
        <v>4</v>
      </c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0" t="s">
        <v>5</v>
      </c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E31" s="1"/>
      <c r="F31" s="1"/>
      <c r="G31" s="1"/>
      <c r="H31" s="1"/>
      <c r="I31" s="1"/>
      <c r="J31" s="1"/>
    </row>
    <row r="32" spans="1:10">
      <c r="A32" s="1"/>
      <c r="B32" s="1"/>
      <c r="E32" s="1"/>
      <c r="F32" s="1"/>
      <c r="G32" s="1"/>
      <c r="H32" s="1"/>
      <c r="I32" s="1"/>
      <c r="J32" s="1"/>
    </row>
    <row r="33" spans="1:10">
      <c r="A33" s="1"/>
      <c r="B33" s="1"/>
      <c r="H33" s="1"/>
      <c r="I33" s="1"/>
      <c r="J33" s="1"/>
    </row>
    <row r="34" spans="1:10">
      <c r="A34" s="1"/>
      <c r="B34" s="1"/>
      <c r="C34" s="1"/>
      <c r="H34" s="1"/>
      <c r="I34" s="1"/>
      <c r="J34" s="1"/>
    </row>
    <row r="35" spans="1:10">
      <c r="A35" s="1"/>
      <c r="B35" s="1"/>
      <c r="C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</sheetData>
  <phoneticPr fontId="3"/>
  <pageMargins left="0.78740157480314965" right="0.19685039370078741" top="0.19685039370078741" bottom="0" header="0.31496062992125984" footer="0.31496062992125984"/>
  <pageSetup paperSize="9" firstPageNumber="40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view="pageBreakPreview" zoomScaleNormal="100" zoomScaleSheetLayoutView="100" workbookViewId="0"/>
  </sheetViews>
  <sheetFormatPr defaultRowHeight="13.5"/>
  <cols>
    <col min="1" max="1" width="26.25" style="35" customWidth="1"/>
    <col min="2" max="7" width="11.25" style="35" customWidth="1"/>
    <col min="8" max="8" width="2.875" style="35" customWidth="1"/>
    <col min="9" max="9" width="12.375" style="35" customWidth="1"/>
    <col min="10" max="18" width="9.375" style="35" customWidth="1"/>
    <col min="19" max="20" width="9" style="35"/>
    <col min="21" max="16384" width="9" style="3"/>
  </cols>
  <sheetData>
    <row r="1" spans="1:18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4" t="s">
        <v>0</v>
      </c>
    </row>
    <row r="2" spans="1:18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ht="39.950000000000003" customHeight="1">
      <c r="A3" s="106" t="s">
        <v>6</v>
      </c>
      <c r="B3" s="106"/>
      <c r="C3" s="106"/>
      <c r="D3" s="106"/>
      <c r="E3" s="106"/>
      <c r="F3" s="106"/>
      <c r="G3" s="106"/>
      <c r="H3" s="33"/>
      <c r="I3" s="33"/>
      <c r="J3" s="106" t="s">
        <v>7</v>
      </c>
      <c r="K3" s="106"/>
      <c r="L3" s="106"/>
      <c r="M3" s="106"/>
      <c r="N3" s="106"/>
      <c r="O3" s="106"/>
      <c r="P3" s="106"/>
      <c r="Q3" s="106"/>
      <c r="R3" s="36"/>
    </row>
    <row r="4" spans="1:18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8" ht="14.25">
      <c r="A5" s="37" t="s">
        <v>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>
      <c r="A6" s="33"/>
      <c r="B6" s="33"/>
      <c r="C6" s="33"/>
      <c r="D6" s="33"/>
      <c r="E6" s="34" t="s">
        <v>9</v>
      </c>
      <c r="F6" s="33"/>
      <c r="G6" s="33"/>
      <c r="H6" s="33"/>
      <c r="I6" s="33"/>
      <c r="J6" s="33"/>
      <c r="K6" s="34" t="s">
        <v>10</v>
      </c>
      <c r="L6" s="38"/>
      <c r="M6" s="38"/>
      <c r="N6" s="38"/>
      <c r="O6" s="34" t="s">
        <v>11</v>
      </c>
      <c r="P6" s="38"/>
      <c r="Q6" s="33"/>
      <c r="R6" s="33"/>
    </row>
    <row r="7" spans="1:18">
      <c r="A7" s="107" t="s">
        <v>12</v>
      </c>
      <c r="B7" s="39"/>
      <c r="C7" s="40" t="s">
        <v>265</v>
      </c>
      <c r="D7" s="40"/>
      <c r="E7" s="41"/>
      <c r="F7" s="42"/>
      <c r="G7" s="43" t="s">
        <v>266</v>
      </c>
      <c r="H7" s="44"/>
      <c r="I7" s="44"/>
      <c r="J7" s="45" t="s">
        <v>13</v>
      </c>
      <c r="K7" s="41"/>
      <c r="L7" s="42"/>
      <c r="M7" s="43" t="s">
        <v>267</v>
      </c>
      <c r="N7" s="45" t="s">
        <v>14</v>
      </c>
      <c r="O7" s="41"/>
      <c r="P7" s="46"/>
      <c r="Q7" s="33"/>
      <c r="R7" s="33"/>
    </row>
    <row r="8" spans="1:18">
      <c r="A8" s="108"/>
      <c r="B8" s="47" t="s">
        <v>15</v>
      </c>
      <c r="C8" s="48" t="s">
        <v>16</v>
      </c>
      <c r="D8" s="41"/>
      <c r="E8" s="41"/>
      <c r="F8" s="47" t="s">
        <v>15</v>
      </c>
      <c r="G8" s="48" t="s">
        <v>16</v>
      </c>
      <c r="H8" s="44"/>
      <c r="I8" s="44"/>
      <c r="J8" s="49"/>
      <c r="K8" s="41"/>
      <c r="L8" s="47" t="s">
        <v>15</v>
      </c>
      <c r="M8" s="110" t="s">
        <v>17</v>
      </c>
      <c r="N8" s="111"/>
      <c r="O8" s="41"/>
      <c r="P8" s="46"/>
      <c r="Q8" s="33"/>
      <c r="R8" s="33"/>
    </row>
    <row r="9" spans="1:18" ht="5.0999999999999996" customHeight="1">
      <c r="A9" s="108"/>
      <c r="B9" s="50"/>
      <c r="C9" s="50"/>
      <c r="D9" s="47"/>
      <c r="E9" s="48"/>
      <c r="F9" s="50"/>
      <c r="G9" s="51"/>
      <c r="H9" s="33"/>
      <c r="I9" s="33"/>
      <c r="J9" s="47"/>
      <c r="K9" s="48"/>
      <c r="L9" s="50"/>
      <c r="M9" s="51"/>
      <c r="N9" s="47"/>
      <c r="O9" s="48"/>
      <c r="P9" s="46"/>
      <c r="Q9" s="33"/>
      <c r="R9" s="33"/>
    </row>
    <row r="10" spans="1:18" ht="27" customHeight="1">
      <c r="A10" s="109"/>
      <c r="B10" s="52"/>
      <c r="C10" s="53" t="s">
        <v>18</v>
      </c>
      <c r="D10" s="54" t="s">
        <v>19</v>
      </c>
      <c r="E10" s="54" t="s">
        <v>20</v>
      </c>
      <c r="F10" s="52"/>
      <c r="G10" s="55" t="s">
        <v>18</v>
      </c>
      <c r="H10" s="33"/>
      <c r="I10" s="33"/>
      <c r="J10" s="52" t="s">
        <v>19</v>
      </c>
      <c r="K10" s="55" t="s">
        <v>20</v>
      </c>
      <c r="L10" s="52"/>
      <c r="M10" s="55" t="s">
        <v>18</v>
      </c>
      <c r="N10" s="52" t="s">
        <v>19</v>
      </c>
      <c r="O10" s="55" t="s">
        <v>20</v>
      </c>
      <c r="P10" s="46"/>
      <c r="Q10" s="33"/>
      <c r="R10" s="33"/>
    </row>
    <row r="11" spans="1:18" ht="5.0999999999999996" customHeight="1">
      <c r="A11" s="56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8"/>
      <c r="Q11" s="33"/>
      <c r="R11" s="33"/>
    </row>
    <row r="12" spans="1:18">
      <c r="A12" s="57" t="s">
        <v>21</v>
      </c>
      <c r="B12" s="58">
        <f>SUM(B13:B30)</f>
        <v>17333</v>
      </c>
      <c r="C12" s="58">
        <f t="shared" ref="C12:E12" si="0">SUM(C13:C30)</f>
        <v>191556</v>
      </c>
      <c r="D12" s="58">
        <f t="shared" si="0"/>
        <v>111722</v>
      </c>
      <c r="E12" s="58">
        <f t="shared" si="0"/>
        <v>78776</v>
      </c>
      <c r="F12" s="58">
        <v>18492</v>
      </c>
      <c r="G12" s="58">
        <v>206252</v>
      </c>
      <c r="H12" s="58"/>
      <c r="I12" s="58"/>
      <c r="J12" s="58">
        <v>120099</v>
      </c>
      <c r="K12" s="58">
        <v>86013</v>
      </c>
      <c r="L12" s="58">
        <v>17878</v>
      </c>
      <c r="M12" s="58">
        <v>189050</v>
      </c>
      <c r="N12" s="58">
        <v>113124</v>
      </c>
      <c r="O12" s="58">
        <v>75632</v>
      </c>
      <c r="P12" s="59"/>
      <c r="Q12" s="33"/>
      <c r="R12" s="33"/>
    </row>
    <row r="13" spans="1:18">
      <c r="A13" s="60" t="s">
        <v>22</v>
      </c>
      <c r="B13" s="58">
        <v>14</v>
      </c>
      <c r="C13" s="58">
        <v>348</v>
      </c>
      <c r="D13" s="58">
        <v>290</v>
      </c>
      <c r="E13" s="58">
        <v>58</v>
      </c>
      <c r="F13" s="58">
        <v>15</v>
      </c>
      <c r="G13" s="58">
        <v>297</v>
      </c>
      <c r="H13" s="58"/>
      <c r="I13" s="58"/>
      <c r="J13" s="58">
        <v>249</v>
      </c>
      <c r="K13" s="58">
        <v>48</v>
      </c>
      <c r="L13" s="58">
        <v>7</v>
      </c>
      <c r="M13" s="58">
        <v>237</v>
      </c>
      <c r="N13" s="58">
        <v>209</v>
      </c>
      <c r="O13" s="58">
        <v>28</v>
      </c>
      <c r="P13" s="59"/>
      <c r="Q13" s="33"/>
      <c r="R13" s="33"/>
    </row>
    <row r="14" spans="1:18">
      <c r="A14" s="60" t="s">
        <v>23</v>
      </c>
      <c r="B14" s="58">
        <v>0</v>
      </c>
      <c r="C14" s="58">
        <v>0</v>
      </c>
      <c r="D14" s="58">
        <v>0</v>
      </c>
      <c r="E14" s="58">
        <v>0</v>
      </c>
      <c r="F14" s="58">
        <v>1</v>
      </c>
      <c r="G14" s="58">
        <v>36</v>
      </c>
      <c r="H14" s="58"/>
      <c r="I14" s="58"/>
      <c r="J14" s="58">
        <v>20</v>
      </c>
      <c r="K14" s="58">
        <v>16</v>
      </c>
      <c r="L14" s="58">
        <v>1</v>
      </c>
      <c r="M14" s="58">
        <v>32</v>
      </c>
      <c r="N14" s="58">
        <v>20</v>
      </c>
      <c r="O14" s="58">
        <v>12</v>
      </c>
      <c r="P14" s="59"/>
      <c r="Q14" s="33"/>
      <c r="R14" s="33"/>
    </row>
    <row r="15" spans="1:18">
      <c r="A15" s="60" t="s">
        <v>24</v>
      </c>
      <c r="B15" s="58">
        <v>1381</v>
      </c>
      <c r="C15" s="58">
        <v>11705</v>
      </c>
      <c r="D15" s="58">
        <v>9582</v>
      </c>
      <c r="E15" s="58">
        <v>2035</v>
      </c>
      <c r="F15" s="58">
        <v>1443</v>
      </c>
      <c r="G15" s="58">
        <v>12277</v>
      </c>
      <c r="H15" s="58"/>
      <c r="I15" s="58"/>
      <c r="J15" s="58">
        <v>10130</v>
      </c>
      <c r="K15" s="58">
        <v>2147</v>
      </c>
      <c r="L15" s="58">
        <v>1435</v>
      </c>
      <c r="M15" s="58">
        <v>12949</v>
      </c>
      <c r="N15" s="58">
        <v>10851</v>
      </c>
      <c r="O15" s="58">
        <v>2098</v>
      </c>
      <c r="P15" s="59"/>
      <c r="Q15" s="33"/>
      <c r="R15" s="33"/>
    </row>
    <row r="16" spans="1:18">
      <c r="A16" s="60" t="s">
        <v>25</v>
      </c>
      <c r="B16" s="58">
        <v>1694</v>
      </c>
      <c r="C16" s="58">
        <v>40506</v>
      </c>
      <c r="D16" s="58">
        <v>32084</v>
      </c>
      <c r="E16" s="58">
        <v>8366</v>
      </c>
      <c r="F16" s="58">
        <v>1817</v>
      </c>
      <c r="G16" s="58">
        <v>41826</v>
      </c>
      <c r="H16" s="58"/>
      <c r="I16" s="58"/>
      <c r="J16" s="58">
        <v>33104</v>
      </c>
      <c r="K16" s="58">
        <v>8722</v>
      </c>
      <c r="L16" s="58">
        <v>1825</v>
      </c>
      <c r="M16" s="58">
        <v>41838</v>
      </c>
      <c r="N16" s="58">
        <v>33065</v>
      </c>
      <c r="O16" s="58">
        <v>8773</v>
      </c>
      <c r="P16" s="59"/>
      <c r="Q16" s="33"/>
      <c r="R16" s="33"/>
    </row>
    <row r="17" spans="1:18">
      <c r="A17" s="60" t="s">
        <v>26</v>
      </c>
      <c r="B17" s="58">
        <v>19</v>
      </c>
      <c r="C17" s="58">
        <v>502</v>
      </c>
      <c r="D17" s="58">
        <v>478</v>
      </c>
      <c r="E17" s="58">
        <v>24</v>
      </c>
      <c r="F17" s="58">
        <v>26</v>
      </c>
      <c r="G17" s="58">
        <v>1041</v>
      </c>
      <c r="H17" s="58"/>
      <c r="I17" s="58"/>
      <c r="J17" s="58">
        <v>955</v>
      </c>
      <c r="K17" s="58">
        <v>86</v>
      </c>
      <c r="L17" s="58">
        <v>13</v>
      </c>
      <c r="M17" s="58">
        <v>643</v>
      </c>
      <c r="N17" s="58">
        <v>595</v>
      </c>
      <c r="O17" s="58">
        <v>48</v>
      </c>
      <c r="P17" s="59"/>
      <c r="Q17" s="33"/>
      <c r="R17" s="33"/>
    </row>
    <row r="18" spans="1:18">
      <c r="A18" s="60" t="s">
        <v>27</v>
      </c>
      <c r="B18" s="58">
        <v>107</v>
      </c>
      <c r="C18" s="58">
        <v>2668</v>
      </c>
      <c r="D18" s="58">
        <v>2252</v>
      </c>
      <c r="E18" s="58">
        <v>414</v>
      </c>
      <c r="F18" s="58">
        <v>120</v>
      </c>
      <c r="G18" s="58">
        <v>2916</v>
      </c>
      <c r="H18" s="58"/>
      <c r="I18" s="58"/>
      <c r="J18" s="58">
        <v>2483</v>
      </c>
      <c r="K18" s="58">
        <v>433</v>
      </c>
      <c r="L18" s="58">
        <v>128</v>
      </c>
      <c r="M18" s="58">
        <v>3211</v>
      </c>
      <c r="N18" s="58">
        <v>2735</v>
      </c>
      <c r="O18" s="58">
        <v>476</v>
      </c>
      <c r="P18" s="59"/>
      <c r="Q18" s="33"/>
      <c r="R18" s="33"/>
    </row>
    <row r="19" spans="1:18">
      <c r="A19" s="60" t="s">
        <v>28</v>
      </c>
      <c r="B19" s="58">
        <v>386</v>
      </c>
      <c r="C19" s="58">
        <v>13092</v>
      </c>
      <c r="D19" s="58">
        <v>10578</v>
      </c>
      <c r="E19" s="58">
        <v>2482</v>
      </c>
      <c r="F19" s="58">
        <v>406</v>
      </c>
      <c r="G19" s="58">
        <v>14063</v>
      </c>
      <c r="H19" s="58"/>
      <c r="I19" s="58"/>
      <c r="J19" s="58">
        <v>11591</v>
      </c>
      <c r="K19" s="58">
        <v>2472</v>
      </c>
      <c r="L19" s="58">
        <v>407</v>
      </c>
      <c r="M19" s="58">
        <v>13103</v>
      </c>
      <c r="N19" s="58">
        <v>11045</v>
      </c>
      <c r="O19" s="58">
        <v>2058</v>
      </c>
      <c r="P19" s="59"/>
      <c r="Q19" s="33"/>
      <c r="R19" s="33"/>
    </row>
    <row r="20" spans="1:18">
      <c r="A20" s="60" t="s">
        <v>29</v>
      </c>
      <c r="B20" s="58">
        <v>4067</v>
      </c>
      <c r="C20" s="58">
        <v>35070</v>
      </c>
      <c r="D20" s="58">
        <v>16842</v>
      </c>
      <c r="E20" s="58">
        <v>18143</v>
      </c>
      <c r="F20" s="58">
        <v>4334</v>
      </c>
      <c r="G20" s="58">
        <v>35880</v>
      </c>
      <c r="H20" s="58"/>
      <c r="I20" s="58"/>
      <c r="J20" s="58">
        <v>17605</v>
      </c>
      <c r="K20" s="58">
        <v>18239</v>
      </c>
      <c r="L20" s="58">
        <v>4398</v>
      </c>
      <c r="M20" s="58">
        <v>35045</v>
      </c>
      <c r="N20" s="58">
        <v>17361</v>
      </c>
      <c r="O20" s="58">
        <v>17608</v>
      </c>
      <c r="P20" s="59"/>
      <c r="Q20" s="33"/>
      <c r="R20" s="33"/>
    </row>
    <row r="21" spans="1:18">
      <c r="A21" s="60" t="s">
        <v>30</v>
      </c>
      <c r="B21" s="58">
        <v>205</v>
      </c>
      <c r="C21" s="58">
        <v>3478</v>
      </c>
      <c r="D21" s="58">
        <v>1365</v>
      </c>
      <c r="E21" s="58">
        <v>2103</v>
      </c>
      <c r="F21" s="58">
        <v>222</v>
      </c>
      <c r="G21" s="58">
        <v>3449</v>
      </c>
      <c r="H21" s="58"/>
      <c r="I21" s="58"/>
      <c r="J21" s="58">
        <v>1495</v>
      </c>
      <c r="K21" s="58">
        <v>1954</v>
      </c>
      <c r="L21" s="58">
        <v>228</v>
      </c>
      <c r="M21" s="58">
        <v>3553</v>
      </c>
      <c r="N21" s="58">
        <v>1766</v>
      </c>
      <c r="O21" s="58">
        <v>1787</v>
      </c>
      <c r="P21" s="59"/>
      <c r="Q21" s="33"/>
      <c r="R21" s="33"/>
    </row>
    <row r="22" spans="1:18">
      <c r="A22" s="60" t="s">
        <v>31</v>
      </c>
      <c r="B22" s="58">
        <v>1238</v>
      </c>
      <c r="C22" s="58">
        <v>5430</v>
      </c>
      <c r="D22" s="58">
        <v>3101</v>
      </c>
      <c r="E22" s="58">
        <v>2302</v>
      </c>
      <c r="F22" s="58">
        <v>1365</v>
      </c>
      <c r="G22" s="58">
        <v>5737</v>
      </c>
      <c r="H22" s="58"/>
      <c r="I22" s="58"/>
      <c r="J22" s="58">
        <v>3273</v>
      </c>
      <c r="K22" s="58">
        <v>2464</v>
      </c>
      <c r="L22" s="58">
        <v>1302</v>
      </c>
      <c r="M22" s="58">
        <v>5643</v>
      </c>
      <c r="N22" s="58">
        <v>3202</v>
      </c>
      <c r="O22" s="58">
        <v>2441</v>
      </c>
      <c r="P22" s="59"/>
      <c r="Q22" s="33"/>
      <c r="R22" s="33"/>
    </row>
    <row r="23" spans="1:18">
      <c r="A23" s="60" t="s">
        <v>32</v>
      </c>
      <c r="B23" s="58">
        <v>533</v>
      </c>
      <c r="C23" s="58">
        <v>6958</v>
      </c>
      <c r="D23" s="58">
        <v>5391</v>
      </c>
      <c r="E23" s="58">
        <v>1555</v>
      </c>
      <c r="F23" s="58">
        <v>527</v>
      </c>
      <c r="G23" s="58">
        <v>6616</v>
      </c>
      <c r="H23" s="58"/>
      <c r="I23" s="58"/>
      <c r="J23" s="58">
        <v>5078</v>
      </c>
      <c r="K23" s="58">
        <v>1538</v>
      </c>
      <c r="L23" s="58">
        <v>511</v>
      </c>
      <c r="M23" s="58">
        <v>6445</v>
      </c>
      <c r="N23" s="58">
        <v>5076</v>
      </c>
      <c r="O23" s="58">
        <v>1369</v>
      </c>
      <c r="P23" s="59"/>
      <c r="Q23" s="33"/>
      <c r="R23" s="33"/>
    </row>
    <row r="24" spans="1:18">
      <c r="A24" s="60" t="s">
        <v>33</v>
      </c>
      <c r="B24" s="58">
        <v>2724</v>
      </c>
      <c r="C24" s="58">
        <v>17577</v>
      </c>
      <c r="D24" s="58">
        <v>7189</v>
      </c>
      <c r="E24" s="58">
        <v>10308</v>
      </c>
      <c r="F24" s="58">
        <v>2904</v>
      </c>
      <c r="G24" s="58">
        <v>17187</v>
      </c>
      <c r="H24" s="58"/>
      <c r="I24" s="58"/>
      <c r="J24" s="58">
        <v>6597</v>
      </c>
      <c r="K24" s="58">
        <v>10486</v>
      </c>
      <c r="L24" s="58">
        <v>2941</v>
      </c>
      <c r="M24" s="58">
        <v>18499</v>
      </c>
      <c r="N24" s="58">
        <v>7026</v>
      </c>
      <c r="O24" s="58">
        <v>11255</v>
      </c>
      <c r="P24" s="59"/>
      <c r="Q24" s="33"/>
      <c r="R24" s="33"/>
    </row>
    <row r="25" spans="1:18">
      <c r="A25" s="60" t="s">
        <v>34</v>
      </c>
      <c r="B25" s="58">
        <v>1580</v>
      </c>
      <c r="C25" s="58">
        <v>7251</v>
      </c>
      <c r="D25" s="58">
        <v>3144</v>
      </c>
      <c r="E25" s="58">
        <v>3884</v>
      </c>
      <c r="F25" s="58">
        <v>1659</v>
      </c>
      <c r="G25" s="58">
        <v>8031</v>
      </c>
      <c r="H25" s="58"/>
      <c r="I25" s="58"/>
      <c r="J25" s="58">
        <v>3445</v>
      </c>
      <c r="K25" s="58">
        <v>4586</v>
      </c>
      <c r="L25" s="58">
        <v>1599</v>
      </c>
      <c r="M25" s="58">
        <v>7359</v>
      </c>
      <c r="N25" s="58">
        <v>3204</v>
      </c>
      <c r="O25" s="58">
        <v>4155</v>
      </c>
      <c r="P25" s="59"/>
      <c r="Q25" s="33"/>
      <c r="R25" s="33"/>
    </row>
    <row r="26" spans="1:18">
      <c r="A26" s="60" t="s">
        <v>35</v>
      </c>
      <c r="B26" s="58">
        <v>533</v>
      </c>
      <c r="C26" s="58">
        <v>4320</v>
      </c>
      <c r="D26" s="58">
        <v>1851</v>
      </c>
      <c r="E26" s="58">
        <v>2426</v>
      </c>
      <c r="F26" s="58">
        <v>642</v>
      </c>
      <c r="G26" s="58">
        <v>7572</v>
      </c>
      <c r="H26" s="58"/>
      <c r="I26" s="58"/>
      <c r="J26" s="58">
        <v>3402</v>
      </c>
      <c r="K26" s="58">
        <v>4170</v>
      </c>
      <c r="L26" s="58">
        <v>488</v>
      </c>
      <c r="M26" s="58">
        <v>4143</v>
      </c>
      <c r="N26" s="58">
        <v>1808</v>
      </c>
      <c r="O26" s="58">
        <v>2335</v>
      </c>
      <c r="P26" s="59"/>
      <c r="Q26" s="33"/>
      <c r="R26" s="33"/>
    </row>
    <row r="27" spans="1:18">
      <c r="A27" s="60" t="s">
        <v>36</v>
      </c>
      <c r="B27" s="58">
        <v>1816</v>
      </c>
      <c r="C27" s="58">
        <v>27901</v>
      </c>
      <c r="D27" s="58">
        <v>7805</v>
      </c>
      <c r="E27" s="58">
        <v>19863</v>
      </c>
      <c r="F27" s="58">
        <v>1892</v>
      </c>
      <c r="G27" s="58">
        <v>30158</v>
      </c>
      <c r="H27" s="58"/>
      <c r="I27" s="58"/>
      <c r="J27" s="58">
        <v>8041</v>
      </c>
      <c r="K27" s="58">
        <v>22117</v>
      </c>
      <c r="L27" s="58">
        <v>1535</v>
      </c>
      <c r="M27" s="58">
        <v>23056</v>
      </c>
      <c r="N27" s="58">
        <v>6223</v>
      </c>
      <c r="O27" s="58">
        <v>16833</v>
      </c>
      <c r="P27" s="59"/>
      <c r="Q27" s="33"/>
      <c r="R27" s="33"/>
    </row>
    <row r="28" spans="1:18">
      <c r="A28" s="60" t="s">
        <v>37</v>
      </c>
      <c r="B28" s="59">
        <v>64</v>
      </c>
      <c r="C28" s="59">
        <v>904</v>
      </c>
      <c r="D28" s="59">
        <v>531</v>
      </c>
      <c r="E28" s="59">
        <v>373</v>
      </c>
      <c r="F28" s="59">
        <v>68</v>
      </c>
      <c r="G28" s="59">
        <v>924</v>
      </c>
      <c r="H28" s="58"/>
      <c r="I28" s="58"/>
      <c r="J28" s="61">
        <v>523</v>
      </c>
      <c r="K28" s="61">
        <v>401</v>
      </c>
      <c r="L28" s="59">
        <v>70</v>
      </c>
      <c r="M28" s="59">
        <v>596</v>
      </c>
      <c r="N28" s="61">
        <v>297</v>
      </c>
      <c r="O28" s="61">
        <v>299</v>
      </c>
      <c r="P28" s="61"/>
      <c r="Q28" s="33"/>
      <c r="R28" s="33"/>
    </row>
    <row r="29" spans="1:18">
      <c r="A29" s="60" t="s">
        <v>38</v>
      </c>
      <c r="B29" s="59">
        <v>972</v>
      </c>
      <c r="C29" s="59">
        <v>13846</v>
      </c>
      <c r="D29" s="59">
        <v>9239</v>
      </c>
      <c r="E29" s="59">
        <v>4440</v>
      </c>
      <c r="F29" s="59">
        <v>993</v>
      </c>
      <c r="G29" s="59">
        <v>13945</v>
      </c>
      <c r="H29" s="58"/>
      <c r="I29" s="58"/>
      <c r="J29" s="61">
        <v>9162</v>
      </c>
      <c r="K29" s="61">
        <v>4783</v>
      </c>
      <c r="L29" s="59">
        <v>990</v>
      </c>
      <c r="M29" s="59">
        <v>12698</v>
      </c>
      <c r="N29" s="61">
        <v>8641</v>
      </c>
      <c r="O29" s="61">
        <v>4057</v>
      </c>
      <c r="P29" s="61"/>
      <c r="Q29" s="33"/>
      <c r="R29" s="33"/>
    </row>
    <row r="30" spans="1:18">
      <c r="A30" s="60" t="s">
        <v>39</v>
      </c>
      <c r="B30" s="61" t="s">
        <v>40</v>
      </c>
      <c r="C30" s="61" t="s">
        <v>40</v>
      </c>
      <c r="D30" s="61" t="s">
        <v>40</v>
      </c>
      <c r="E30" s="61" t="s">
        <v>40</v>
      </c>
      <c r="F30" s="61">
        <v>58</v>
      </c>
      <c r="G30" s="61">
        <v>4297</v>
      </c>
      <c r="H30" s="58"/>
      <c r="I30" s="58"/>
      <c r="J30" s="61">
        <v>2946</v>
      </c>
      <c r="K30" s="61">
        <v>1351</v>
      </c>
      <c r="L30" s="61" t="s">
        <v>40</v>
      </c>
      <c r="M30" s="61" t="s">
        <v>40</v>
      </c>
      <c r="N30" s="61" t="s">
        <v>40</v>
      </c>
      <c r="O30" s="61" t="s">
        <v>40</v>
      </c>
      <c r="P30" s="61"/>
      <c r="Q30" s="33"/>
      <c r="R30" s="33"/>
    </row>
    <row r="31" spans="1:18" ht="5.0999999999999996" customHeight="1">
      <c r="A31" s="62"/>
      <c r="B31" s="63"/>
      <c r="C31" s="63"/>
      <c r="D31" s="63"/>
      <c r="E31" s="63"/>
      <c r="F31" s="63"/>
      <c r="G31" s="63"/>
      <c r="H31" s="33"/>
      <c r="I31" s="33"/>
      <c r="J31" s="63"/>
      <c r="K31" s="63"/>
      <c r="L31" s="63"/>
      <c r="M31" s="63"/>
      <c r="N31" s="63"/>
      <c r="O31" s="63"/>
      <c r="P31" s="38"/>
      <c r="Q31" s="33"/>
      <c r="R31" s="33"/>
    </row>
    <row r="32" spans="1:18" ht="12" customHeight="1">
      <c r="A32" s="64" t="s">
        <v>41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>
      <c r="A33" s="33" t="s">
        <v>262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8"/>
      <c r="M33" s="38"/>
      <c r="N33" s="38"/>
      <c r="O33" s="38"/>
      <c r="P33" s="38"/>
      <c r="Q33" s="33"/>
      <c r="R33" s="33"/>
    </row>
    <row r="34" spans="1:18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</row>
    <row r="35" spans="1:18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</row>
    <row r="36" spans="1:18" ht="14.25">
      <c r="A36" s="37" t="s">
        <v>42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1:18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4" t="s">
        <v>9</v>
      </c>
    </row>
    <row r="38" spans="1:18">
      <c r="A38" s="107" t="s">
        <v>43</v>
      </c>
      <c r="B38" s="103" t="s">
        <v>44</v>
      </c>
      <c r="C38" s="112"/>
      <c r="D38" s="112"/>
      <c r="E38" s="112"/>
      <c r="F38" s="103" t="s">
        <v>45</v>
      </c>
      <c r="G38" s="112"/>
      <c r="H38" s="33"/>
      <c r="I38" s="33"/>
      <c r="J38" s="112" t="s">
        <v>46</v>
      </c>
      <c r="K38" s="113"/>
      <c r="L38" s="113"/>
      <c r="M38" s="113"/>
      <c r="N38" s="113"/>
      <c r="O38" s="113"/>
      <c r="P38" s="46"/>
    </row>
    <row r="39" spans="1:18" ht="5.0999999999999996" customHeight="1">
      <c r="A39" s="108"/>
      <c r="B39" s="65"/>
      <c r="C39" s="66"/>
      <c r="D39" s="67"/>
      <c r="E39" s="68"/>
      <c r="F39" s="48"/>
      <c r="G39" s="69"/>
      <c r="H39" s="33"/>
      <c r="I39" s="33"/>
      <c r="J39" s="48"/>
      <c r="K39" s="70"/>
      <c r="L39" s="70"/>
      <c r="M39" s="70"/>
    </row>
    <row r="40" spans="1:18">
      <c r="A40" s="108"/>
      <c r="B40" s="50" t="s">
        <v>47</v>
      </c>
      <c r="C40" s="114" t="s">
        <v>48</v>
      </c>
      <c r="D40" s="105"/>
      <c r="E40" s="102"/>
      <c r="F40" s="101" t="s">
        <v>49</v>
      </c>
      <c r="G40" s="102"/>
      <c r="H40" s="33"/>
      <c r="I40" s="33"/>
      <c r="J40" s="101" t="s">
        <v>50</v>
      </c>
      <c r="K40" s="102"/>
      <c r="L40" s="103" t="s">
        <v>51</v>
      </c>
      <c r="M40" s="104"/>
      <c r="N40" s="105" t="s">
        <v>52</v>
      </c>
      <c r="O40" s="105"/>
    </row>
    <row r="41" spans="1:18">
      <c r="A41" s="109"/>
      <c r="B41" s="71"/>
      <c r="C41" s="72" t="s">
        <v>53</v>
      </c>
      <c r="D41" s="73" t="s">
        <v>19</v>
      </c>
      <c r="E41" s="73" t="s">
        <v>20</v>
      </c>
      <c r="F41" s="73" t="s">
        <v>47</v>
      </c>
      <c r="G41" s="73" t="s">
        <v>48</v>
      </c>
      <c r="H41" s="33"/>
      <c r="I41" s="33"/>
      <c r="J41" s="73" t="s">
        <v>47</v>
      </c>
      <c r="K41" s="73" t="s">
        <v>48</v>
      </c>
      <c r="L41" s="73" t="s">
        <v>47</v>
      </c>
      <c r="M41" s="73" t="s">
        <v>48</v>
      </c>
      <c r="N41" s="73" t="s">
        <v>47</v>
      </c>
      <c r="O41" s="39" t="s">
        <v>48</v>
      </c>
    </row>
    <row r="42" spans="1:18" ht="5.0999999999999996" customHeight="1">
      <c r="A42" s="68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4"/>
      <c r="O42" s="74"/>
    </row>
    <row r="43" spans="1:18">
      <c r="A43" s="57" t="s">
        <v>21</v>
      </c>
      <c r="B43" s="58">
        <f>SUM(B44:B61)</f>
        <v>17333</v>
      </c>
      <c r="C43" s="58">
        <f t="shared" ref="C43:G43" si="1">SUM(C44:C61)</f>
        <v>191556</v>
      </c>
      <c r="D43" s="58">
        <f t="shared" si="1"/>
        <v>111722</v>
      </c>
      <c r="E43" s="58">
        <f t="shared" si="1"/>
        <v>78776</v>
      </c>
      <c r="F43" s="58">
        <f t="shared" si="1"/>
        <v>6997</v>
      </c>
      <c r="G43" s="58">
        <f t="shared" si="1"/>
        <v>20787</v>
      </c>
      <c r="H43" s="33"/>
      <c r="I43" s="33"/>
      <c r="J43" s="58">
        <f>SUM(J44:J61)</f>
        <v>10276</v>
      </c>
      <c r="K43" s="58">
        <f t="shared" ref="K43:O43" si="2">SUM(K44:K61)</f>
        <v>170583</v>
      </c>
      <c r="L43" s="58">
        <f t="shared" si="2"/>
        <v>9126</v>
      </c>
      <c r="M43" s="58">
        <f t="shared" si="2"/>
        <v>148180</v>
      </c>
      <c r="N43" s="75">
        <f t="shared" si="2"/>
        <v>60</v>
      </c>
      <c r="O43" s="75">
        <f t="shared" si="2"/>
        <v>186</v>
      </c>
    </row>
    <row r="44" spans="1:18">
      <c r="A44" s="60" t="s">
        <v>22</v>
      </c>
      <c r="B44" s="58">
        <v>14</v>
      </c>
      <c r="C44" s="58">
        <v>348</v>
      </c>
      <c r="D44" s="58">
        <v>290</v>
      </c>
      <c r="E44" s="58">
        <v>58</v>
      </c>
      <c r="F44" s="58">
        <v>0</v>
      </c>
      <c r="G44" s="58">
        <v>0</v>
      </c>
      <c r="H44" s="33"/>
      <c r="I44" s="33"/>
      <c r="J44" s="58">
        <v>14</v>
      </c>
      <c r="K44" s="58">
        <v>348</v>
      </c>
      <c r="L44" s="58">
        <v>10</v>
      </c>
      <c r="M44" s="58">
        <v>316</v>
      </c>
      <c r="N44" s="75">
        <v>0</v>
      </c>
      <c r="O44" s="75">
        <v>0</v>
      </c>
    </row>
    <row r="45" spans="1:18">
      <c r="A45" s="60" t="s">
        <v>23</v>
      </c>
      <c r="B45" s="58">
        <v>0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33"/>
      <c r="I45" s="33"/>
      <c r="J45" s="58">
        <v>0</v>
      </c>
      <c r="K45" s="58">
        <v>0</v>
      </c>
      <c r="L45" s="58">
        <v>0</v>
      </c>
      <c r="M45" s="58">
        <v>0</v>
      </c>
      <c r="N45" s="75">
        <v>0</v>
      </c>
      <c r="O45" s="75">
        <v>0</v>
      </c>
    </row>
    <row r="46" spans="1:18">
      <c r="A46" s="60" t="s">
        <v>24</v>
      </c>
      <c r="B46" s="58">
        <v>1381</v>
      </c>
      <c r="C46" s="58">
        <v>11705</v>
      </c>
      <c r="D46" s="58">
        <v>9582</v>
      </c>
      <c r="E46" s="58">
        <v>2035</v>
      </c>
      <c r="F46" s="58">
        <v>233</v>
      </c>
      <c r="G46" s="58">
        <v>733</v>
      </c>
      <c r="H46" s="33"/>
      <c r="I46" s="33"/>
      <c r="J46" s="58">
        <v>1148</v>
      </c>
      <c r="K46" s="58">
        <v>10972</v>
      </c>
      <c r="L46" s="58">
        <v>1147</v>
      </c>
      <c r="M46" s="58">
        <v>10969</v>
      </c>
      <c r="N46" s="75">
        <v>0</v>
      </c>
      <c r="O46" s="75">
        <v>0</v>
      </c>
    </row>
    <row r="47" spans="1:18">
      <c r="A47" s="60" t="s">
        <v>25</v>
      </c>
      <c r="B47" s="58">
        <v>1694</v>
      </c>
      <c r="C47" s="58">
        <v>40506</v>
      </c>
      <c r="D47" s="58">
        <v>32084</v>
      </c>
      <c r="E47" s="58">
        <v>8366</v>
      </c>
      <c r="F47" s="58">
        <v>424</v>
      </c>
      <c r="G47" s="58">
        <v>1219</v>
      </c>
      <c r="H47" s="33"/>
      <c r="I47" s="33"/>
      <c r="J47" s="58">
        <v>1269</v>
      </c>
      <c r="K47" s="58">
        <v>39285</v>
      </c>
      <c r="L47" s="58">
        <v>1264</v>
      </c>
      <c r="M47" s="58">
        <v>39196</v>
      </c>
      <c r="N47" s="75">
        <v>1</v>
      </c>
      <c r="O47" s="75">
        <v>2</v>
      </c>
    </row>
    <row r="48" spans="1:18">
      <c r="A48" s="60" t="s">
        <v>26</v>
      </c>
      <c r="B48" s="58">
        <v>19</v>
      </c>
      <c r="C48" s="58">
        <v>502</v>
      </c>
      <c r="D48" s="58">
        <v>478</v>
      </c>
      <c r="E48" s="58">
        <v>24</v>
      </c>
      <c r="F48" s="58">
        <v>0</v>
      </c>
      <c r="G48" s="58">
        <v>0</v>
      </c>
      <c r="H48" s="33"/>
      <c r="I48" s="33"/>
      <c r="J48" s="58">
        <v>19</v>
      </c>
      <c r="K48" s="58">
        <v>502</v>
      </c>
      <c r="L48" s="58">
        <v>17</v>
      </c>
      <c r="M48" s="58">
        <v>491</v>
      </c>
      <c r="N48" s="75">
        <v>0</v>
      </c>
      <c r="O48" s="75">
        <v>0</v>
      </c>
    </row>
    <row r="49" spans="1:16">
      <c r="A49" s="60" t="s">
        <v>27</v>
      </c>
      <c r="B49" s="58">
        <v>107</v>
      </c>
      <c r="C49" s="58">
        <v>2668</v>
      </c>
      <c r="D49" s="58">
        <v>2252</v>
      </c>
      <c r="E49" s="58">
        <v>414</v>
      </c>
      <c r="F49" s="58">
        <v>0</v>
      </c>
      <c r="G49" s="58">
        <v>0</v>
      </c>
      <c r="H49" s="33"/>
      <c r="I49" s="33"/>
      <c r="J49" s="58">
        <v>107</v>
      </c>
      <c r="K49" s="58">
        <v>2668</v>
      </c>
      <c r="L49" s="58">
        <v>106</v>
      </c>
      <c r="M49" s="58">
        <v>2667</v>
      </c>
      <c r="N49" s="75">
        <v>0</v>
      </c>
      <c r="O49" s="75">
        <v>0</v>
      </c>
    </row>
    <row r="50" spans="1:16">
      <c r="A50" s="60" t="s">
        <v>28</v>
      </c>
      <c r="B50" s="58">
        <v>386</v>
      </c>
      <c r="C50" s="58">
        <v>13092</v>
      </c>
      <c r="D50" s="58">
        <v>10578</v>
      </c>
      <c r="E50" s="58">
        <v>2482</v>
      </c>
      <c r="F50" s="58">
        <v>19</v>
      </c>
      <c r="G50" s="58">
        <v>50</v>
      </c>
      <c r="H50" s="33"/>
      <c r="I50" s="33"/>
      <c r="J50" s="58">
        <v>367</v>
      </c>
      <c r="K50" s="58">
        <v>13042</v>
      </c>
      <c r="L50" s="58">
        <v>366</v>
      </c>
      <c r="M50" s="58">
        <v>13041</v>
      </c>
      <c r="N50" s="75">
        <v>0</v>
      </c>
      <c r="O50" s="75">
        <v>0</v>
      </c>
    </row>
    <row r="51" spans="1:16">
      <c r="A51" s="60" t="s">
        <v>29</v>
      </c>
      <c r="B51" s="58">
        <v>4067</v>
      </c>
      <c r="C51" s="58">
        <v>35070</v>
      </c>
      <c r="D51" s="58">
        <v>16842</v>
      </c>
      <c r="E51" s="58">
        <v>18143</v>
      </c>
      <c r="F51" s="58">
        <v>1527</v>
      </c>
      <c r="G51" s="58">
        <v>4657</v>
      </c>
      <c r="H51" s="33"/>
      <c r="I51" s="33"/>
      <c r="J51" s="58">
        <v>2539</v>
      </c>
      <c r="K51" s="58">
        <v>30394</v>
      </c>
      <c r="L51" s="58">
        <v>2517</v>
      </c>
      <c r="M51" s="58">
        <v>29854</v>
      </c>
      <c r="N51" s="75">
        <v>1</v>
      </c>
      <c r="O51" s="75">
        <v>19</v>
      </c>
    </row>
    <row r="52" spans="1:16">
      <c r="A52" s="60" t="s">
        <v>30</v>
      </c>
      <c r="B52" s="58">
        <v>205</v>
      </c>
      <c r="C52" s="58">
        <v>3478</v>
      </c>
      <c r="D52" s="58">
        <v>1365</v>
      </c>
      <c r="E52" s="58">
        <v>2103</v>
      </c>
      <c r="F52" s="58">
        <v>15</v>
      </c>
      <c r="G52" s="58">
        <v>25</v>
      </c>
      <c r="H52" s="33"/>
      <c r="I52" s="33"/>
      <c r="J52" s="58">
        <v>190</v>
      </c>
      <c r="K52" s="58">
        <v>3453</v>
      </c>
      <c r="L52" s="58">
        <v>139</v>
      </c>
      <c r="M52" s="58">
        <v>2378</v>
      </c>
      <c r="N52" s="75">
        <v>0</v>
      </c>
      <c r="O52" s="75">
        <v>0</v>
      </c>
    </row>
    <row r="53" spans="1:16">
      <c r="A53" s="60" t="s">
        <v>31</v>
      </c>
      <c r="B53" s="58">
        <v>1238</v>
      </c>
      <c r="C53" s="58">
        <v>5430</v>
      </c>
      <c r="D53" s="58">
        <v>3101</v>
      </c>
      <c r="E53" s="58">
        <v>2302</v>
      </c>
      <c r="F53" s="58">
        <v>328</v>
      </c>
      <c r="G53" s="58">
        <v>555</v>
      </c>
      <c r="H53" s="33"/>
      <c r="I53" s="33"/>
      <c r="J53" s="58">
        <v>910</v>
      </c>
      <c r="K53" s="58">
        <v>4875</v>
      </c>
      <c r="L53" s="58">
        <v>899</v>
      </c>
      <c r="M53" s="58">
        <v>4822</v>
      </c>
      <c r="N53" s="75">
        <v>0</v>
      </c>
      <c r="O53" s="75">
        <v>0</v>
      </c>
    </row>
    <row r="54" spans="1:16">
      <c r="A54" s="60" t="s">
        <v>32</v>
      </c>
      <c r="B54" s="58">
        <v>533</v>
      </c>
      <c r="C54" s="58">
        <v>6958</v>
      </c>
      <c r="D54" s="58">
        <v>5391</v>
      </c>
      <c r="E54" s="58">
        <v>1555</v>
      </c>
      <c r="F54" s="58">
        <v>271</v>
      </c>
      <c r="G54" s="58">
        <v>828</v>
      </c>
      <c r="H54" s="33"/>
      <c r="I54" s="33"/>
      <c r="J54" s="58">
        <v>262</v>
      </c>
      <c r="K54" s="58">
        <v>6130</v>
      </c>
      <c r="L54" s="58">
        <v>234</v>
      </c>
      <c r="M54" s="58">
        <v>5887</v>
      </c>
      <c r="N54" s="75">
        <v>0</v>
      </c>
      <c r="O54" s="75">
        <v>0</v>
      </c>
    </row>
    <row r="55" spans="1:16">
      <c r="A55" s="60" t="s">
        <v>33</v>
      </c>
      <c r="B55" s="58">
        <v>2724</v>
      </c>
      <c r="C55" s="58">
        <v>17577</v>
      </c>
      <c r="D55" s="58">
        <v>7189</v>
      </c>
      <c r="E55" s="58">
        <v>10308</v>
      </c>
      <c r="F55" s="58">
        <v>1921</v>
      </c>
      <c r="G55" s="58">
        <v>5235</v>
      </c>
      <c r="H55" s="33"/>
      <c r="I55" s="33"/>
      <c r="J55" s="58">
        <v>802</v>
      </c>
      <c r="K55" s="58">
        <v>12339</v>
      </c>
      <c r="L55" s="58">
        <v>797</v>
      </c>
      <c r="M55" s="58">
        <v>12312</v>
      </c>
      <c r="N55" s="75">
        <v>1</v>
      </c>
      <c r="O55" s="75">
        <v>3</v>
      </c>
    </row>
    <row r="56" spans="1:16">
      <c r="A56" s="60" t="s">
        <v>34</v>
      </c>
      <c r="B56" s="58">
        <v>1580</v>
      </c>
      <c r="C56" s="58">
        <v>7251</v>
      </c>
      <c r="D56" s="58">
        <v>3144</v>
      </c>
      <c r="E56" s="58">
        <v>3884</v>
      </c>
      <c r="F56" s="58">
        <v>1075</v>
      </c>
      <c r="G56" s="58">
        <v>2259</v>
      </c>
      <c r="H56" s="33"/>
      <c r="I56" s="33"/>
      <c r="J56" s="58">
        <v>502</v>
      </c>
      <c r="K56" s="58">
        <v>4985</v>
      </c>
      <c r="L56" s="58">
        <v>468</v>
      </c>
      <c r="M56" s="58">
        <v>4603</v>
      </c>
      <c r="N56" s="75">
        <v>3</v>
      </c>
      <c r="O56" s="75">
        <v>7</v>
      </c>
    </row>
    <row r="57" spans="1:16">
      <c r="A57" s="60" t="s">
        <v>35</v>
      </c>
      <c r="B57" s="58">
        <v>533</v>
      </c>
      <c r="C57" s="58">
        <v>4320</v>
      </c>
      <c r="D57" s="58">
        <v>1851</v>
      </c>
      <c r="E57" s="58">
        <v>2426</v>
      </c>
      <c r="F57" s="58">
        <v>298</v>
      </c>
      <c r="G57" s="58">
        <v>827</v>
      </c>
      <c r="H57" s="33"/>
      <c r="I57" s="33"/>
      <c r="J57" s="58">
        <v>232</v>
      </c>
      <c r="K57" s="58">
        <v>3476</v>
      </c>
      <c r="L57" s="58">
        <v>176</v>
      </c>
      <c r="M57" s="58">
        <v>1969</v>
      </c>
      <c r="N57" s="75">
        <v>3</v>
      </c>
      <c r="O57" s="75">
        <v>17</v>
      </c>
    </row>
    <row r="58" spans="1:16">
      <c r="A58" s="60" t="s">
        <v>36</v>
      </c>
      <c r="B58" s="58">
        <v>1816</v>
      </c>
      <c r="C58" s="58">
        <v>27901</v>
      </c>
      <c r="D58" s="58">
        <v>7805</v>
      </c>
      <c r="E58" s="58">
        <v>19863</v>
      </c>
      <c r="F58" s="58">
        <v>758</v>
      </c>
      <c r="G58" s="58">
        <v>4075</v>
      </c>
      <c r="H58" s="33"/>
      <c r="I58" s="33"/>
      <c r="J58" s="58">
        <v>1057</v>
      </c>
      <c r="K58" s="58">
        <v>23824</v>
      </c>
      <c r="L58" s="58">
        <v>453</v>
      </c>
      <c r="M58" s="58">
        <v>6818</v>
      </c>
      <c r="N58" s="75">
        <v>1</v>
      </c>
      <c r="O58" s="75">
        <v>2</v>
      </c>
    </row>
    <row r="59" spans="1:16">
      <c r="A59" s="60" t="s">
        <v>37</v>
      </c>
      <c r="B59" s="59">
        <v>64</v>
      </c>
      <c r="C59" s="59">
        <v>904</v>
      </c>
      <c r="D59" s="59">
        <v>531</v>
      </c>
      <c r="E59" s="59">
        <v>373</v>
      </c>
      <c r="F59" s="76">
        <v>0</v>
      </c>
      <c r="G59" s="76">
        <v>0</v>
      </c>
      <c r="H59" s="33"/>
      <c r="I59" s="33"/>
      <c r="J59" s="76">
        <v>64</v>
      </c>
      <c r="K59" s="76">
        <v>904</v>
      </c>
      <c r="L59" s="76">
        <v>56</v>
      </c>
      <c r="M59" s="76">
        <v>781</v>
      </c>
      <c r="N59" s="75">
        <v>0</v>
      </c>
      <c r="O59" s="75">
        <v>0</v>
      </c>
    </row>
    <row r="60" spans="1:16">
      <c r="A60" s="60" t="s">
        <v>38</v>
      </c>
      <c r="B60" s="59">
        <v>972</v>
      </c>
      <c r="C60" s="59">
        <v>13846</v>
      </c>
      <c r="D60" s="59">
        <v>9239</v>
      </c>
      <c r="E60" s="59">
        <v>4440</v>
      </c>
      <c r="F60" s="76">
        <v>128</v>
      </c>
      <c r="G60" s="76">
        <v>324</v>
      </c>
      <c r="H60" s="33"/>
      <c r="I60" s="33"/>
      <c r="J60" s="76">
        <v>794</v>
      </c>
      <c r="K60" s="76">
        <v>13386</v>
      </c>
      <c r="L60" s="76">
        <v>477</v>
      </c>
      <c r="M60" s="76">
        <v>12076</v>
      </c>
      <c r="N60" s="75">
        <v>50</v>
      </c>
      <c r="O60" s="75">
        <v>136</v>
      </c>
    </row>
    <row r="61" spans="1:16">
      <c r="A61" s="60" t="s">
        <v>54</v>
      </c>
      <c r="B61" s="61" t="s">
        <v>40</v>
      </c>
      <c r="C61" s="61" t="s">
        <v>40</v>
      </c>
      <c r="D61" s="61" t="s">
        <v>40</v>
      </c>
      <c r="E61" s="61" t="s">
        <v>40</v>
      </c>
      <c r="F61" s="61" t="s">
        <v>40</v>
      </c>
      <c r="G61" s="61" t="s">
        <v>40</v>
      </c>
      <c r="H61" s="33"/>
      <c r="I61" s="33"/>
      <c r="J61" s="61" t="s">
        <v>40</v>
      </c>
      <c r="K61" s="61" t="s">
        <v>40</v>
      </c>
      <c r="L61" s="61" t="s">
        <v>40</v>
      </c>
      <c r="M61" s="61" t="s">
        <v>40</v>
      </c>
      <c r="N61" s="61" t="s">
        <v>40</v>
      </c>
      <c r="O61" s="61" t="s">
        <v>40</v>
      </c>
    </row>
    <row r="62" spans="1:16" ht="5.0999999999999996" customHeight="1">
      <c r="A62" s="62"/>
      <c r="B62" s="63"/>
      <c r="C62" s="63"/>
      <c r="D62" s="63"/>
      <c r="E62" s="63"/>
      <c r="F62" s="63"/>
      <c r="G62" s="63"/>
      <c r="H62" s="33"/>
      <c r="I62" s="33"/>
      <c r="J62" s="63"/>
      <c r="K62" s="63"/>
      <c r="L62" s="63"/>
      <c r="M62" s="63"/>
      <c r="N62" s="63"/>
      <c r="O62" s="63"/>
    </row>
    <row r="63" spans="1:16" ht="12" customHeight="1">
      <c r="A63" s="64" t="s">
        <v>41</v>
      </c>
      <c r="P63" s="77"/>
    </row>
    <row r="64" spans="1:16">
      <c r="A64" s="33" t="s">
        <v>262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</row>
  </sheetData>
  <mergeCells count="13">
    <mergeCell ref="J40:K40"/>
    <mergeCell ref="L40:M40"/>
    <mergeCell ref="N40:O40"/>
    <mergeCell ref="A3:G3"/>
    <mergeCell ref="J3:Q3"/>
    <mergeCell ref="A7:A10"/>
    <mergeCell ref="M8:N8"/>
    <mergeCell ref="A38:A41"/>
    <mergeCell ref="B38:E38"/>
    <mergeCell ref="F38:G38"/>
    <mergeCell ref="J38:O38"/>
    <mergeCell ref="C40:E40"/>
    <mergeCell ref="F40:G40"/>
  </mergeCells>
  <phoneticPr fontId="3"/>
  <pageMargins left="0.39370078740157483" right="0.19685039370078741" top="0.19685039370078741" bottom="0" header="0.31496062992125984" footer="0.31496062992125984"/>
  <pageSetup paperSize="9" firstPageNumber="40" orientation="portrait" useFirstPageNumber="1" r:id="rId1"/>
  <headerFooter alignWithMargins="0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view="pageBreakPreview" zoomScaleNormal="100" zoomScaleSheetLayoutView="100" workbookViewId="0"/>
  </sheetViews>
  <sheetFormatPr defaultRowHeight="13.5"/>
  <cols>
    <col min="1" max="1" width="26.125" style="35" customWidth="1"/>
    <col min="2" max="9" width="8.375" style="35" customWidth="1"/>
    <col min="10" max="10" width="2.875" style="35" customWidth="1"/>
    <col min="11" max="11" width="12.375" style="35" customWidth="1"/>
    <col min="12" max="20" width="8.375" style="35" customWidth="1"/>
    <col min="21" max="21" width="8.375" style="11" customWidth="1"/>
    <col min="22" max="22" width="9" style="11"/>
    <col min="23" max="16384" width="9" style="3"/>
  </cols>
  <sheetData>
    <row r="1" spans="1:21">
      <c r="A1" s="33" t="s">
        <v>0</v>
      </c>
      <c r="B1" s="33"/>
      <c r="C1" s="33"/>
      <c r="D1" s="33"/>
      <c r="E1" s="33"/>
      <c r="F1" s="33"/>
      <c r="G1" s="33"/>
      <c r="H1" s="33"/>
      <c r="I1" s="33"/>
      <c r="L1" s="33"/>
      <c r="M1" s="33"/>
      <c r="N1" s="33"/>
      <c r="O1" s="33"/>
      <c r="P1" s="33"/>
      <c r="Q1" s="33"/>
      <c r="R1" s="33"/>
      <c r="S1" s="33"/>
      <c r="T1" s="33"/>
      <c r="U1" s="2" t="s">
        <v>0</v>
      </c>
    </row>
    <row r="2" spans="1:21">
      <c r="A2" s="33"/>
      <c r="B2" s="33"/>
      <c r="C2" s="33"/>
      <c r="D2" s="33"/>
      <c r="E2" s="33"/>
      <c r="F2" s="33"/>
      <c r="G2" s="33"/>
      <c r="H2" s="33"/>
      <c r="I2" s="33"/>
      <c r="L2" s="33"/>
      <c r="M2" s="33"/>
      <c r="N2" s="33"/>
      <c r="O2" s="33"/>
      <c r="P2" s="33"/>
      <c r="Q2" s="33"/>
      <c r="R2" s="33"/>
      <c r="S2" s="33"/>
      <c r="T2" s="33"/>
      <c r="U2" s="1"/>
    </row>
    <row r="3" spans="1:21" ht="14.25">
      <c r="A3" s="37" t="s">
        <v>55</v>
      </c>
      <c r="B3" s="33"/>
      <c r="C3" s="33"/>
      <c r="D3" s="33"/>
      <c r="E3" s="33"/>
      <c r="F3" s="33"/>
      <c r="G3" s="33"/>
      <c r="H3" s="33"/>
      <c r="I3" s="33"/>
      <c r="L3" s="33"/>
      <c r="M3" s="33"/>
      <c r="N3" s="33"/>
      <c r="O3" s="33"/>
      <c r="P3" s="33"/>
      <c r="Q3" s="33"/>
      <c r="R3" s="33"/>
      <c r="S3" s="33"/>
      <c r="T3" s="33"/>
      <c r="U3" s="1"/>
    </row>
    <row r="4" spans="1:21">
      <c r="A4" s="33"/>
      <c r="B4" s="33"/>
      <c r="C4" s="33"/>
      <c r="D4" s="33"/>
      <c r="E4" s="33"/>
      <c r="F4" s="33"/>
      <c r="G4" s="33"/>
      <c r="H4" s="33"/>
      <c r="I4" s="33"/>
      <c r="L4" s="33"/>
      <c r="M4" s="33"/>
      <c r="N4" s="33"/>
      <c r="O4" s="33"/>
      <c r="P4" s="33"/>
      <c r="R4" s="33"/>
      <c r="S4" s="34" t="s">
        <v>56</v>
      </c>
      <c r="T4" s="33"/>
      <c r="U4" s="1"/>
    </row>
    <row r="5" spans="1:21">
      <c r="A5" s="116" t="s">
        <v>43</v>
      </c>
      <c r="B5" s="117" t="s">
        <v>57</v>
      </c>
      <c r="C5" s="116"/>
      <c r="D5" s="116"/>
      <c r="E5" s="116"/>
      <c r="F5" s="116"/>
      <c r="G5" s="116"/>
      <c r="H5" s="116"/>
      <c r="I5" s="107"/>
      <c r="L5" s="117" t="s">
        <v>58</v>
      </c>
      <c r="M5" s="116"/>
      <c r="N5" s="112"/>
      <c r="O5" s="112"/>
      <c r="P5" s="112"/>
      <c r="Q5" s="112"/>
      <c r="R5" s="112"/>
      <c r="S5" s="67"/>
      <c r="T5" s="33"/>
      <c r="U5" s="1"/>
    </row>
    <row r="6" spans="1:21">
      <c r="A6" s="105"/>
      <c r="B6" s="101" t="s">
        <v>59</v>
      </c>
      <c r="C6" s="102"/>
      <c r="D6" s="73" t="s">
        <v>60</v>
      </c>
      <c r="E6" s="73" t="s">
        <v>61</v>
      </c>
      <c r="F6" s="73" t="s">
        <v>62</v>
      </c>
      <c r="G6" s="73" t="s">
        <v>63</v>
      </c>
      <c r="H6" s="73" t="s">
        <v>64</v>
      </c>
      <c r="I6" s="73" t="s">
        <v>65</v>
      </c>
      <c r="L6" s="101" t="s">
        <v>59</v>
      </c>
      <c r="M6" s="102"/>
      <c r="N6" s="73" t="s">
        <v>60</v>
      </c>
      <c r="O6" s="73" t="s">
        <v>61</v>
      </c>
      <c r="P6" s="73" t="s">
        <v>62</v>
      </c>
      <c r="Q6" s="73" t="s">
        <v>63</v>
      </c>
      <c r="R6" s="73" t="s">
        <v>64</v>
      </c>
      <c r="S6" s="39" t="s">
        <v>65</v>
      </c>
      <c r="T6" s="33"/>
      <c r="U6" s="1"/>
    </row>
    <row r="7" spans="1:21" ht="5.0999999999999996" customHeight="1">
      <c r="A7" s="68"/>
      <c r="B7" s="33"/>
      <c r="D7" s="33"/>
      <c r="E7" s="33"/>
      <c r="F7" s="33"/>
      <c r="G7" s="33"/>
      <c r="H7" s="33"/>
      <c r="I7" s="33"/>
      <c r="L7" s="33"/>
      <c r="N7" s="33"/>
      <c r="O7" s="33"/>
      <c r="P7" s="33"/>
      <c r="Q7" s="33"/>
      <c r="R7" s="33"/>
      <c r="S7" s="33"/>
      <c r="T7" s="33"/>
      <c r="U7" s="1"/>
    </row>
    <row r="8" spans="1:21">
      <c r="A8" s="57" t="s">
        <v>21</v>
      </c>
      <c r="B8" s="115">
        <f t="shared" ref="B8:B25" si="0">SUM(D8:I8)</f>
        <v>17333</v>
      </c>
      <c r="C8" s="115"/>
      <c r="D8" s="58">
        <f t="shared" ref="D8:I8" si="1">SUM(D9:D25)</f>
        <v>3122</v>
      </c>
      <c r="E8" s="58">
        <f t="shared" si="1"/>
        <v>3763</v>
      </c>
      <c r="F8" s="58">
        <f t="shared" si="1"/>
        <v>1917</v>
      </c>
      <c r="G8" s="58">
        <f t="shared" si="1"/>
        <v>3627</v>
      </c>
      <c r="H8" s="58">
        <f t="shared" si="1"/>
        <v>2037</v>
      </c>
      <c r="I8" s="58">
        <f t="shared" si="1"/>
        <v>2867</v>
      </c>
      <c r="J8" s="94"/>
      <c r="K8" s="94"/>
      <c r="L8" s="115">
        <f t="shared" ref="L8:L24" si="2">SUM(N8:S8)</f>
        <v>191556</v>
      </c>
      <c r="M8" s="115"/>
      <c r="N8" s="58">
        <f>SUM(N9:N25)</f>
        <v>39733</v>
      </c>
      <c r="O8" s="58">
        <f t="shared" ref="O8:S8" si="3">SUM(O9:O25)</f>
        <v>46367</v>
      </c>
      <c r="P8" s="58">
        <f t="shared" si="3"/>
        <v>23311</v>
      </c>
      <c r="Q8" s="58">
        <f t="shared" si="3"/>
        <v>32129</v>
      </c>
      <c r="R8" s="58">
        <f t="shared" si="3"/>
        <v>15718</v>
      </c>
      <c r="S8" s="58">
        <f t="shared" si="3"/>
        <v>34298</v>
      </c>
      <c r="T8" s="33"/>
      <c r="U8" s="1"/>
    </row>
    <row r="9" spans="1:21">
      <c r="A9" s="60" t="s">
        <v>22</v>
      </c>
      <c r="B9" s="115">
        <f t="shared" si="0"/>
        <v>14</v>
      </c>
      <c r="C9" s="115"/>
      <c r="D9" s="58">
        <v>2</v>
      </c>
      <c r="E9" s="58">
        <v>3</v>
      </c>
      <c r="F9" s="58">
        <v>2</v>
      </c>
      <c r="G9" s="58">
        <v>3</v>
      </c>
      <c r="H9" s="58">
        <v>2</v>
      </c>
      <c r="I9" s="58">
        <v>2</v>
      </c>
      <c r="L9" s="115">
        <f t="shared" si="2"/>
        <v>348</v>
      </c>
      <c r="M9" s="115"/>
      <c r="N9" s="58">
        <v>86</v>
      </c>
      <c r="O9" s="58">
        <v>11</v>
      </c>
      <c r="P9" s="58">
        <v>27</v>
      </c>
      <c r="Q9" s="58">
        <v>31</v>
      </c>
      <c r="R9" s="58">
        <v>16</v>
      </c>
      <c r="S9" s="58">
        <v>177</v>
      </c>
      <c r="T9" s="33"/>
      <c r="U9" s="1"/>
    </row>
    <row r="10" spans="1:21">
      <c r="A10" s="60" t="s">
        <v>23</v>
      </c>
      <c r="B10" s="115">
        <f t="shared" si="0"/>
        <v>0</v>
      </c>
      <c r="C10" s="115"/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L10" s="115">
        <f t="shared" si="2"/>
        <v>0</v>
      </c>
      <c r="M10" s="115"/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33"/>
      <c r="U10" s="1"/>
    </row>
    <row r="11" spans="1:21">
      <c r="A11" s="60" t="s">
        <v>24</v>
      </c>
      <c r="B11" s="115">
        <f t="shared" si="0"/>
        <v>1381</v>
      </c>
      <c r="C11" s="115"/>
      <c r="D11" s="58">
        <v>230</v>
      </c>
      <c r="E11" s="58">
        <v>277</v>
      </c>
      <c r="F11" s="58">
        <v>193</v>
      </c>
      <c r="G11" s="58">
        <v>270</v>
      </c>
      <c r="H11" s="58">
        <v>165</v>
      </c>
      <c r="I11" s="58">
        <v>246</v>
      </c>
      <c r="L11" s="115">
        <f t="shared" si="2"/>
        <v>11705</v>
      </c>
      <c r="M11" s="115"/>
      <c r="N11" s="58">
        <v>2246</v>
      </c>
      <c r="O11" s="58">
        <v>3125</v>
      </c>
      <c r="P11" s="58">
        <v>1672</v>
      </c>
      <c r="Q11" s="58">
        <v>1828</v>
      </c>
      <c r="R11" s="58">
        <v>1167</v>
      </c>
      <c r="S11" s="58">
        <v>1667</v>
      </c>
      <c r="T11" s="33"/>
      <c r="U11" s="1"/>
    </row>
    <row r="12" spans="1:21">
      <c r="A12" s="60" t="s">
        <v>25</v>
      </c>
      <c r="B12" s="115">
        <f t="shared" si="0"/>
        <v>1694</v>
      </c>
      <c r="C12" s="115"/>
      <c r="D12" s="58">
        <v>269</v>
      </c>
      <c r="E12" s="58">
        <v>670</v>
      </c>
      <c r="F12" s="58">
        <v>207</v>
      </c>
      <c r="G12" s="58">
        <v>183</v>
      </c>
      <c r="H12" s="58">
        <v>60</v>
      </c>
      <c r="I12" s="58">
        <v>305</v>
      </c>
      <c r="L12" s="115">
        <f t="shared" si="2"/>
        <v>40506</v>
      </c>
      <c r="M12" s="115"/>
      <c r="N12" s="58">
        <v>8882</v>
      </c>
      <c r="O12" s="58">
        <v>12501</v>
      </c>
      <c r="P12" s="58">
        <v>5449</v>
      </c>
      <c r="Q12" s="58">
        <v>3398</v>
      </c>
      <c r="R12" s="58">
        <v>596</v>
      </c>
      <c r="S12" s="58">
        <v>9680</v>
      </c>
      <c r="T12" s="33"/>
      <c r="U12" s="1"/>
    </row>
    <row r="13" spans="1:21">
      <c r="A13" s="60" t="s">
        <v>26</v>
      </c>
      <c r="B13" s="115">
        <f t="shared" si="0"/>
        <v>19</v>
      </c>
      <c r="C13" s="115"/>
      <c r="D13" s="58">
        <v>4</v>
      </c>
      <c r="E13" s="58">
        <v>3</v>
      </c>
      <c r="F13" s="58">
        <v>9</v>
      </c>
      <c r="G13" s="58"/>
      <c r="H13" s="58">
        <v>1</v>
      </c>
      <c r="I13" s="58">
        <v>2</v>
      </c>
      <c r="L13" s="115">
        <f t="shared" si="2"/>
        <v>502</v>
      </c>
      <c r="M13" s="115"/>
      <c r="N13" s="58">
        <v>154</v>
      </c>
      <c r="O13" s="58">
        <v>106</v>
      </c>
      <c r="P13" s="58">
        <v>185</v>
      </c>
      <c r="Q13" s="58"/>
      <c r="R13" s="58">
        <v>11</v>
      </c>
      <c r="S13" s="58">
        <v>46</v>
      </c>
      <c r="T13" s="33"/>
      <c r="U13" s="1"/>
    </row>
    <row r="14" spans="1:21">
      <c r="A14" s="60" t="s">
        <v>27</v>
      </c>
      <c r="B14" s="115">
        <f t="shared" si="0"/>
        <v>107</v>
      </c>
      <c r="C14" s="115"/>
      <c r="D14" s="58">
        <v>22</v>
      </c>
      <c r="E14" s="58">
        <v>28</v>
      </c>
      <c r="F14" s="58">
        <v>6</v>
      </c>
      <c r="G14" s="58">
        <v>24</v>
      </c>
      <c r="H14" s="58">
        <v>8</v>
      </c>
      <c r="I14" s="58">
        <v>19</v>
      </c>
      <c r="L14" s="115">
        <f t="shared" si="2"/>
        <v>2668</v>
      </c>
      <c r="M14" s="115"/>
      <c r="N14" s="58">
        <v>264</v>
      </c>
      <c r="O14" s="58">
        <v>467</v>
      </c>
      <c r="P14" s="58">
        <v>55</v>
      </c>
      <c r="Q14" s="58">
        <v>653</v>
      </c>
      <c r="R14" s="58">
        <v>17</v>
      </c>
      <c r="S14" s="58">
        <v>1212</v>
      </c>
      <c r="T14" s="33"/>
      <c r="U14" s="1"/>
    </row>
    <row r="15" spans="1:21">
      <c r="A15" s="60" t="s">
        <v>28</v>
      </c>
      <c r="B15" s="115">
        <f t="shared" si="0"/>
        <v>386</v>
      </c>
      <c r="C15" s="115"/>
      <c r="D15" s="58">
        <v>117</v>
      </c>
      <c r="E15" s="58">
        <v>85</v>
      </c>
      <c r="F15" s="58">
        <v>80</v>
      </c>
      <c r="G15" s="58">
        <v>35</v>
      </c>
      <c r="H15" s="58">
        <v>20</v>
      </c>
      <c r="I15" s="58">
        <v>49</v>
      </c>
      <c r="L15" s="115">
        <f t="shared" si="2"/>
        <v>13092</v>
      </c>
      <c r="M15" s="115"/>
      <c r="N15" s="58">
        <v>4124</v>
      </c>
      <c r="O15" s="58">
        <v>2191</v>
      </c>
      <c r="P15" s="58">
        <v>3619</v>
      </c>
      <c r="Q15" s="58">
        <v>918</v>
      </c>
      <c r="R15" s="58">
        <v>570</v>
      </c>
      <c r="S15" s="58">
        <v>1670</v>
      </c>
      <c r="T15" s="33"/>
      <c r="U15" s="1"/>
    </row>
    <row r="16" spans="1:21">
      <c r="A16" s="60" t="s">
        <v>29</v>
      </c>
      <c r="B16" s="115">
        <f t="shared" si="0"/>
        <v>4067</v>
      </c>
      <c r="C16" s="115"/>
      <c r="D16" s="58">
        <v>811</v>
      </c>
      <c r="E16" s="58">
        <v>961</v>
      </c>
      <c r="F16" s="58">
        <v>444</v>
      </c>
      <c r="G16" s="58">
        <v>843</v>
      </c>
      <c r="H16" s="58">
        <v>470</v>
      </c>
      <c r="I16" s="58">
        <v>538</v>
      </c>
      <c r="L16" s="115">
        <f t="shared" si="2"/>
        <v>35070</v>
      </c>
      <c r="M16" s="115"/>
      <c r="N16" s="58">
        <v>6617</v>
      </c>
      <c r="O16" s="58">
        <v>9433</v>
      </c>
      <c r="P16" s="58">
        <v>3301</v>
      </c>
      <c r="Q16" s="58">
        <v>7008</v>
      </c>
      <c r="R16" s="58">
        <v>3886</v>
      </c>
      <c r="S16" s="58">
        <v>4825</v>
      </c>
      <c r="T16" s="33"/>
      <c r="U16" s="1"/>
    </row>
    <row r="17" spans="1:21">
      <c r="A17" s="60" t="s">
        <v>30</v>
      </c>
      <c r="B17" s="115">
        <f t="shared" si="0"/>
        <v>205</v>
      </c>
      <c r="C17" s="115"/>
      <c r="D17" s="58">
        <v>67</v>
      </c>
      <c r="E17" s="58">
        <v>38</v>
      </c>
      <c r="F17" s="58">
        <v>10</v>
      </c>
      <c r="G17" s="58">
        <v>43</v>
      </c>
      <c r="H17" s="58">
        <v>20</v>
      </c>
      <c r="I17" s="58">
        <v>27</v>
      </c>
      <c r="L17" s="115">
        <f t="shared" si="2"/>
        <v>3478</v>
      </c>
      <c r="M17" s="115"/>
      <c r="N17" s="58">
        <v>1619</v>
      </c>
      <c r="O17" s="58">
        <v>604</v>
      </c>
      <c r="P17" s="58">
        <v>73</v>
      </c>
      <c r="Q17" s="58">
        <v>617</v>
      </c>
      <c r="R17" s="58">
        <v>234</v>
      </c>
      <c r="S17" s="58">
        <v>331</v>
      </c>
      <c r="T17" s="33"/>
      <c r="U17" s="1"/>
    </row>
    <row r="18" spans="1:21">
      <c r="A18" s="60" t="s">
        <v>31</v>
      </c>
      <c r="B18" s="115">
        <f t="shared" si="0"/>
        <v>1238</v>
      </c>
      <c r="C18" s="115"/>
      <c r="D18" s="58">
        <v>155</v>
      </c>
      <c r="E18" s="58">
        <v>225</v>
      </c>
      <c r="F18" s="58">
        <v>113</v>
      </c>
      <c r="G18" s="58">
        <v>327</v>
      </c>
      <c r="H18" s="58">
        <v>183</v>
      </c>
      <c r="I18" s="58">
        <v>235</v>
      </c>
      <c r="L18" s="115">
        <f t="shared" si="2"/>
        <v>5430</v>
      </c>
      <c r="M18" s="115"/>
      <c r="N18" s="58">
        <v>674</v>
      </c>
      <c r="O18" s="58">
        <v>1155</v>
      </c>
      <c r="P18" s="58">
        <v>515</v>
      </c>
      <c r="Q18" s="58">
        <v>1341</v>
      </c>
      <c r="R18" s="58">
        <v>720</v>
      </c>
      <c r="S18" s="58">
        <v>1025</v>
      </c>
      <c r="T18" s="33"/>
      <c r="U18" s="1"/>
    </row>
    <row r="19" spans="1:21">
      <c r="A19" s="60" t="s">
        <v>32</v>
      </c>
      <c r="B19" s="115">
        <f t="shared" si="0"/>
        <v>533</v>
      </c>
      <c r="C19" s="115"/>
      <c r="D19" s="58">
        <v>106</v>
      </c>
      <c r="E19" s="58">
        <v>80</v>
      </c>
      <c r="F19" s="58">
        <v>35</v>
      </c>
      <c r="G19" s="58">
        <v>140</v>
      </c>
      <c r="H19" s="58">
        <v>69</v>
      </c>
      <c r="I19" s="58">
        <v>103</v>
      </c>
      <c r="L19" s="115">
        <f t="shared" si="2"/>
        <v>6958</v>
      </c>
      <c r="M19" s="115"/>
      <c r="N19" s="58">
        <v>1375</v>
      </c>
      <c r="O19" s="58">
        <v>1054</v>
      </c>
      <c r="P19" s="58">
        <v>293</v>
      </c>
      <c r="Q19" s="58">
        <v>1321</v>
      </c>
      <c r="R19" s="58">
        <v>254</v>
      </c>
      <c r="S19" s="58">
        <v>2661</v>
      </c>
      <c r="T19" s="33"/>
      <c r="U19" s="1"/>
    </row>
    <row r="20" spans="1:21">
      <c r="A20" s="60" t="s">
        <v>33</v>
      </c>
      <c r="B20" s="115">
        <f t="shared" si="0"/>
        <v>2724</v>
      </c>
      <c r="C20" s="115"/>
      <c r="D20" s="58">
        <v>573</v>
      </c>
      <c r="E20" s="58">
        <v>484</v>
      </c>
      <c r="F20" s="58">
        <v>282</v>
      </c>
      <c r="G20" s="58">
        <v>660</v>
      </c>
      <c r="H20" s="58">
        <v>311</v>
      </c>
      <c r="I20" s="58">
        <v>414</v>
      </c>
      <c r="L20" s="115">
        <f t="shared" si="2"/>
        <v>17577</v>
      </c>
      <c r="M20" s="115"/>
      <c r="N20" s="58">
        <v>3517</v>
      </c>
      <c r="O20" s="58">
        <v>3965</v>
      </c>
      <c r="P20" s="58">
        <v>1588</v>
      </c>
      <c r="Q20" s="58">
        <v>4351</v>
      </c>
      <c r="R20" s="58">
        <v>1821</v>
      </c>
      <c r="S20" s="58">
        <v>2335</v>
      </c>
      <c r="T20" s="33"/>
      <c r="U20" s="1"/>
    </row>
    <row r="21" spans="1:21">
      <c r="A21" s="60" t="s">
        <v>34</v>
      </c>
      <c r="B21" s="115">
        <f t="shared" si="0"/>
        <v>1580</v>
      </c>
      <c r="C21" s="115"/>
      <c r="D21" s="58">
        <v>228</v>
      </c>
      <c r="E21" s="58">
        <v>273</v>
      </c>
      <c r="F21" s="58">
        <v>170</v>
      </c>
      <c r="G21" s="58">
        <v>347</v>
      </c>
      <c r="H21" s="58">
        <v>252</v>
      </c>
      <c r="I21" s="58">
        <v>310</v>
      </c>
      <c r="L21" s="115">
        <f t="shared" si="2"/>
        <v>7251</v>
      </c>
      <c r="M21" s="115"/>
      <c r="N21" s="58">
        <v>1035</v>
      </c>
      <c r="O21" s="58">
        <v>1735</v>
      </c>
      <c r="P21" s="58">
        <v>757</v>
      </c>
      <c r="Q21" s="58">
        <v>1575</v>
      </c>
      <c r="R21" s="58">
        <v>935</v>
      </c>
      <c r="S21" s="58">
        <v>1214</v>
      </c>
      <c r="T21" s="33"/>
      <c r="U21" s="1"/>
    </row>
    <row r="22" spans="1:21">
      <c r="A22" s="60" t="s">
        <v>35</v>
      </c>
      <c r="B22" s="115">
        <f t="shared" si="0"/>
        <v>533</v>
      </c>
      <c r="C22" s="115"/>
      <c r="D22" s="58">
        <v>49</v>
      </c>
      <c r="E22" s="58">
        <v>88</v>
      </c>
      <c r="F22" s="58">
        <v>47</v>
      </c>
      <c r="G22" s="58">
        <v>136</v>
      </c>
      <c r="H22" s="58">
        <v>112</v>
      </c>
      <c r="I22" s="58">
        <v>101</v>
      </c>
      <c r="L22" s="115">
        <f t="shared" si="2"/>
        <v>4320</v>
      </c>
      <c r="M22" s="115"/>
      <c r="N22" s="58">
        <v>410</v>
      </c>
      <c r="O22" s="58">
        <v>638</v>
      </c>
      <c r="P22" s="58">
        <v>379</v>
      </c>
      <c r="Q22" s="58">
        <v>1182</v>
      </c>
      <c r="R22" s="58">
        <v>939</v>
      </c>
      <c r="S22" s="58">
        <v>772</v>
      </c>
      <c r="T22" s="33"/>
      <c r="U22" s="1"/>
    </row>
    <row r="23" spans="1:21">
      <c r="A23" s="60" t="s">
        <v>36</v>
      </c>
      <c r="B23" s="115">
        <f t="shared" si="0"/>
        <v>1816</v>
      </c>
      <c r="C23" s="115"/>
      <c r="D23" s="58">
        <v>261</v>
      </c>
      <c r="E23" s="58">
        <v>323</v>
      </c>
      <c r="F23" s="58">
        <v>172</v>
      </c>
      <c r="G23" s="58">
        <v>420</v>
      </c>
      <c r="H23" s="58">
        <v>280</v>
      </c>
      <c r="I23" s="58">
        <v>360</v>
      </c>
      <c r="L23" s="115">
        <f t="shared" si="2"/>
        <v>27901</v>
      </c>
      <c r="M23" s="115"/>
      <c r="N23" s="58">
        <v>4048</v>
      </c>
      <c r="O23" s="58">
        <v>5975</v>
      </c>
      <c r="P23" s="58">
        <v>3829</v>
      </c>
      <c r="Q23" s="58">
        <v>5275</v>
      </c>
      <c r="R23" s="58">
        <v>3728</v>
      </c>
      <c r="S23" s="58">
        <v>5046</v>
      </c>
      <c r="T23" s="33"/>
      <c r="U23" s="1"/>
    </row>
    <row r="24" spans="1:21">
      <c r="A24" s="60" t="s">
        <v>37</v>
      </c>
      <c r="B24" s="115">
        <f t="shared" si="0"/>
        <v>64</v>
      </c>
      <c r="C24" s="115"/>
      <c r="D24" s="58">
        <v>12</v>
      </c>
      <c r="E24" s="58">
        <v>8</v>
      </c>
      <c r="F24" s="58">
        <v>9</v>
      </c>
      <c r="G24" s="58">
        <v>14</v>
      </c>
      <c r="H24" s="58">
        <v>8</v>
      </c>
      <c r="I24" s="58">
        <v>13</v>
      </c>
      <c r="L24" s="115">
        <f t="shared" si="2"/>
        <v>904</v>
      </c>
      <c r="M24" s="115"/>
      <c r="N24" s="58">
        <v>515</v>
      </c>
      <c r="O24" s="58">
        <v>62</v>
      </c>
      <c r="P24" s="58">
        <v>57</v>
      </c>
      <c r="Q24" s="58">
        <v>108</v>
      </c>
      <c r="R24" s="58">
        <v>71</v>
      </c>
      <c r="S24" s="58">
        <v>91</v>
      </c>
      <c r="T24" s="33"/>
      <c r="U24" s="1"/>
    </row>
    <row r="25" spans="1:21">
      <c r="A25" s="95" t="s">
        <v>38</v>
      </c>
      <c r="B25" s="115">
        <f t="shared" si="0"/>
        <v>972</v>
      </c>
      <c r="C25" s="115"/>
      <c r="D25" s="58">
        <v>216</v>
      </c>
      <c r="E25" s="58">
        <v>217</v>
      </c>
      <c r="F25" s="58">
        <v>138</v>
      </c>
      <c r="G25" s="58">
        <v>182</v>
      </c>
      <c r="H25" s="58">
        <v>76</v>
      </c>
      <c r="I25" s="58">
        <v>143</v>
      </c>
      <c r="L25" s="115">
        <f>SUM(N25:S25)</f>
        <v>13846</v>
      </c>
      <c r="M25" s="115"/>
      <c r="N25" s="58">
        <v>4167</v>
      </c>
      <c r="O25" s="58">
        <v>3345</v>
      </c>
      <c r="P25" s="58">
        <v>1512</v>
      </c>
      <c r="Q25" s="58">
        <v>2523</v>
      </c>
      <c r="R25" s="58">
        <v>753</v>
      </c>
      <c r="S25" s="58">
        <v>1546</v>
      </c>
      <c r="T25" s="33"/>
      <c r="U25" s="1"/>
    </row>
    <row r="26" spans="1:21">
      <c r="A26" s="60" t="s">
        <v>39</v>
      </c>
      <c r="B26" s="119" t="s">
        <v>66</v>
      </c>
      <c r="C26" s="120"/>
      <c r="D26" s="76" t="s">
        <v>66</v>
      </c>
      <c r="E26" s="76" t="s">
        <v>66</v>
      </c>
      <c r="F26" s="76" t="s">
        <v>66</v>
      </c>
      <c r="G26" s="76" t="s">
        <v>66</v>
      </c>
      <c r="H26" s="76" t="s">
        <v>66</v>
      </c>
      <c r="I26" s="76" t="s">
        <v>66</v>
      </c>
      <c r="L26" s="76"/>
      <c r="M26" s="76" t="s">
        <v>66</v>
      </c>
      <c r="N26" s="76" t="s">
        <v>66</v>
      </c>
      <c r="O26" s="76" t="s">
        <v>66</v>
      </c>
      <c r="P26" s="76" t="s">
        <v>66</v>
      </c>
      <c r="Q26" s="76" t="s">
        <v>66</v>
      </c>
      <c r="R26" s="76" t="s">
        <v>66</v>
      </c>
      <c r="S26" s="76" t="s">
        <v>66</v>
      </c>
      <c r="T26" s="33"/>
      <c r="U26" s="1"/>
    </row>
    <row r="27" spans="1:21" ht="5.0999999999999996" customHeight="1">
      <c r="A27" s="62"/>
      <c r="B27" s="63"/>
      <c r="C27" s="63"/>
      <c r="D27" s="63"/>
      <c r="E27" s="63"/>
      <c r="F27" s="63"/>
      <c r="G27" s="63"/>
      <c r="H27" s="63"/>
      <c r="I27" s="63"/>
      <c r="L27" s="63"/>
      <c r="M27" s="63"/>
      <c r="N27" s="63"/>
      <c r="O27" s="63"/>
      <c r="P27" s="63"/>
      <c r="Q27" s="63"/>
      <c r="R27" s="63"/>
      <c r="S27" s="63"/>
      <c r="T27" s="33"/>
      <c r="U27" s="1"/>
    </row>
    <row r="28" spans="1:21">
      <c r="A28" s="33" t="s">
        <v>263</v>
      </c>
      <c r="B28" s="33"/>
      <c r="C28" s="33"/>
      <c r="D28" s="33"/>
      <c r="E28" s="33"/>
      <c r="F28" s="33"/>
      <c r="G28" s="33"/>
      <c r="H28" s="33"/>
      <c r="I28" s="33"/>
      <c r="L28" s="33"/>
      <c r="M28" s="33"/>
      <c r="N28" s="33"/>
      <c r="O28" s="33"/>
      <c r="P28" s="33"/>
      <c r="Q28" s="33"/>
      <c r="R28" s="33"/>
      <c r="S28" s="33"/>
      <c r="T28" s="33"/>
      <c r="U28" s="1"/>
    </row>
    <row r="29" spans="1:21">
      <c r="A29" s="33"/>
      <c r="B29" s="33"/>
      <c r="C29" s="33"/>
      <c r="D29" s="33"/>
      <c r="E29" s="33"/>
      <c r="F29" s="33"/>
      <c r="G29" s="33"/>
      <c r="H29" s="33"/>
      <c r="I29" s="33"/>
      <c r="L29" s="33"/>
      <c r="M29" s="33"/>
      <c r="N29" s="33"/>
      <c r="O29" s="33"/>
      <c r="P29" s="33"/>
      <c r="Q29" s="33"/>
      <c r="R29" s="33"/>
      <c r="S29" s="33"/>
      <c r="T29" s="33"/>
      <c r="U29" s="1"/>
    </row>
    <row r="30" spans="1:21">
      <c r="A30" s="33"/>
      <c r="B30" s="33"/>
      <c r="C30" s="33"/>
      <c r="D30" s="33"/>
      <c r="E30" s="33"/>
      <c r="F30" s="33"/>
      <c r="G30" s="33"/>
      <c r="H30" s="33"/>
      <c r="I30" s="33"/>
      <c r="L30" s="33"/>
      <c r="M30" s="33"/>
      <c r="N30" s="33"/>
      <c r="O30" s="33"/>
      <c r="P30" s="33"/>
      <c r="Q30" s="33"/>
      <c r="R30" s="33"/>
      <c r="S30" s="33"/>
      <c r="T30" s="33"/>
      <c r="U30" s="1"/>
    </row>
    <row r="31" spans="1:21">
      <c r="A31" s="33"/>
      <c r="B31" s="33"/>
      <c r="C31" s="33"/>
      <c r="D31" s="33"/>
      <c r="E31" s="33"/>
      <c r="F31" s="33"/>
      <c r="G31" s="33"/>
      <c r="H31" s="33"/>
      <c r="I31" s="33"/>
      <c r="L31" s="33"/>
      <c r="M31" s="33"/>
      <c r="N31" s="33"/>
      <c r="O31" s="33"/>
      <c r="P31" s="33"/>
      <c r="Q31" s="33"/>
      <c r="R31" s="33"/>
      <c r="S31" s="33"/>
      <c r="T31" s="33"/>
      <c r="U31" s="1"/>
    </row>
    <row r="32" spans="1:21" ht="14.25">
      <c r="A32" s="37" t="s">
        <v>67</v>
      </c>
      <c r="B32" s="33"/>
      <c r="C32" s="33"/>
      <c r="D32" s="33"/>
      <c r="E32" s="33"/>
      <c r="F32" s="33"/>
      <c r="G32" s="33"/>
      <c r="H32" s="33"/>
      <c r="I32" s="33"/>
      <c r="L32" s="33"/>
      <c r="M32" s="33"/>
      <c r="N32" s="33"/>
      <c r="O32" s="33"/>
      <c r="P32" s="33"/>
      <c r="Q32" s="33"/>
      <c r="R32" s="33"/>
      <c r="S32" s="33"/>
      <c r="T32" s="33"/>
      <c r="U32" s="1"/>
    </row>
    <row r="33" spans="1:22">
      <c r="A33" s="33"/>
      <c r="B33" s="33"/>
      <c r="C33" s="33"/>
      <c r="D33" s="33"/>
      <c r="E33" s="33"/>
      <c r="F33" s="33"/>
      <c r="G33" s="33"/>
      <c r="H33" s="33"/>
      <c r="I33" s="33"/>
      <c r="L33" s="33"/>
      <c r="M33" s="33"/>
      <c r="N33" s="33"/>
      <c r="O33" s="33"/>
      <c r="P33" s="33"/>
      <c r="Q33" s="33"/>
      <c r="R33" s="33"/>
      <c r="S33" s="34" t="s">
        <v>56</v>
      </c>
      <c r="U33" s="3"/>
      <c r="V33" s="3"/>
    </row>
    <row r="34" spans="1:22">
      <c r="A34" s="67"/>
      <c r="B34" s="103" t="s">
        <v>68</v>
      </c>
      <c r="C34" s="112"/>
      <c r="D34" s="112"/>
      <c r="E34" s="112"/>
      <c r="F34" s="112"/>
      <c r="G34" s="112"/>
      <c r="H34" s="112"/>
      <c r="I34" s="112"/>
      <c r="J34" s="84"/>
      <c r="K34" s="84"/>
      <c r="L34" s="104" t="s">
        <v>68</v>
      </c>
      <c r="M34" s="118"/>
      <c r="N34" s="118"/>
      <c r="O34" s="118"/>
      <c r="P34" s="118"/>
      <c r="Q34" s="118"/>
      <c r="R34" s="118"/>
      <c r="S34" s="103"/>
      <c r="U34" s="3"/>
      <c r="V34" s="3"/>
    </row>
    <row r="35" spans="1:22">
      <c r="A35" s="46"/>
      <c r="B35" s="103" t="s">
        <v>69</v>
      </c>
      <c r="C35" s="112"/>
      <c r="D35" s="112"/>
      <c r="E35" s="104"/>
      <c r="F35" s="118" t="s">
        <v>70</v>
      </c>
      <c r="G35" s="118"/>
      <c r="H35" s="118"/>
      <c r="I35" s="118"/>
      <c r="L35" s="118" t="s">
        <v>71</v>
      </c>
      <c r="M35" s="118"/>
      <c r="N35" s="118"/>
      <c r="O35" s="118"/>
      <c r="P35" s="118" t="s">
        <v>72</v>
      </c>
      <c r="Q35" s="118"/>
      <c r="R35" s="118"/>
      <c r="S35" s="103"/>
      <c r="U35" s="3"/>
      <c r="V35" s="3"/>
    </row>
    <row r="36" spans="1:22">
      <c r="A36" s="46" t="s">
        <v>73</v>
      </c>
      <c r="B36" s="103" t="s">
        <v>74</v>
      </c>
      <c r="C36" s="112"/>
      <c r="D36" s="112"/>
      <c r="E36" s="104"/>
      <c r="F36" s="118" t="s">
        <v>74</v>
      </c>
      <c r="G36" s="118"/>
      <c r="H36" s="118"/>
      <c r="I36" s="118"/>
      <c r="L36" s="118" t="s">
        <v>74</v>
      </c>
      <c r="M36" s="118"/>
      <c r="N36" s="118"/>
      <c r="O36" s="118"/>
      <c r="P36" s="118" t="s">
        <v>74</v>
      </c>
      <c r="Q36" s="118"/>
      <c r="R36" s="118"/>
      <c r="S36" s="103"/>
      <c r="U36" s="3"/>
      <c r="V36" s="3"/>
    </row>
    <row r="37" spans="1:22" ht="13.5" customHeight="1">
      <c r="A37" s="46"/>
      <c r="B37" s="121" t="s">
        <v>75</v>
      </c>
      <c r="C37" s="103" t="s">
        <v>76</v>
      </c>
      <c r="D37" s="104"/>
      <c r="E37" s="118" t="s">
        <v>77</v>
      </c>
      <c r="F37" s="122" t="s">
        <v>78</v>
      </c>
      <c r="G37" s="118" t="s">
        <v>76</v>
      </c>
      <c r="H37" s="118"/>
      <c r="I37" s="118" t="s">
        <v>77</v>
      </c>
      <c r="L37" s="122" t="s">
        <v>78</v>
      </c>
      <c r="M37" s="118" t="s">
        <v>76</v>
      </c>
      <c r="N37" s="118"/>
      <c r="O37" s="118" t="s">
        <v>77</v>
      </c>
      <c r="P37" s="122" t="s">
        <v>78</v>
      </c>
      <c r="Q37" s="118" t="s">
        <v>76</v>
      </c>
      <c r="R37" s="118"/>
      <c r="S37" s="103" t="s">
        <v>77</v>
      </c>
      <c r="U37" s="3"/>
      <c r="V37" s="3"/>
    </row>
    <row r="38" spans="1:22">
      <c r="A38" s="96"/>
      <c r="B38" s="121"/>
      <c r="C38" s="97" t="s">
        <v>79</v>
      </c>
      <c r="D38" s="97" t="s">
        <v>80</v>
      </c>
      <c r="E38" s="118"/>
      <c r="F38" s="122"/>
      <c r="G38" s="97" t="s">
        <v>79</v>
      </c>
      <c r="H38" s="97" t="s">
        <v>80</v>
      </c>
      <c r="I38" s="118"/>
      <c r="L38" s="122"/>
      <c r="M38" s="97" t="s">
        <v>79</v>
      </c>
      <c r="N38" s="97" t="s">
        <v>80</v>
      </c>
      <c r="O38" s="118"/>
      <c r="P38" s="122"/>
      <c r="Q38" s="97" t="s">
        <v>79</v>
      </c>
      <c r="R38" s="97" t="s">
        <v>80</v>
      </c>
      <c r="S38" s="103"/>
      <c r="U38" s="3"/>
      <c r="V38" s="3"/>
    </row>
    <row r="39" spans="1:22" ht="5.0999999999999996" customHeight="1">
      <c r="A39" s="56"/>
      <c r="B39" s="33"/>
      <c r="C39" s="33"/>
      <c r="D39" s="33"/>
      <c r="E39" s="33"/>
      <c r="F39" s="33"/>
      <c r="G39" s="33"/>
      <c r="H39" s="33"/>
      <c r="I39" s="33"/>
      <c r="L39" s="33"/>
      <c r="M39" s="33"/>
      <c r="N39" s="33"/>
      <c r="O39" s="33"/>
      <c r="P39" s="33"/>
      <c r="Q39" s="33"/>
      <c r="R39" s="33"/>
      <c r="S39" s="33"/>
      <c r="U39" s="3"/>
      <c r="V39" s="3"/>
    </row>
    <row r="40" spans="1:22">
      <c r="A40" s="57" t="s">
        <v>21</v>
      </c>
      <c r="B40" s="58">
        <f>SUM(B41:B58)</f>
        <v>9153</v>
      </c>
      <c r="C40" s="58">
        <f t="shared" ref="C40:S40" si="4">SUM(C41:C58)</f>
        <v>3791</v>
      </c>
      <c r="D40" s="58">
        <f t="shared" si="4"/>
        <v>7066</v>
      </c>
      <c r="E40" s="58">
        <f t="shared" si="4"/>
        <v>777</v>
      </c>
      <c r="F40" s="58">
        <f>SUM(F41:F58)</f>
        <v>9394</v>
      </c>
      <c r="G40" s="58">
        <f>SUM(G41:G58)</f>
        <v>81863</v>
      </c>
      <c r="H40" s="58">
        <f>SUM(H41:H58)</f>
        <v>53108</v>
      </c>
      <c r="I40" s="58">
        <f>SUM(I41:I58)</f>
        <v>3815</v>
      </c>
      <c r="L40" s="58">
        <f>SUM(L41:L58)</f>
        <v>1011</v>
      </c>
      <c r="M40" s="58">
        <f>SUM(M41:M58)</f>
        <v>12910</v>
      </c>
      <c r="N40" s="58">
        <f>SUM(N41:N58)</f>
        <v>8012</v>
      </c>
      <c r="O40" s="58">
        <f>SUM(O41:O58)</f>
        <v>470</v>
      </c>
      <c r="P40" s="58">
        <f t="shared" si="4"/>
        <v>12</v>
      </c>
      <c r="Q40" s="58">
        <f t="shared" si="4"/>
        <v>98</v>
      </c>
      <c r="R40" s="58">
        <f t="shared" si="4"/>
        <v>64</v>
      </c>
      <c r="S40" s="58">
        <f t="shared" si="4"/>
        <v>12</v>
      </c>
      <c r="U40" s="3"/>
      <c r="V40" s="3"/>
    </row>
    <row r="41" spans="1:22">
      <c r="A41" s="60" t="s">
        <v>22</v>
      </c>
      <c r="B41" s="58">
        <v>0</v>
      </c>
      <c r="C41" s="58">
        <v>0</v>
      </c>
      <c r="D41" s="58">
        <v>0</v>
      </c>
      <c r="E41" s="58">
        <v>0</v>
      </c>
      <c r="F41" s="58">
        <v>8</v>
      </c>
      <c r="G41" s="58">
        <v>141</v>
      </c>
      <c r="H41" s="58">
        <v>167</v>
      </c>
      <c r="I41" s="58">
        <v>0</v>
      </c>
      <c r="L41" s="58">
        <v>0</v>
      </c>
      <c r="M41" s="58">
        <v>3</v>
      </c>
      <c r="N41" s="58">
        <v>29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U41" s="3"/>
      <c r="V41" s="3"/>
    </row>
    <row r="42" spans="1:22">
      <c r="A42" s="60" t="s">
        <v>23</v>
      </c>
      <c r="B42" s="98">
        <v>0</v>
      </c>
      <c r="C42" s="99">
        <v>0</v>
      </c>
      <c r="D42" s="58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L42" s="59">
        <v>0</v>
      </c>
      <c r="M42" s="59">
        <v>0</v>
      </c>
      <c r="N42" s="59">
        <v>0</v>
      </c>
      <c r="O42" s="59">
        <v>0</v>
      </c>
      <c r="P42" s="58">
        <v>0</v>
      </c>
      <c r="Q42" s="58">
        <v>0</v>
      </c>
      <c r="R42" s="58">
        <v>0</v>
      </c>
      <c r="S42" s="58">
        <v>0</v>
      </c>
      <c r="U42" s="3"/>
      <c r="V42" s="3"/>
    </row>
    <row r="43" spans="1:22">
      <c r="A43" s="60" t="s">
        <v>24</v>
      </c>
      <c r="B43" s="58">
        <v>310</v>
      </c>
      <c r="C43" s="58">
        <v>239</v>
      </c>
      <c r="D43" s="58">
        <v>97</v>
      </c>
      <c r="E43" s="58">
        <v>87</v>
      </c>
      <c r="F43" s="58">
        <v>1802</v>
      </c>
      <c r="G43" s="58">
        <v>7430</v>
      </c>
      <c r="H43" s="58">
        <v>1366</v>
      </c>
      <c r="I43" s="58">
        <v>371</v>
      </c>
      <c r="L43" s="58">
        <v>0</v>
      </c>
      <c r="M43" s="58">
        <v>3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U43" s="3"/>
      <c r="V43" s="3"/>
    </row>
    <row r="44" spans="1:22">
      <c r="A44" s="60" t="s">
        <v>25</v>
      </c>
      <c r="B44" s="58">
        <v>551</v>
      </c>
      <c r="C44" s="58">
        <v>389</v>
      </c>
      <c r="D44" s="58">
        <v>208</v>
      </c>
      <c r="E44" s="58">
        <v>71</v>
      </c>
      <c r="F44" s="58">
        <v>2097</v>
      </c>
      <c r="G44" s="58">
        <v>30308</v>
      </c>
      <c r="H44" s="58">
        <v>6403</v>
      </c>
      <c r="I44" s="58">
        <v>388</v>
      </c>
      <c r="L44" s="58">
        <v>5</v>
      </c>
      <c r="M44" s="58">
        <v>72</v>
      </c>
      <c r="N44" s="58">
        <v>2</v>
      </c>
      <c r="O44" s="58">
        <v>10</v>
      </c>
      <c r="P44" s="58">
        <v>1</v>
      </c>
      <c r="Q44" s="58">
        <v>1</v>
      </c>
      <c r="R44" s="58">
        <v>0</v>
      </c>
      <c r="S44" s="58">
        <v>0</v>
      </c>
      <c r="U44" s="3"/>
      <c r="V44" s="3"/>
    </row>
    <row r="45" spans="1:22">
      <c r="A45" s="60" t="s">
        <v>26</v>
      </c>
      <c r="B45" s="58">
        <v>0</v>
      </c>
      <c r="C45" s="58">
        <v>0</v>
      </c>
      <c r="D45" s="58">
        <v>0</v>
      </c>
      <c r="E45" s="58">
        <v>0</v>
      </c>
      <c r="F45" s="58">
        <v>1</v>
      </c>
      <c r="G45" s="58">
        <v>464</v>
      </c>
      <c r="H45" s="58">
        <v>26</v>
      </c>
      <c r="I45" s="58">
        <v>0</v>
      </c>
      <c r="L45" s="58">
        <v>0</v>
      </c>
      <c r="M45" s="58">
        <v>6</v>
      </c>
      <c r="N45" s="58">
        <v>5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U45" s="3"/>
      <c r="V45" s="3"/>
    </row>
    <row r="46" spans="1:22">
      <c r="A46" s="60" t="s">
        <v>27</v>
      </c>
      <c r="B46" s="58">
        <v>0</v>
      </c>
      <c r="C46" s="58">
        <v>0</v>
      </c>
      <c r="D46" s="58">
        <v>0</v>
      </c>
      <c r="E46" s="58">
        <v>0</v>
      </c>
      <c r="F46" s="58">
        <v>97</v>
      </c>
      <c r="G46" s="58">
        <v>2277</v>
      </c>
      <c r="H46" s="58">
        <v>287</v>
      </c>
      <c r="I46" s="58">
        <v>6</v>
      </c>
      <c r="L46" s="58">
        <v>0</v>
      </c>
      <c r="M46" s="58">
        <v>1</v>
      </c>
      <c r="N46" s="58">
        <v>0</v>
      </c>
      <c r="O46" s="58">
        <v>0</v>
      </c>
      <c r="P46" s="58">
        <v>0</v>
      </c>
      <c r="Q46" s="58">
        <v>0</v>
      </c>
      <c r="R46" s="58">
        <v>0</v>
      </c>
      <c r="S46" s="58">
        <v>0</v>
      </c>
      <c r="U46" s="3"/>
      <c r="V46" s="3"/>
    </row>
    <row r="47" spans="1:22">
      <c r="A47" s="60" t="s">
        <v>28</v>
      </c>
      <c r="B47" s="58">
        <v>26</v>
      </c>
      <c r="C47" s="58">
        <v>10</v>
      </c>
      <c r="D47" s="58">
        <v>11</v>
      </c>
      <c r="E47" s="58">
        <v>3</v>
      </c>
      <c r="F47" s="58">
        <v>355</v>
      </c>
      <c r="G47" s="58">
        <v>8197</v>
      </c>
      <c r="H47" s="58">
        <v>4046</v>
      </c>
      <c r="I47" s="58">
        <v>443</v>
      </c>
      <c r="L47" s="58">
        <v>0</v>
      </c>
      <c r="M47" s="58">
        <v>0</v>
      </c>
      <c r="N47" s="58">
        <v>1</v>
      </c>
      <c r="O47" s="58">
        <v>0</v>
      </c>
      <c r="P47" s="58">
        <v>0</v>
      </c>
      <c r="Q47" s="58">
        <v>0</v>
      </c>
      <c r="R47" s="58">
        <v>0</v>
      </c>
      <c r="S47" s="58">
        <v>0</v>
      </c>
      <c r="U47" s="3"/>
      <c r="V47" s="3"/>
    </row>
    <row r="48" spans="1:22">
      <c r="A48" s="60" t="s">
        <v>29</v>
      </c>
      <c r="B48" s="58">
        <v>2209</v>
      </c>
      <c r="C48" s="58">
        <v>544</v>
      </c>
      <c r="D48" s="58">
        <v>1768</v>
      </c>
      <c r="E48" s="58">
        <v>136</v>
      </c>
      <c r="F48" s="58">
        <v>1889</v>
      </c>
      <c r="G48" s="58">
        <v>12204</v>
      </c>
      <c r="H48" s="58">
        <v>15462</v>
      </c>
      <c r="I48" s="58">
        <v>299</v>
      </c>
      <c r="L48" s="58">
        <v>3</v>
      </c>
      <c r="M48" s="58">
        <v>91</v>
      </c>
      <c r="N48" s="58">
        <v>446</v>
      </c>
      <c r="O48" s="58">
        <v>0</v>
      </c>
      <c r="P48" s="58">
        <v>0</v>
      </c>
      <c r="Q48" s="58">
        <v>0</v>
      </c>
      <c r="R48" s="58">
        <v>19</v>
      </c>
      <c r="S48" s="58">
        <v>0</v>
      </c>
      <c r="U48" s="3"/>
      <c r="V48" s="3"/>
    </row>
    <row r="49" spans="1:22">
      <c r="A49" s="60" t="s">
        <v>30</v>
      </c>
      <c r="B49" s="58">
        <v>19</v>
      </c>
      <c r="C49" s="58">
        <v>5</v>
      </c>
      <c r="D49" s="58">
        <v>1</v>
      </c>
      <c r="E49" s="58">
        <v>0</v>
      </c>
      <c r="F49" s="58">
        <v>64</v>
      </c>
      <c r="G49" s="58">
        <v>1698</v>
      </c>
      <c r="H49" s="58">
        <v>607</v>
      </c>
      <c r="I49" s="58">
        <v>9</v>
      </c>
      <c r="L49" s="58">
        <v>16</v>
      </c>
      <c r="M49" s="58">
        <v>949</v>
      </c>
      <c r="N49" s="58">
        <v>106</v>
      </c>
      <c r="O49" s="58">
        <v>4</v>
      </c>
      <c r="P49" s="58">
        <v>0</v>
      </c>
      <c r="Q49" s="58">
        <v>0</v>
      </c>
      <c r="R49" s="58">
        <v>0</v>
      </c>
      <c r="S49" s="58">
        <v>0</v>
      </c>
      <c r="U49" s="3"/>
      <c r="V49" s="3"/>
    </row>
    <row r="50" spans="1:22">
      <c r="A50" s="60" t="s">
        <v>31</v>
      </c>
      <c r="B50" s="58">
        <v>445</v>
      </c>
      <c r="C50" s="58">
        <v>70</v>
      </c>
      <c r="D50" s="58">
        <v>34</v>
      </c>
      <c r="E50" s="58">
        <v>6</v>
      </c>
      <c r="F50" s="58">
        <v>1334</v>
      </c>
      <c r="G50" s="58">
        <v>2206</v>
      </c>
      <c r="H50" s="58">
        <v>1194</v>
      </c>
      <c r="I50" s="58">
        <v>88</v>
      </c>
      <c r="L50" s="58">
        <v>1</v>
      </c>
      <c r="M50" s="58">
        <v>26</v>
      </c>
      <c r="N50" s="58">
        <v>26</v>
      </c>
      <c r="O50" s="58">
        <v>0</v>
      </c>
      <c r="P50" s="58">
        <v>0</v>
      </c>
      <c r="Q50" s="58">
        <v>0</v>
      </c>
      <c r="R50" s="58">
        <v>0</v>
      </c>
      <c r="S50" s="58">
        <v>0</v>
      </c>
      <c r="U50" s="3"/>
      <c r="V50" s="3"/>
    </row>
    <row r="51" spans="1:22">
      <c r="A51" s="60" t="s">
        <v>32</v>
      </c>
      <c r="B51" s="58">
        <v>315</v>
      </c>
      <c r="C51" s="58">
        <v>371</v>
      </c>
      <c r="D51" s="58">
        <v>124</v>
      </c>
      <c r="E51" s="58">
        <v>18</v>
      </c>
      <c r="F51" s="58">
        <v>286</v>
      </c>
      <c r="G51" s="58">
        <v>5022</v>
      </c>
      <c r="H51" s="58">
        <v>490</v>
      </c>
      <c r="I51" s="58">
        <v>89</v>
      </c>
      <c r="L51" s="58">
        <v>21</v>
      </c>
      <c r="M51" s="58">
        <v>159</v>
      </c>
      <c r="N51" s="58">
        <v>63</v>
      </c>
      <c r="O51" s="58">
        <v>0</v>
      </c>
      <c r="P51" s="58">
        <v>0</v>
      </c>
      <c r="Q51" s="58">
        <v>0</v>
      </c>
      <c r="R51" s="58">
        <v>0</v>
      </c>
      <c r="S51" s="58">
        <v>0</v>
      </c>
      <c r="U51" s="3"/>
      <c r="V51" s="3"/>
    </row>
    <row r="52" spans="1:22">
      <c r="A52" s="60" t="s">
        <v>33</v>
      </c>
      <c r="B52" s="58">
        <v>2596</v>
      </c>
      <c r="C52" s="58">
        <v>387</v>
      </c>
      <c r="D52" s="58">
        <v>2031</v>
      </c>
      <c r="E52" s="58">
        <v>221</v>
      </c>
      <c r="F52" s="58">
        <v>261</v>
      </c>
      <c r="G52" s="58">
        <v>1924</v>
      </c>
      <c r="H52" s="58">
        <v>9695</v>
      </c>
      <c r="I52" s="58">
        <v>432</v>
      </c>
      <c r="L52" s="58">
        <v>0</v>
      </c>
      <c r="M52" s="58">
        <v>17</v>
      </c>
      <c r="N52" s="58">
        <v>10</v>
      </c>
      <c r="O52" s="58">
        <v>0</v>
      </c>
      <c r="P52" s="58">
        <v>0</v>
      </c>
      <c r="Q52" s="58">
        <v>0</v>
      </c>
      <c r="R52" s="58">
        <v>3</v>
      </c>
      <c r="S52" s="58">
        <v>0</v>
      </c>
      <c r="U52" s="3"/>
      <c r="V52" s="3"/>
    </row>
    <row r="53" spans="1:22">
      <c r="A53" s="60" t="s">
        <v>34</v>
      </c>
      <c r="B53" s="58">
        <v>1302</v>
      </c>
      <c r="C53" s="58">
        <v>514</v>
      </c>
      <c r="D53" s="58">
        <v>382</v>
      </c>
      <c r="E53" s="58">
        <v>61</v>
      </c>
      <c r="F53" s="58">
        <v>247</v>
      </c>
      <c r="G53" s="58">
        <v>1560</v>
      </c>
      <c r="H53" s="58">
        <v>2645</v>
      </c>
      <c r="I53" s="58">
        <v>151</v>
      </c>
      <c r="L53" s="58">
        <v>6</v>
      </c>
      <c r="M53" s="58">
        <v>111</v>
      </c>
      <c r="N53" s="58">
        <v>246</v>
      </c>
      <c r="O53" s="58">
        <v>19</v>
      </c>
      <c r="P53" s="58">
        <v>0</v>
      </c>
      <c r="Q53" s="58">
        <v>6</v>
      </c>
      <c r="R53" s="58">
        <v>1</v>
      </c>
      <c r="S53" s="58">
        <v>0</v>
      </c>
      <c r="U53" s="3"/>
      <c r="V53" s="3"/>
    </row>
    <row r="54" spans="1:22">
      <c r="A54" s="60" t="s">
        <v>35</v>
      </c>
      <c r="B54" s="58">
        <v>341</v>
      </c>
      <c r="C54" s="58">
        <v>53</v>
      </c>
      <c r="D54" s="58">
        <v>389</v>
      </c>
      <c r="E54" s="58">
        <v>44</v>
      </c>
      <c r="F54" s="58">
        <v>78</v>
      </c>
      <c r="G54" s="58">
        <v>510</v>
      </c>
      <c r="H54" s="58">
        <v>1140</v>
      </c>
      <c r="I54" s="58">
        <v>241</v>
      </c>
      <c r="L54" s="58">
        <v>16</v>
      </c>
      <c r="M54" s="58">
        <v>978</v>
      </c>
      <c r="N54" s="58">
        <v>491</v>
      </c>
      <c r="O54" s="58">
        <v>22</v>
      </c>
      <c r="P54" s="58">
        <v>0</v>
      </c>
      <c r="Q54" s="58">
        <v>1</v>
      </c>
      <c r="R54" s="58">
        <v>4</v>
      </c>
      <c r="S54" s="58">
        <v>12</v>
      </c>
      <c r="U54" s="3"/>
      <c r="V54" s="3"/>
    </row>
    <row r="55" spans="1:22">
      <c r="A55" s="60" t="s">
        <v>36</v>
      </c>
      <c r="B55" s="58">
        <v>870</v>
      </c>
      <c r="C55" s="58">
        <v>1109</v>
      </c>
      <c r="D55" s="58">
        <v>1984</v>
      </c>
      <c r="E55" s="58">
        <v>112</v>
      </c>
      <c r="F55" s="58">
        <v>328</v>
      </c>
      <c r="G55" s="58">
        <v>2647</v>
      </c>
      <c r="H55" s="58">
        <v>3503</v>
      </c>
      <c r="I55" s="58">
        <v>340</v>
      </c>
      <c r="L55" s="58">
        <v>638</v>
      </c>
      <c r="M55" s="58">
        <v>9640</v>
      </c>
      <c r="N55" s="58">
        <v>6341</v>
      </c>
      <c r="O55" s="58">
        <v>387</v>
      </c>
      <c r="P55" s="58">
        <v>0</v>
      </c>
      <c r="Q55" s="58">
        <v>2</v>
      </c>
      <c r="R55" s="58">
        <v>0</v>
      </c>
      <c r="S55" s="58">
        <v>0</v>
      </c>
      <c r="U55" s="3"/>
      <c r="V55" s="3"/>
    </row>
    <row r="56" spans="1:22">
      <c r="A56" s="60" t="s">
        <v>37</v>
      </c>
      <c r="B56" s="58">
        <v>0</v>
      </c>
      <c r="C56" s="58">
        <v>0</v>
      </c>
      <c r="D56" s="58">
        <v>0</v>
      </c>
      <c r="E56" s="58">
        <v>0</v>
      </c>
      <c r="F56" s="58">
        <v>0</v>
      </c>
      <c r="G56" s="58">
        <v>429</v>
      </c>
      <c r="H56" s="58">
        <v>344</v>
      </c>
      <c r="I56" s="58">
        <v>8</v>
      </c>
      <c r="L56" s="58">
        <v>0</v>
      </c>
      <c r="M56" s="58">
        <v>95</v>
      </c>
      <c r="N56" s="58">
        <v>28</v>
      </c>
      <c r="O56" s="58">
        <v>0</v>
      </c>
      <c r="P56" s="58">
        <v>0</v>
      </c>
      <c r="Q56" s="58">
        <v>0</v>
      </c>
      <c r="R56" s="58">
        <v>0</v>
      </c>
      <c r="S56" s="58">
        <v>0</v>
      </c>
      <c r="U56" s="3"/>
      <c r="V56" s="3"/>
    </row>
    <row r="57" spans="1:22">
      <c r="A57" s="60" t="s">
        <v>38</v>
      </c>
      <c r="B57" s="58">
        <v>169</v>
      </c>
      <c r="C57" s="58">
        <v>100</v>
      </c>
      <c r="D57" s="58">
        <v>37</v>
      </c>
      <c r="E57" s="58">
        <v>18</v>
      </c>
      <c r="F57" s="58">
        <v>547</v>
      </c>
      <c r="G57" s="58">
        <v>4846</v>
      </c>
      <c r="H57" s="58">
        <v>5733</v>
      </c>
      <c r="I57" s="58">
        <v>950</v>
      </c>
      <c r="L57" s="58">
        <v>305</v>
      </c>
      <c r="M57" s="58">
        <v>759</v>
      </c>
      <c r="N57" s="58">
        <v>218</v>
      </c>
      <c r="O57" s="58">
        <v>28</v>
      </c>
      <c r="P57" s="59">
        <v>11</v>
      </c>
      <c r="Q57" s="59">
        <v>88</v>
      </c>
      <c r="R57" s="59">
        <v>37</v>
      </c>
      <c r="S57" s="59">
        <v>0</v>
      </c>
      <c r="U57" s="3"/>
      <c r="V57" s="3"/>
    </row>
    <row r="58" spans="1:22">
      <c r="A58" s="60" t="s">
        <v>39</v>
      </c>
      <c r="B58" s="58">
        <v>0</v>
      </c>
      <c r="C58" s="58">
        <v>0</v>
      </c>
      <c r="D58" s="59">
        <v>0</v>
      </c>
      <c r="E58" s="59">
        <v>0</v>
      </c>
      <c r="F58" s="59">
        <v>0</v>
      </c>
      <c r="G58" s="59">
        <v>0</v>
      </c>
      <c r="H58" s="59">
        <v>0</v>
      </c>
      <c r="I58" s="59">
        <v>0</v>
      </c>
      <c r="L58" s="99">
        <v>0</v>
      </c>
      <c r="M58" s="99">
        <v>0</v>
      </c>
      <c r="N58" s="58">
        <v>0</v>
      </c>
      <c r="O58" s="58">
        <v>0</v>
      </c>
      <c r="P58" s="58">
        <v>0</v>
      </c>
      <c r="Q58" s="58">
        <v>0</v>
      </c>
      <c r="R58" s="58">
        <v>0</v>
      </c>
      <c r="S58" s="58">
        <v>0</v>
      </c>
      <c r="U58" s="3"/>
      <c r="V58" s="3"/>
    </row>
    <row r="59" spans="1:22" ht="5.0999999999999996" customHeight="1">
      <c r="A59" s="62"/>
      <c r="B59" s="63"/>
      <c r="C59" s="63"/>
      <c r="D59" s="63"/>
      <c r="E59" s="63"/>
      <c r="F59" s="63"/>
      <c r="G59" s="63"/>
      <c r="H59" s="63"/>
      <c r="I59" s="63"/>
      <c r="L59" s="63"/>
      <c r="M59" s="63"/>
      <c r="N59" s="63"/>
      <c r="O59" s="63"/>
      <c r="P59" s="63"/>
      <c r="Q59" s="63"/>
      <c r="R59" s="63"/>
      <c r="S59" s="63"/>
      <c r="U59" s="3"/>
      <c r="V59" s="3"/>
    </row>
    <row r="60" spans="1:22">
      <c r="A60" s="33" t="s">
        <v>262</v>
      </c>
      <c r="B60" s="100"/>
      <c r="U60" s="3"/>
      <c r="V60" s="3"/>
    </row>
    <row r="61" spans="1:22">
      <c r="A61" s="33"/>
      <c r="B61" s="33"/>
      <c r="C61" s="33"/>
      <c r="D61" s="33"/>
      <c r="E61" s="33"/>
      <c r="F61" s="33"/>
      <c r="G61" s="33"/>
      <c r="H61" s="33"/>
      <c r="I61" s="33"/>
      <c r="L61" s="33"/>
      <c r="M61" s="33"/>
      <c r="N61" s="33"/>
      <c r="O61" s="33"/>
      <c r="P61" s="33"/>
      <c r="Q61" s="33"/>
      <c r="R61" s="33"/>
      <c r="S61" s="33"/>
      <c r="T61" s="33"/>
      <c r="U61" s="1"/>
    </row>
  </sheetData>
  <mergeCells count="64">
    <mergeCell ref="S37:S38"/>
    <mergeCell ref="B37:B38"/>
    <mergeCell ref="C37:D37"/>
    <mergeCell ref="E37:E38"/>
    <mergeCell ref="F37:F38"/>
    <mergeCell ref="G37:H37"/>
    <mergeCell ref="I37:I38"/>
    <mergeCell ref="L37:L38"/>
    <mergeCell ref="M37:N37"/>
    <mergeCell ref="O37:O38"/>
    <mergeCell ref="P37:P38"/>
    <mergeCell ref="Q37:R37"/>
    <mergeCell ref="B35:E35"/>
    <mergeCell ref="F35:I35"/>
    <mergeCell ref="L35:O35"/>
    <mergeCell ref="P35:S35"/>
    <mergeCell ref="B36:E36"/>
    <mergeCell ref="F36:I36"/>
    <mergeCell ref="L36:O36"/>
    <mergeCell ref="P36:S36"/>
    <mergeCell ref="B34:I34"/>
    <mergeCell ref="L34:S34"/>
    <mergeCell ref="B21:C21"/>
    <mergeCell ref="L21:M21"/>
    <mergeCell ref="B22:C22"/>
    <mergeCell ref="L22:M22"/>
    <mergeCell ref="B23:C23"/>
    <mergeCell ref="L23:M23"/>
    <mergeCell ref="B24:C24"/>
    <mergeCell ref="L24:M24"/>
    <mergeCell ref="B25:C25"/>
    <mergeCell ref="L25:M25"/>
    <mergeCell ref="B26:C26"/>
    <mergeCell ref="B18:C18"/>
    <mergeCell ref="L18:M18"/>
    <mergeCell ref="B19:C19"/>
    <mergeCell ref="L19:M19"/>
    <mergeCell ref="B20:C20"/>
    <mergeCell ref="L20:M20"/>
    <mergeCell ref="B15:C15"/>
    <mergeCell ref="L15:M15"/>
    <mergeCell ref="B16:C16"/>
    <mergeCell ref="L16:M16"/>
    <mergeCell ref="B17:C17"/>
    <mergeCell ref="L17:M17"/>
    <mergeCell ref="B12:C12"/>
    <mergeCell ref="L12:M12"/>
    <mergeCell ref="B13:C13"/>
    <mergeCell ref="L13:M13"/>
    <mergeCell ref="B14:C14"/>
    <mergeCell ref="L14:M14"/>
    <mergeCell ref="B9:C9"/>
    <mergeCell ref="L9:M9"/>
    <mergeCell ref="B10:C10"/>
    <mergeCell ref="L10:M10"/>
    <mergeCell ref="B11:C11"/>
    <mergeCell ref="L11:M11"/>
    <mergeCell ref="B8:C8"/>
    <mergeCell ref="L8:M8"/>
    <mergeCell ref="A5:A6"/>
    <mergeCell ref="B5:I5"/>
    <mergeCell ref="L5:R5"/>
    <mergeCell ref="B6:C6"/>
    <mergeCell ref="L6:M6"/>
  </mergeCells>
  <phoneticPr fontId="3"/>
  <pageMargins left="0.39370078740157483" right="0.19685039370078741" top="0.19685039370078741" bottom="0" header="0.31496062992125984" footer="0.31496062992125984"/>
  <pageSetup paperSize="9" firstPageNumber="40" orientation="portrait" useFirstPageNumber="1" r:id="rId1"/>
  <headerFooter alignWithMargins="0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"/>
  <sheetViews>
    <sheetView view="pageBreakPreview" zoomScaleNormal="100" zoomScaleSheetLayoutView="100" workbookViewId="0"/>
  </sheetViews>
  <sheetFormatPr defaultRowHeight="13.5"/>
  <cols>
    <col min="1" max="1" width="14.375" style="35" customWidth="1"/>
    <col min="2" max="2" width="8.125" style="84" customWidth="1"/>
    <col min="3" max="3" width="8.125" style="35" customWidth="1"/>
    <col min="4" max="4" width="14.375" style="35" customWidth="1"/>
    <col min="5" max="5" width="8.125" style="84" customWidth="1"/>
    <col min="6" max="6" width="8.125" style="35" customWidth="1"/>
    <col min="7" max="7" width="14.375" style="35" customWidth="1"/>
    <col min="8" max="8" width="8.125" style="84" customWidth="1"/>
    <col min="9" max="9" width="8.125" style="35" customWidth="1"/>
    <col min="10" max="10" width="3.125" style="35" customWidth="1"/>
    <col min="11" max="11" width="4.875" style="35" customWidth="1"/>
    <col min="12" max="12" width="14.375" style="35" customWidth="1"/>
    <col min="13" max="13" width="8.125" style="84" customWidth="1"/>
    <col min="14" max="14" width="8.125" style="35" customWidth="1"/>
    <col min="15" max="15" width="14.375" style="93" customWidth="1"/>
    <col min="16" max="16" width="8.125" style="84" customWidth="1"/>
    <col min="17" max="17" width="8.125" style="35" customWidth="1"/>
    <col min="18" max="18" width="14.375" style="35" customWidth="1"/>
    <col min="19" max="19" width="8.125" style="84" customWidth="1"/>
    <col min="20" max="20" width="8.125" style="35" customWidth="1"/>
    <col min="21" max="21" width="14.375" style="35" customWidth="1"/>
    <col min="22" max="22" width="8.125" style="22" customWidth="1"/>
    <col min="23" max="23" width="8.125" style="11" customWidth="1"/>
    <col min="24" max="24" width="14.375" style="11" customWidth="1"/>
    <col min="25" max="25" width="8.125" style="22" customWidth="1"/>
    <col min="26" max="26" width="8.125" style="11" customWidth="1"/>
    <col min="27" max="27" width="14.375" style="11" customWidth="1"/>
    <col min="28" max="28" width="8.125" style="22" customWidth="1"/>
    <col min="29" max="29" width="8.125" style="11" customWidth="1"/>
    <col min="30" max="30" width="9" style="11"/>
    <col min="31" max="16384" width="9" style="3"/>
  </cols>
  <sheetData>
    <row r="1" spans="1:29">
      <c r="A1" s="33" t="s">
        <v>0</v>
      </c>
      <c r="B1" s="38"/>
      <c r="C1" s="33"/>
      <c r="D1" s="33"/>
      <c r="E1" s="38"/>
      <c r="F1" s="33"/>
      <c r="G1" s="33"/>
      <c r="H1" s="38"/>
      <c r="I1" s="33"/>
      <c r="J1" s="33"/>
      <c r="K1" s="33"/>
      <c r="L1" s="33"/>
      <c r="M1" s="38"/>
      <c r="N1" s="33"/>
      <c r="O1" s="78"/>
      <c r="P1" s="38"/>
      <c r="Q1" s="33"/>
      <c r="R1" s="33"/>
      <c r="S1" s="38"/>
      <c r="T1" s="34" t="s">
        <v>0</v>
      </c>
      <c r="U1" s="33" t="s">
        <v>0</v>
      </c>
      <c r="V1" s="12"/>
      <c r="W1" s="1"/>
      <c r="X1" s="1"/>
      <c r="Y1" s="12"/>
      <c r="Z1" s="1"/>
      <c r="AA1" s="1"/>
      <c r="AB1" s="12"/>
      <c r="AC1" s="1"/>
    </row>
    <row r="2" spans="1:29">
      <c r="A2" s="33"/>
      <c r="B2" s="38"/>
      <c r="C2" s="33"/>
      <c r="D2" s="33"/>
      <c r="E2" s="38"/>
      <c r="F2" s="33"/>
      <c r="G2" s="33"/>
      <c r="H2" s="38"/>
      <c r="I2" s="33"/>
      <c r="J2" s="33"/>
      <c r="K2" s="33"/>
      <c r="L2" s="33"/>
      <c r="M2" s="38"/>
      <c r="N2" s="33"/>
      <c r="O2" s="78"/>
      <c r="P2" s="38"/>
      <c r="Q2" s="33"/>
      <c r="R2" s="33"/>
      <c r="S2" s="38"/>
      <c r="T2" s="33"/>
      <c r="U2" s="33"/>
      <c r="V2" s="12"/>
      <c r="W2" s="1"/>
      <c r="X2" s="1"/>
      <c r="Y2" s="12"/>
      <c r="Z2" s="1"/>
      <c r="AA2" s="1"/>
      <c r="AB2" s="12"/>
      <c r="AC2" s="1"/>
    </row>
    <row r="3" spans="1:29" ht="14.25">
      <c r="A3" s="37" t="s">
        <v>81</v>
      </c>
      <c r="B3" s="38"/>
      <c r="C3" s="33"/>
      <c r="D3" s="33"/>
      <c r="E3" s="38"/>
      <c r="F3" s="33"/>
      <c r="G3" s="33"/>
      <c r="H3" s="38"/>
      <c r="I3" s="33"/>
      <c r="J3" s="33"/>
      <c r="K3" s="33"/>
      <c r="L3" s="33"/>
      <c r="M3" s="38"/>
      <c r="N3" s="33"/>
      <c r="O3" s="78"/>
      <c r="P3" s="38"/>
      <c r="Q3" s="33"/>
      <c r="R3" s="33"/>
      <c r="S3" s="38" t="s">
        <v>82</v>
      </c>
      <c r="T3" s="33"/>
      <c r="U3" s="37" t="s">
        <v>264</v>
      </c>
      <c r="V3" s="12"/>
      <c r="W3" s="1"/>
      <c r="X3" s="1"/>
      <c r="Y3" s="12"/>
      <c r="Z3" s="1"/>
      <c r="AA3" s="1"/>
      <c r="AB3" s="12" t="s">
        <v>82</v>
      </c>
      <c r="AC3" s="1"/>
    </row>
    <row r="4" spans="1:29">
      <c r="A4" s="41" t="s">
        <v>83</v>
      </c>
      <c r="B4" s="79" t="s">
        <v>84</v>
      </c>
      <c r="C4" s="73" t="s">
        <v>85</v>
      </c>
      <c r="D4" s="39" t="s">
        <v>83</v>
      </c>
      <c r="E4" s="79" t="s">
        <v>84</v>
      </c>
      <c r="F4" s="73" t="s">
        <v>85</v>
      </c>
      <c r="G4" s="39" t="s">
        <v>83</v>
      </c>
      <c r="H4" s="79" t="s">
        <v>84</v>
      </c>
      <c r="I4" s="39" t="s">
        <v>85</v>
      </c>
      <c r="J4" s="38"/>
      <c r="K4" s="38"/>
      <c r="L4" s="41" t="s">
        <v>83</v>
      </c>
      <c r="M4" s="79" t="s">
        <v>84</v>
      </c>
      <c r="N4" s="73" t="s">
        <v>85</v>
      </c>
      <c r="O4" s="80" t="s">
        <v>83</v>
      </c>
      <c r="P4" s="79" t="s">
        <v>84</v>
      </c>
      <c r="Q4" s="73" t="s">
        <v>85</v>
      </c>
      <c r="R4" s="39" t="s">
        <v>83</v>
      </c>
      <c r="S4" s="79" t="s">
        <v>84</v>
      </c>
      <c r="T4" s="39" t="s">
        <v>85</v>
      </c>
      <c r="U4" s="41" t="s">
        <v>83</v>
      </c>
      <c r="V4" s="23" t="s">
        <v>84</v>
      </c>
      <c r="W4" s="21" t="s">
        <v>85</v>
      </c>
      <c r="X4" s="13" t="s">
        <v>83</v>
      </c>
      <c r="Y4" s="23" t="s">
        <v>84</v>
      </c>
      <c r="Z4" s="21" t="s">
        <v>85</v>
      </c>
      <c r="AA4" s="13" t="s">
        <v>83</v>
      </c>
      <c r="AB4" s="23" t="s">
        <v>84</v>
      </c>
      <c r="AC4" s="13" t="s">
        <v>85</v>
      </c>
    </row>
    <row r="5" spans="1:29" ht="5.0999999999999996" customHeight="1">
      <c r="A5" s="38"/>
      <c r="B5" s="38"/>
      <c r="C5" s="33"/>
      <c r="D5" s="81"/>
      <c r="E5" s="38"/>
      <c r="F5" s="33"/>
      <c r="G5" s="81"/>
      <c r="H5" s="38"/>
      <c r="I5" s="33"/>
      <c r="J5" s="33"/>
      <c r="K5" s="33"/>
      <c r="L5" s="38"/>
      <c r="M5" s="38"/>
      <c r="N5" s="33"/>
      <c r="O5" s="82"/>
      <c r="P5" s="38"/>
      <c r="Q5" s="33"/>
      <c r="R5" s="66"/>
      <c r="S5" s="67"/>
      <c r="T5" s="67"/>
      <c r="U5" s="67"/>
      <c r="V5" s="19"/>
      <c r="W5" s="20"/>
      <c r="X5" s="24"/>
      <c r="Y5" s="12"/>
      <c r="Z5" s="1"/>
      <c r="AA5" s="26"/>
      <c r="AB5" s="19"/>
      <c r="AC5" s="12"/>
    </row>
    <row r="6" spans="1:29" ht="12.2" customHeight="1">
      <c r="A6" s="38"/>
      <c r="B6" s="59"/>
      <c r="C6" s="83"/>
      <c r="D6" s="38" t="s">
        <v>86</v>
      </c>
      <c r="G6" s="81" t="s">
        <v>87</v>
      </c>
      <c r="H6" s="59"/>
      <c r="I6" s="59"/>
      <c r="J6" s="33"/>
      <c r="K6" s="33"/>
      <c r="L6" s="74" t="s">
        <v>88</v>
      </c>
      <c r="M6" s="59">
        <v>56</v>
      </c>
      <c r="N6" s="83">
        <v>488</v>
      </c>
      <c r="O6" s="82" t="s">
        <v>89</v>
      </c>
      <c r="P6" s="59"/>
      <c r="Q6" s="58"/>
      <c r="R6" s="81" t="s">
        <v>90</v>
      </c>
      <c r="S6" s="59"/>
      <c r="T6" s="59"/>
      <c r="U6" s="85" t="s">
        <v>91</v>
      </c>
      <c r="V6" s="16">
        <f t="shared" ref="V6:W6" si="0">SUM(V7:V10)</f>
        <v>177</v>
      </c>
      <c r="W6" s="27">
        <f t="shared" si="0"/>
        <v>1390</v>
      </c>
      <c r="X6" s="25" t="s">
        <v>92</v>
      </c>
      <c r="Y6" s="16">
        <f t="shared" ref="Y6:Z6" si="1">SUM(Y7:Y10)</f>
        <v>129</v>
      </c>
      <c r="Z6" s="27">
        <f t="shared" si="1"/>
        <v>989</v>
      </c>
      <c r="AA6" s="25" t="s">
        <v>93</v>
      </c>
      <c r="AB6" s="16"/>
      <c r="AC6" s="16"/>
    </row>
    <row r="7" spans="1:29" ht="12.2" customHeight="1">
      <c r="A7" s="46" t="s">
        <v>94</v>
      </c>
      <c r="B7" s="59">
        <f>SUM(B9,H33,M63,S24,V43,Y42)</f>
        <v>17333</v>
      </c>
      <c r="C7" s="83">
        <f>SUM(C9,I33,N63,T24,W43,Z42)</f>
        <v>191556</v>
      </c>
      <c r="D7" s="86" t="s">
        <v>95</v>
      </c>
      <c r="E7" s="59">
        <v>8</v>
      </c>
      <c r="F7" s="83">
        <v>26</v>
      </c>
      <c r="G7" s="86" t="s">
        <v>96</v>
      </c>
      <c r="H7" s="59">
        <v>47</v>
      </c>
      <c r="I7" s="59">
        <v>326</v>
      </c>
      <c r="J7" s="33"/>
      <c r="K7" s="33"/>
      <c r="L7" s="74" t="s">
        <v>97</v>
      </c>
      <c r="M7" s="59">
        <v>29</v>
      </c>
      <c r="N7" s="83">
        <v>633</v>
      </c>
      <c r="O7" s="86" t="s">
        <v>96</v>
      </c>
      <c r="P7" s="59">
        <v>29</v>
      </c>
      <c r="Q7" s="59">
        <v>202</v>
      </c>
      <c r="R7" s="86" t="s">
        <v>98</v>
      </c>
      <c r="S7" s="59">
        <v>33</v>
      </c>
      <c r="T7" s="59">
        <v>332</v>
      </c>
      <c r="U7" s="87" t="s">
        <v>99</v>
      </c>
      <c r="V7" s="16">
        <v>56</v>
      </c>
      <c r="W7" s="27">
        <v>355</v>
      </c>
      <c r="X7" s="28" t="s">
        <v>99</v>
      </c>
      <c r="Y7" s="16">
        <v>53</v>
      </c>
      <c r="Z7" s="27">
        <v>390</v>
      </c>
      <c r="AA7" s="28" t="s">
        <v>96</v>
      </c>
      <c r="AB7" s="16">
        <v>76</v>
      </c>
      <c r="AC7" s="16">
        <v>506</v>
      </c>
    </row>
    <row r="8" spans="1:29" ht="12.2" customHeight="1">
      <c r="A8" s="46"/>
      <c r="B8" s="59"/>
      <c r="C8" s="83"/>
      <c r="D8" s="86" t="s">
        <v>100</v>
      </c>
      <c r="E8" s="59">
        <v>10</v>
      </c>
      <c r="F8" s="83">
        <v>59</v>
      </c>
      <c r="G8" s="86" t="s">
        <v>98</v>
      </c>
      <c r="H8" s="59">
        <v>69</v>
      </c>
      <c r="I8" s="59">
        <v>487</v>
      </c>
      <c r="J8" s="33"/>
      <c r="K8" s="33"/>
      <c r="L8" s="74" t="s">
        <v>101</v>
      </c>
      <c r="M8" s="59">
        <v>1</v>
      </c>
      <c r="N8" s="83">
        <v>18</v>
      </c>
      <c r="O8" s="86" t="s">
        <v>98</v>
      </c>
      <c r="P8" s="59">
        <v>38</v>
      </c>
      <c r="Q8" s="59">
        <v>299</v>
      </c>
      <c r="R8" s="82" t="s">
        <v>102</v>
      </c>
      <c r="S8" s="59">
        <f t="shared" ref="S8:T8" si="2">SUM(S9:S13)</f>
        <v>179</v>
      </c>
      <c r="T8" s="59">
        <f t="shared" si="2"/>
        <v>1158</v>
      </c>
      <c r="U8" s="87" t="s">
        <v>103</v>
      </c>
      <c r="V8" s="16">
        <v>71</v>
      </c>
      <c r="W8" s="27">
        <v>414</v>
      </c>
      <c r="X8" s="28" t="s">
        <v>103</v>
      </c>
      <c r="Y8" s="16">
        <v>41</v>
      </c>
      <c r="Z8" s="27">
        <v>289</v>
      </c>
      <c r="AA8" s="28" t="s">
        <v>98</v>
      </c>
      <c r="AB8" s="16">
        <v>31</v>
      </c>
      <c r="AC8" s="16">
        <v>1198</v>
      </c>
    </row>
    <row r="9" spans="1:29" ht="12.2" customHeight="1">
      <c r="A9" s="46" t="s">
        <v>104</v>
      </c>
      <c r="B9" s="59">
        <f>SUM(B11:B13,B18:B25,B35,B43,B53,B63,E9:E13,E17:E23,E27,E36,E41,E45,E49,E53,E57:E65,H11,H17:H19,H22,H25:H26)</f>
        <v>3122</v>
      </c>
      <c r="C9" s="83">
        <f>SUM(C11:C13,C18:C25,C35,C43,C53,C63,F9:F13,F17:F23,F27,F36,F41,F45,F49,F53,F57:F65,I11,I17:I19,I22,I25:I26)</f>
        <v>39733</v>
      </c>
      <c r="D9" s="81" t="s">
        <v>105</v>
      </c>
      <c r="E9" s="59">
        <v>87</v>
      </c>
      <c r="F9" s="83">
        <v>1833</v>
      </c>
      <c r="G9" s="86" t="s">
        <v>95</v>
      </c>
      <c r="H9" s="59">
        <v>36</v>
      </c>
      <c r="I9" s="59">
        <v>268</v>
      </c>
      <c r="J9" s="33"/>
      <c r="K9" s="33"/>
      <c r="L9" s="74" t="s">
        <v>106</v>
      </c>
      <c r="M9" s="59">
        <f t="shared" ref="M9:N9" si="3">SUM(M10:M13)</f>
        <v>116</v>
      </c>
      <c r="N9" s="83">
        <f t="shared" si="3"/>
        <v>1464</v>
      </c>
      <c r="O9" s="86" t="s">
        <v>95</v>
      </c>
      <c r="P9" s="59">
        <v>30</v>
      </c>
      <c r="Q9" s="59">
        <v>251</v>
      </c>
      <c r="R9" s="86" t="s">
        <v>99</v>
      </c>
      <c r="S9" s="59">
        <v>14</v>
      </c>
      <c r="T9" s="59">
        <v>49</v>
      </c>
      <c r="U9" s="87" t="s">
        <v>96</v>
      </c>
      <c r="V9" s="16">
        <v>50</v>
      </c>
      <c r="W9" s="27">
        <v>621</v>
      </c>
      <c r="X9" s="28" t="s">
        <v>96</v>
      </c>
      <c r="Y9" s="16">
        <v>33</v>
      </c>
      <c r="Z9" s="27">
        <v>246</v>
      </c>
      <c r="AA9" s="28" t="s">
        <v>95</v>
      </c>
      <c r="AB9" s="16">
        <v>22</v>
      </c>
      <c r="AC9" s="16">
        <v>536</v>
      </c>
    </row>
    <row r="10" spans="1:29" ht="12.2" customHeight="1">
      <c r="A10" s="38"/>
      <c r="B10" s="59"/>
      <c r="C10" s="83"/>
      <c r="D10" s="81" t="s">
        <v>107</v>
      </c>
      <c r="E10" s="59">
        <v>9</v>
      </c>
      <c r="F10" s="83">
        <v>139</v>
      </c>
      <c r="G10" s="86" t="s">
        <v>100</v>
      </c>
      <c r="H10" s="59">
        <v>43</v>
      </c>
      <c r="I10" s="59">
        <v>322</v>
      </c>
      <c r="J10" s="33"/>
      <c r="K10" s="33"/>
      <c r="L10" s="87" t="s">
        <v>99</v>
      </c>
      <c r="M10" s="59">
        <v>51</v>
      </c>
      <c r="N10" s="83">
        <v>595</v>
      </c>
      <c r="O10" s="82" t="s">
        <v>108</v>
      </c>
      <c r="P10" s="59">
        <f t="shared" ref="P10:Q10" si="4">SUM(P11:P13)</f>
        <v>114</v>
      </c>
      <c r="Q10" s="59">
        <f t="shared" si="4"/>
        <v>490</v>
      </c>
      <c r="R10" s="86" t="s">
        <v>103</v>
      </c>
      <c r="S10" s="59">
        <v>16</v>
      </c>
      <c r="T10" s="59">
        <v>93</v>
      </c>
      <c r="U10" s="87" t="s">
        <v>98</v>
      </c>
      <c r="V10" s="16">
        <v>0</v>
      </c>
      <c r="W10" s="27">
        <v>0</v>
      </c>
      <c r="X10" s="28" t="s">
        <v>98</v>
      </c>
      <c r="Y10" s="16">
        <v>2</v>
      </c>
      <c r="Z10" s="27">
        <v>64</v>
      </c>
      <c r="AA10" s="28" t="s">
        <v>100</v>
      </c>
      <c r="AB10" s="16">
        <v>24</v>
      </c>
      <c r="AC10" s="16">
        <v>128</v>
      </c>
    </row>
    <row r="11" spans="1:29" ht="12.2" customHeight="1">
      <c r="A11" s="38" t="s">
        <v>109</v>
      </c>
      <c r="B11" s="59">
        <v>23</v>
      </c>
      <c r="C11" s="83">
        <v>637</v>
      </c>
      <c r="D11" s="81" t="s">
        <v>110</v>
      </c>
      <c r="E11" s="59">
        <v>17</v>
      </c>
      <c r="F11" s="83">
        <v>98</v>
      </c>
      <c r="G11" s="82" t="s">
        <v>111</v>
      </c>
      <c r="H11" s="59">
        <f>SUM(H12:H16)</f>
        <v>401</v>
      </c>
      <c r="I11" s="59">
        <f>SUM(I12:I16)</f>
        <v>4150</v>
      </c>
      <c r="J11" s="33"/>
      <c r="K11" s="33"/>
      <c r="L11" s="87" t="s">
        <v>103</v>
      </c>
      <c r="M11" s="59">
        <v>16</v>
      </c>
      <c r="N11" s="83">
        <v>67</v>
      </c>
      <c r="O11" s="86" t="s">
        <v>99</v>
      </c>
      <c r="P11" s="59">
        <v>29</v>
      </c>
      <c r="Q11" s="59">
        <v>135</v>
      </c>
      <c r="R11" s="86" t="s">
        <v>96</v>
      </c>
      <c r="S11" s="59">
        <v>40</v>
      </c>
      <c r="T11" s="59">
        <v>373</v>
      </c>
      <c r="U11" s="85" t="s">
        <v>112</v>
      </c>
      <c r="V11" s="16">
        <f t="shared" ref="V11:W11" si="5">SUM(V12:V13)</f>
        <v>235</v>
      </c>
      <c r="W11" s="27">
        <f t="shared" si="5"/>
        <v>1710</v>
      </c>
      <c r="X11" s="25" t="s">
        <v>113</v>
      </c>
      <c r="Y11" s="16">
        <f t="shared" ref="Y11:Z11" si="6">SUM(Y12:Y13)</f>
        <v>41</v>
      </c>
      <c r="Z11" s="27">
        <f t="shared" si="6"/>
        <v>351</v>
      </c>
      <c r="AA11" s="25" t="s">
        <v>114</v>
      </c>
      <c r="AB11" s="16">
        <f t="shared" ref="AB11:AC11" si="7">SUM(AB12:AB14)</f>
        <v>202</v>
      </c>
      <c r="AC11" s="16">
        <f t="shared" si="7"/>
        <v>1714</v>
      </c>
    </row>
    <row r="12" spans="1:29" ht="12.2" customHeight="1">
      <c r="A12" s="38" t="s">
        <v>115</v>
      </c>
      <c r="B12" s="59">
        <v>14</v>
      </c>
      <c r="C12" s="83">
        <v>128</v>
      </c>
      <c r="D12" s="81" t="s">
        <v>116</v>
      </c>
      <c r="E12" s="59">
        <v>59</v>
      </c>
      <c r="F12" s="83">
        <v>340</v>
      </c>
      <c r="G12" s="86" t="s">
        <v>99</v>
      </c>
      <c r="H12" s="59">
        <v>16</v>
      </c>
      <c r="I12" s="59">
        <v>230</v>
      </c>
      <c r="J12" s="33"/>
      <c r="K12" s="33"/>
      <c r="L12" s="87" t="s">
        <v>96</v>
      </c>
      <c r="M12" s="59">
        <v>28</v>
      </c>
      <c r="N12" s="83">
        <v>102</v>
      </c>
      <c r="O12" s="86" t="s">
        <v>103</v>
      </c>
      <c r="P12" s="59">
        <v>62</v>
      </c>
      <c r="Q12" s="59">
        <v>266</v>
      </c>
      <c r="R12" s="86" t="s">
        <v>98</v>
      </c>
      <c r="S12" s="59">
        <v>73</v>
      </c>
      <c r="T12" s="59">
        <v>409</v>
      </c>
      <c r="U12" s="87" t="s">
        <v>103</v>
      </c>
      <c r="V12" s="16">
        <v>109</v>
      </c>
      <c r="W12" s="27">
        <v>528</v>
      </c>
      <c r="X12" s="28" t="s">
        <v>99</v>
      </c>
      <c r="Y12" s="16">
        <v>21</v>
      </c>
      <c r="Z12" s="27">
        <v>198</v>
      </c>
      <c r="AA12" s="28" t="s">
        <v>99</v>
      </c>
      <c r="AB12" s="16">
        <v>39</v>
      </c>
      <c r="AC12" s="16">
        <v>722</v>
      </c>
    </row>
    <row r="13" spans="1:29" ht="12.2" customHeight="1">
      <c r="A13" s="38" t="s">
        <v>117</v>
      </c>
      <c r="B13" s="59">
        <f>SUM(B14:B17)</f>
        <v>54</v>
      </c>
      <c r="C13" s="83">
        <f>SUM(C14:C17)</f>
        <v>512</v>
      </c>
      <c r="D13" s="82" t="s">
        <v>118</v>
      </c>
      <c r="E13" s="59">
        <f>SUM(E14:E16)</f>
        <v>85</v>
      </c>
      <c r="F13" s="83">
        <f>SUM(F14:F16)</f>
        <v>1283</v>
      </c>
      <c r="G13" s="86" t="s">
        <v>103</v>
      </c>
      <c r="H13" s="59">
        <v>45</v>
      </c>
      <c r="I13" s="59">
        <v>717</v>
      </c>
      <c r="J13" s="33"/>
      <c r="K13" s="33"/>
      <c r="L13" s="87" t="s">
        <v>98</v>
      </c>
      <c r="M13" s="59">
        <v>21</v>
      </c>
      <c r="N13" s="83">
        <v>700</v>
      </c>
      <c r="O13" s="86" t="s">
        <v>96</v>
      </c>
      <c r="P13" s="59">
        <v>23</v>
      </c>
      <c r="Q13" s="59">
        <v>89</v>
      </c>
      <c r="R13" s="86" t="s">
        <v>95</v>
      </c>
      <c r="S13" s="59">
        <v>36</v>
      </c>
      <c r="T13" s="59">
        <v>234</v>
      </c>
      <c r="U13" s="87" t="s">
        <v>96</v>
      </c>
      <c r="V13" s="16">
        <v>126</v>
      </c>
      <c r="W13" s="27">
        <v>1182</v>
      </c>
      <c r="X13" s="28" t="s">
        <v>103</v>
      </c>
      <c r="Y13" s="16">
        <v>20</v>
      </c>
      <c r="Z13" s="27">
        <v>153</v>
      </c>
      <c r="AA13" s="28" t="s">
        <v>103</v>
      </c>
      <c r="AB13" s="16">
        <v>51</v>
      </c>
      <c r="AC13" s="16">
        <v>388</v>
      </c>
    </row>
    <row r="14" spans="1:29" ht="12.2" customHeight="1">
      <c r="A14" s="87" t="s">
        <v>99</v>
      </c>
      <c r="B14" s="59">
        <v>9</v>
      </c>
      <c r="C14" s="83">
        <v>94</v>
      </c>
      <c r="D14" s="86" t="s">
        <v>99</v>
      </c>
      <c r="E14" s="59">
        <v>27</v>
      </c>
      <c r="F14" s="83">
        <v>105</v>
      </c>
      <c r="G14" s="86" t="s">
        <v>96</v>
      </c>
      <c r="H14" s="59">
        <v>96</v>
      </c>
      <c r="I14" s="59">
        <v>559</v>
      </c>
      <c r="J14" s="33"/>
      <c r="K14" s="33"/>
      <c r="L14" s="74" t="s">
        <v>119</v>
      </c>
      <c r="M14" s="59">
        <f t="shared" ref="M14:N14" si="8">SUM(M15:M16)</f>
        <v>33</v>
      </c>
      <c r="N14" s="83">
        <f t="shared" si="8"/>
        <v>221</v>
      </c>
      <c r="O14" s="82" t="s">
        <v>120</v>
      </c>
      <c r="P14" s="59">
        <v>32</v>
      </c>
      <c r="Q14" s="59">
        <v>331</v>
      </c>
      <c r="R14" s="82" t="s">
        <v>121</v>
      </c>
      <c r="S14" s="59">
        <f t="shared" ref="S14:T14" si="9">SUM(S15:S17)</f>
        <v>138</v>
      </c>
      <c r="T14" s="59">
        <f t="shared" si="9"/>
        <v>1004</v>
      </c>
      <c r="U14" s="85" t="s">
        <v>122</v>
      </c>
      <c r="V14" s="16">
        <f t="shared" ref="V14:W14" si="10">SUM(V15)</f>
        <v>20</v>
      </c>
      <c r="W14" s="27">
        <f t="shared" si="10"/>
        <v>170</v>
      </c>
      <c r="X14" s="26" t="s">
        <v>123</v>
      </c>
      <c r="Y14" s="16">
        <f t="shared" ref="V14:Z16" si="11">SUM(Y15)</f>
        <v>59</v>
      </c>
      <c r="Z14" s="27">
        <f t="shared" si="11"/>
        <v>1146</v>
      </c>
      <c r="AA14" s="28" t="s">
        <v>96</v>
      </c>
      <c r="AB14" s="16">
        <v>112</v>
      </c>
      <c r="AC14" s="16">
        <v>604</v>
      </c>
    </row>
    <row r="15" spans="1:29" ht="12.2" customHeight="1">
      <c r="A15" s="87" t="s">
        <v>103</v>
      </c>
      <c r="B15" s="59">
        <v>16</v>
      </c>
      <c r="C15" s="83">
        <v>92</v>
      </c>
      <c r="D15" s="86" t="s">
        <v>103</v>
      </c>
      <c r="E15" s="59">
        <v>43</v>
      </c>
      <c r="F15" s="83">
        <v>661</v>
      </c>
      <c r="G15" s="86" t="s">
        <v>98</v>
      </c>
      <c r="H15" s="59">
        <v>67</v>
      </c>
      <c r="I15" s="59">
        <v>555</v>
      </c>
      <c r="J15" s="33"/>
      <c r="K15" s="33"/>
      <c r="L15" s="87" t="s">
        <v>99</v>
      </c>
      <c r="M15" s="59">
        <v>16</v>
      </c>
      <c r="N15" s="83">
        <v>180</v>
      </c>
      <c r="O15" s="82" t="s">
        <v>124</v>
      </c>
      <c r="P15" s="59">
        <v>28</v>
      </c>
      <c r="Q15" s="59">
        <v>416</v>
      </c>
      <c r="R15" s="86" t="s">
        <v>99</v>
      </c>
      <c r="S15" s="59">
        <v>46</v>
      </c>
      <c r="T15" s="59">
        <v>422</v>
      </c>
      <c r="U15" s="87" t="s">
        <v>96</v>
      </c>
      <c r="V15" s="16">
        <v>20</v>
      </c>
      <c r="W15" s="27">
        <v>170</v>
      </c>
      <c r="X15" s="28" t="s">
        <v>98</v>
      </c>
      <c r="Y15" s="16">
        <v>59</v>
      </c>
      <c r="Z15" s="27">
        <v>1146</v>
      </c>
      <c r="AA15" s="25" t="s">
        <v>125</v>
      </c>
      <c r="AB15" s="16">
        <f t="shared" ref="AB15:AC15" si="12">SUM(AB16:AB18)</f>
        <v>120</v>
      </c>
      <c r="AC15" s="16">
        <f t="shared" si="12"/>
        <v>1129</v>
      </c>
    </row>
    <row r="16" spans="1:29" ht="12.2" customHeight="1">
      <c r="A16" s="87" t="s">
        <v>96</v>
      </c>
      <c r="B16" s="59">
        <v>16</v>
      </c>
      <c r="C16" s="83">
        <v>70</v>
      </c>
      <c r="D16" s="86" t="s">
        <v>96</v>
      </c>
      <c r="E16" s="59">
        <v>15</v>
      </c>
      <c r="F16" s="83">
        <v>517</v>
      </c>
      <c r="G16" s="86" t="s">
        <v>95</v>
      </c>
      <c r="H16" s="59">
        <v>177</v>
      </c>
      <c r="I16" s="59">
        <v>2089</v>
      </c>
      <c r="J16" s="33"/>
      <c r="K16" s="33"/>
      <c r="L16" s="87" t="s">
        <v>103</v>
      </c>
      <c r="M16" s="59">
        <v>17</v>
      </c>
      <c r="N16" s="83">
        <v>41</v>
      </c>
      <c r="O16" s="82" t="s">
        <v>126</v>
      </c>
      <c r="P16" s="59">
        <v>17</v>
      </c>
      <c r="Q16" s="59">
        <v>160</v>
      </c>
      <c r="R16" s="86" t="s">
        <v>103</v>
      </c>
      <c r="S16" s="59">
        <v>31</v>
      </c>
      <c r="T16" s="59">
        <v>149</v>
      </c>
      <c r="U16" s="85" t="s">
        <v>127</v>
      </c>
      <c r="V16" s="16">
        <f t="shared" si="11"/>
        <v>31</v>
      </c>
      <c r="W16" s="27">
        <f t="shared" si="11"/>
        <v>192</v>
      </c>
      <c r="X16" s="25" t="s">
        <v>128</v>
      </c>
      <c r="Y16" s="16">
        <f>SUM(Y17:Y26)</f>
        <v>526</v>
      </c>
      <c r="Z16" s="27">
        <f>SUM(Z17:Z26)</f>
        <v>4895</v>
      </c>
      <c r="AA16" s="28" t="s">
        <v>99</v>
      </c>
      <c r="AB16" s="16">
        <v>25</v>
      </c>
      <c r="AC16" s="16">
        <v>142</v>
      </c>
    </row>
    <row r="17" spans="1:29" ht="12.2" customHeight="1">
      <c r="A17" s="87" t="s">
        <v>98</v>
      </c>
      <c r="B17" s="59">
        <v>13</v>
      </c>
      <c r="C17" s="83">
        <v>256</v>
      </c>
      <c r="D17" s="81" t="s">
        <v>129</v>
      </c>
      <c r="E17" s="59">
        <v>15</v>
      </c>
      <c r="F17" s="83">
        <v>43</v>
      </c>
      <c r="G17" s="81" t="s">
        <v>130</v>
      </c>
      <c r="H17" s="59">
        <v>40</v>
      </c>
      <c r="I17" s="59">
        <v>461</v>
      </c>
      <c r="J17" s="33"/>
      <c r="K17" s="33"/>
      <c r="L17" s="74" t="s">
        <v>131</v>
      </c>
      <c r="M17" s="59">
        <v>19</v>
      </c>
      <c r="N17" s="83">
        <v>280</v>
      </c>
      <c r="O17" s="82" t="s">
        <v>132</v>
      </c>
      <c r="P17" s="59">
        <v>25</v>
      </c>
      <c r="Q17" s="59">
        <v>209</v>
      </c>
      <c r="R17" s="86" t="s">
        <v>96</v>
      </c>
      <c r="S17" s="59">
        <v>61</v>
      </c>
      <c r="T17" s="59">
        <v>433</v>
      </c>
      <c r="U17" s="87" t="s">
        <v>103</v>
      </c>
      <c r="V17" s="16">
        <v>31</v>
      </c>
      <c r="W17" s="27">
        <v>192</v>
      </c>
      <c r="X17" s="28" t="s">
        <v>99</v>
      </c>
      <c r="Y17" s="16">
        <v>252</v>
      </c>
      <c r="Z17" s="27">
        <v>1956</v>
      </c>
      <c r="AA17" s="28" t="s">
        <v>103</v>
      </c>
      <c r="AB17" s="16">
        <v>41</v>
      </c>
      <c r="AC17" s="16">
        <v>325</v>
      </c>
    </row>
    <row r="18" spans="1:29" ht="12.2" customHeight="1">
      <c r="A18" s="38" t="s">
        <v>133</v>
      </c>
      <c r="B18" s="59">
        <v>0</v>
      </c>
      <c r="C18" s="83">
        <v>0</v>
      </c>
      <c r="D18" s="81" t="s">
        <v>134</v>
      </c>
      <c r="E18" s="59">
        <v>20</v>
      </c>
      <c r="F18" s="83">
        <v>67</v>
      </c>
      <c r="G18" s="81" t="s">
        <v>135</v>
      </c>
      <c r="H18" s="59">
        <v>38</v>
      </c>
      <c r="I18" s="59">
        <v>365</v>
      </c>
      <c r="J18" s="33"/>
      <c r="K18" s="33"/>
      <c r="L18" s="74" t="s">
        <v>136</v>
      </c>
      <c r="M18" s="59">
        <f t="shared" ref="M18:N18" si="13">SUM(M19:M22)</f>
        <v>172</v>
      </c>
      <c r="N18" s="83">
        <f t="shared" si="13"/>
        <v>1361</v>
      </c>
      <c r="O18" s="82" t="s">
        <v>137</v>
      </c>
      <c r="P18" s="59">
        <v>37</v>
      </c>
      <c r="Q18" s="59">
        <v>297</v>
      </c>
      <c r="R18" s="82" t="s">
        <v>138</v>
      </c>
      <c r="S18" s="59">
        <f t="shared" ref="S18:T18" si="14">SUM(S19:S22)</f>
        <v>55</v>
      </c>
      <c r="T18" s="59">
        <f t="shared" si="14"/>
        <v>555</v>
      </c>
      <c r="U18" s="85" t="s">
        <v>139</v>
      </c>
      <c r="V18" s="16">
        <f t="shared" ref="V18:W18" si="15">SUM(V19:V22)</f>
        <v>205</v>
      </c>
      <c r="W18" s="27">
        <f t="shared" si="15"/>
        <v>1337</v>
      </c>
      <c r="X18" s="28" t="s">
        <v>98</v>
      </c>
      <c r="Y18" s="16">
        <v>48</v>
      </c>
      <c r="Z18" s="27">
        <v>414</v>
      </c>
      <c r="AA18" s="28" t="s">
        <v>96</v>
      </c>
      <c r="AB18" s="16">
        <v>54</v>
      </c>
      <c r="AC18" s="16">
        <v>662</v>
      </c>
    </row>
    <row r="19" spans="1:29" ht="12.2" customHeight="1">
      <c r="A19" s="38" t="s">
        <v>140</v>
      </c>
      <c r="B19" s="59">
        <v>1</v>
      </c>
      <c r="C19" s="83">
        <v>17</v>
      </c>
      <c r="D19" s="81" t="s">
        <v>141</v>
      </c>
      <c r="E19" s="59">
        <v>7</v>
      </c>
      <c r="F19" s="83">
        <v>13</v>
      </c>
      <c r="G19" s="82" t="s">
        <v>142</v>
      </c>
      <c r="H19" s="59">
        <f>SUM(H20:H21)</f>
        <v>75</v>
      </c>
      <c r="I19" s="59">
        <f>SUM(I20:I21)</f>
        <v>649</v>
      </c>
      <c r="J19" s="33"/>
      <c r="K19" s="33"/>
      <c r="L19" s="87" t="s">
        <v>99</v>
      </c>
      <c r="M19" s="59">
        <v>51</v>
      </c>
      <c r="N19" s="83">
        <v>263</v>
      </c>
      <c r="O19" s="82" t="s">
        <v>143</v>
      </c>
      <c r="P19" s="59">
        <f t="shared" ref="P19:Q19" si="16">SUM(P20:P24)</f>
        <v>86</v>
      </c>
      <c r="Q19" s="59">
        <f t="shared" si="16"/>
        <v>366</v>
      </c>
      <c r="R19" s="86" t="s">
        <v>103</v>
      </c>
      <c r="S19" s="59">
        <v>6</v>
      </c>
      <c r="T19" s="59">
        <v>56</v>
      </c>
      <c r="U19" s="87" t="s">
        <v>99</v>
      </c>
      <c r="V19" s="16">
        <v>79</v>
      </c>
      <c r="W19" s="27">
        <v>608</v>
      </c>
      <c r="X19" s="28" t="s">
        <v>95</v>
      </c>
      <c r="Y19" s="16">
        <v>39</v>
      </c>
      <c r="Z19" s="27">
        <v>196</v>
      </c>
      <c r="AA19" s="25" t="s">
        <v>144</v>
      </c>
      <c r="AB19" s="16">
        <f t="shared" ref="AB19:AC19" si="17">SUM(AB20:AB22)</f>
        <v>90</v>
      </c>
      <c r="AC19" s="16">
        <f t="shared" si="17"/>
        <v>1010</v>
      </c>
    </row>
    <row r="20" spans="1:29" ht="12.2" customHeight="1">
      <c r="A20" s="38" t="s">
        <v>145</v>
      </c>
      <c r="B20" s="59">
        <v>36</v>
      </c>
      <c r="C20" s="83">
        <v>631</v>
      </c>
      <c r="D20" s="81" t="s">
        <v>146</v>
      </c>
      <c r="E20" s="59">
        <v>4</v>
      </c>
      <c r="F20" s="83">
        <v>33</v>
      </c>
      <c r="G20" s="86" t="s">
        <v>99</v>
      </c>
      <c r="H20" s="59">
        <v>36</v>
      </c>
      <c r="I20" s="59">
        <v>323</v>
      </c>
      <c r="J20" s="33"/>
      <c r="K20" s="33"/>
      <c r="L20" s="87" t="s">
        <v>103</v>
      </c>
      <c r="M20" s="59">
        <v>30</v>
      </c>
      <c r="N20" s="83">
        <v>192</v>
      </c>
      <c r="O20" s="86" t="s">
        <v>99</v>
      </c>
      <c r="P20" s="59">
        <v>31</v>
      </c>
      <c r="Q20" s="59">
        <v>118</v>
      </c>
      <c r="R20" s="86" t="s">
        <v>96</v>
      </c>
      <c r="S20" s="59">
        <v>7</v>
      </c>
      <c r="T20" s="59">
        <v>31</v>
      </c>
      <c r="U20" s="87" t="s">
        <v>103</v>
      </c>
      <c r="V20" s="16">
        <v>52</v>
      </c>
      <c r="W20" s="27">
        <v>222</v>
      </c>
      <c r="X20" s="28" t="s">
        <v>100</v>
      </c>
      <c r="Y20" s="16">
        <v>16</v>
      </c>
      <c r="Z20" s="27">
        <v>70</v>
      </c>
      <c r="AA20" s="28" t="s">
        <v>99</v>
      </c>
      <c r="AB20" s="16">
        <v>37</v>
      </c>
      <c r="AC20" s="16">
        <v>679</v>
      </c>
    </row>
    <row r="21" spans="1:29" ht="12.2" customHeight="1">
      <c r="A21" s="38" t="s">
        <v>147</v>
      </c>
      <c r="B21" s="59">
        <v>25</v>
      </c>
      <c r="C21" s="83">
        <v>778</v>
      </c>
      <c r="D21" s="81" t="s">
        <v>148</v>
      </c>
      <c r="E21" s="59">
        <v>36</v>
      </c>
      <c r="F21" s="83">
        <v>78</v>
      </c>
      <c r="G21" s="86" t="s">
        <v>103</v>
      </c>
      <c r="H21" s="59">
        <v>39</v>
      </c>
      <c r="I21" s="59">
        <v>326</v>
      </c>
      <c r="J21" s="33"/>
      <c r="K21" s="33"/>
      <c r="L21" s="87" t="s">
        <v>96</v>
      </c>
      <c r="M21" s="59">
        <v>59</v>
      </c>
      <c r="N21" s="83">
        <v>256</v>
      </c>
      <c r="O21" s="86" t="s">
        <v>103</v>
      </c>
      <c r="P21" s="59">
        <v>19</v>
      </c>
      <c r="Q21" s="59">
        <v>71</v>
      </c>
      <c r="R21" s="86" t="s">
        <v>98</v>
      </c>
      <c r="S21" s="59">
        <v>30</v>
      </c>
      <c r="T21" s="59">
        <v>156</v>
      </c>
      <c r="U21" s="87" t="s">
        <v>96</v>
      </c>
      <c r="V21" s="16">
        <v>56</v>
      </c>
      <c r="W21" s="27">
        <v>388</v>
      </c>
      <c r="X21" s="28" t="s">
        <v>149</v>
      </c>
      <c r="Y21" s="16">
        <v>28</v>
      </c>
      <c r="Z21" s="27">
        <v>353</v>
      </c>
      <c r="AA21" s="28" t="s">
        <v>103</v>
      </c>
      <c r="AB21" s="16">
        <v>27</v>
      </c>
      <c r="AC21" s="16">
        <v>173</v>
      </c>
    </row>
    <row r="22" spans="1:29" ht="12.2" customHeight="1">
      <c r="A22" s="38" t="s">
        <v>150</v>
      </c>
      <c r="B22" s="59">
        <v>71</v>
      </c>
      <c r="C22" s="83">
        <v>1241</v>
      </c>
      <c r="D22" s="81" t="s">
        <v>151</v>
      </c>
      <c r="E22" s="59">
        <v>14</v>
      </c>
      <c r="F22" s="83">
        <v>153</v>
      </c>
      <c r="G22" s="82" t="s">
        <v>152</v>
      </c>
      <c r="H22" s="59">
        <f t="shared" ref="H22:I22" si="18">SUM(H23:H24)</f>
        <v>42</v>
      </c>
      <c r="I22" s="59">
        <f t="shared" si="18"/>
        <v>246</v>
      </c>
      <c r="J22" s="33"/>
      <c r="K22" s="33"/>
      <c r="L22" s="87" t="s">
        <v>98</v>
      </c>
      <c r="M22" s="59">
        <v>32</v>
      </c>
      <c r="N22" s="83">
        <v>650</v>
      </c>
      <c r="O22" s="86" t="s">
        <v>96</v>
      </c>
      <c r="P22" s="59">
        <v>21</v>
      </c>
      <c r="Q22" s="59">
        <v>68</v>
      </c>
      <c r="R22" s="86" t="s">
        <v>95</v>
      </c>
      <c r="S22" s="59">
        <v>12</v>
      </c>
      <c r="T22" s="59">
        <v>312</v>
      </c>
      <c r="U22" s="87" t="s">
        <v>98</v>
      </c>
      <c r="V22" s="16">
        <v>18</v>
      </c>
      <c r="W22" s="27">
        <v>119</v>
      </c>
      <c r="X22" s="28" t="s">
        <v>153</v>
      </c>
      <c r="Y22" s="16">
        <v>27</v>
      </c>
      <c r="Z22" s="27">
        <v>134</v>
      </c>
      <c r="AA22" s="28" t="s">
        <v>96</v>
      </c>
      <c r="AB22" s="16">
        <v>26</v>
      </c>
      <c r="AC22" s="16">
        <v>158</v>
      </c>
    </row>
    <row r="23" spans="1:29" ht="12.2" customHeight="1">
      <c r="A23" s="38" t="s">
        <v>154</v>
      </c>
      <c r="B23" s="59">
        <v>2</v>
      </c>
      <c r="C23" s="83">
        <v>6</v>
      </c>
      <c r="D23" s="82" t="s">
        <v>155</v>
      </c>
      <c r="E23" s="59">
        <f t="shared" ref="E23:F23" si="19">SUM(E24:E26)</f>
        <v>4</v>
      </c>
      <c r="F23" s="83">
        <f t="shared" si="19"/>
        <v>4</v>
      </c>
      <c r="G23" s="86" t="s">
        <v>99</v>
      </c>
      <c r="H23" s="59">
        <v>22</v>
      </c>
      <c r="I23" s="59">
        <v>114</v>
      </c>
      <c r="J23" s="33"/>
      <c r="K23" s="33"/>
      <c r="L23" s="74" t="s">
        <v>156</v>
      </c>
      <c r="M23" s="59">
        <f t="shared" ref="M23:N23" si="20">SUM(M24:M26)</f>
        <v>306</v>
      </c>
      <c r="N23" s="83">
        <f t="shared" si="20"/>
        <v>1996</v>
      </c>
      <c r="O23" s="86" t="s">
        <v>98</v>
      </c>
      <c r="P23" s="59">
        <v>4</v>
      </c>
      <c r="Q23" s="59">
        <v>25</v>
      </c>
      <c r="R23" s="86"/>
      <c r="S23" s="59"/>
      <c r="T23" s="59"/>
      <c r="U23" s="85" t="s">
        <v>157</v>
      </c>
      <c r="V23" s="16">
        <f>SUM(V24:V30)</f>
        <v>452</v>
      </c>
      <c r="W23" s="27">
        <f>SUM(W24:W30)</f>
        <v>6280</v>
      </c>
      <c r="X23" s="28" t="s">
        <v>158</v>
      </c>
      <c r="Y23" s="16">
        <v>30</v>
      </c>
      <c r="Z23" s="27">
        <v>270</v>
      </c>
      <c r="AA23" s="25" t="s">
        <v>159</v>
      </c>
      <c r="AB23" s="16">
        <f t="shared" ref="AB23:AC23" si="21">SUM(AB24)</f>
        <v>13</v>
      </c>
      <c r="AC23" s="16">
        <f t="shared" si="21"/>
        <v>96</v>
      </c>
    </row>
    <row r="24" spans="1:29" ht="12.2" customHeight="1">
      <c r="A24" s="38" t="s">
        <v>160</v>
      </c>
      <c r="B24" s="59">
        <v>0</v>
      </c>
      <c r="C24" s="83">
        <v>0</v>
      </c>
      <c r="D24" s="86" t="s">
        <v>96</v>
      </c>
      <c r="E24" s="59">
        <v>3</v>
      </c>
      <c r="F24" s="83">
        <v>2</v>
      </c>
      <c r="G24" s="86" t="s">
        <v>103</v>
      </c>
      <c r="H24" s="59">
        <v>20</v>
      </c>
      <c r="I24" s="59">
        <v>132</v>
      </c>
      <c r="J24" s="33"/>
      <c r="K24" s="33"/>
      <c r="L24" s="87" t="s">
        <v>99</v>
      </c>
      <c r="M24" s="59">
        <v>146</v>
      </c>
      <c r="N24" s="83">
        <v>770</v>
      </c>
      <c r="O24" s="86" t="s">
        <v>95</v>
      </c>
      <c r="P24" s="59">
        <v>11</v>
      </c>
      <c r="Q24" s="59">
        <v>84</v>
      </c>
      <c r="R24" s="51" t="s">
        <v>161</v>
      </c>
      <c r="S24" s="59">
        <f>SUM(S26,S33,S36,S40,S43,S48,S51,S55,S59,S63,V6,V11,V14,V16,V18,V23,V31,V35,V39)</f>
        <v>3627</v>
      </c>
      <c r="T24" s="59">
        <f>SUM(T26,T33,T36,T40,T43,T48,T51,T55,T59,T63,W6,W11,W14,W16,W18,W23,W31,W35,W39)</f>
        <v>32129</v>
      </c>
      <c r="U24" s="87" t="s">
        <v>99</v>
      </c>
      <c r="V24" s="16">
        <v>86</v>
      </c>
      <c r="W24" s="27">
        <v>428</v>
      </c>
      <c r="X24" s="28" t="s">
        <v>162</v>
      </c>
      <c r="Y24" s="16">
        <v>45</v>
      </c>
      <c r="Z24" s="27">
        <v>248</v>
      </c>
      <c r="AA24" s="28" t="s">
        <v>98</v>
      </c>
      <c r="AB24" s="16">
        <v>13</v>
      </c>
      <c r="AC24" s="16">
        <v>96</v>
      </c>
    </row>
    <row r="25" spans="1:29" ht="12.2" customHeight="1">
      <c r="A25" s="85" t="s">
        <v>163</v>
      </c>
      <c r="B25" s="59">
        <f>SUM(B26:B34)</f>
        <v>305</v>
      </c>
      <c r="C25" s="83">
        <f>SUM(C26:C34)</f>
        <v>4015</v>
      </c>
      <c r="D25" s="86" t="s">
        <v>98</v>
      </c>
      <c r="E25" s="59">
        <v>0</v>
      </c>
      <c r="F25" s="83">
        <v>0</v>
      </c>
      <c r="G25" s="81" t="s">
        <v>164</v>
      </c>
      <c r="H25" s="59">
        <v>23</v>
      </c>
      <c r="I25" s="59">
        <v>2204</v>
      </c>
      <c r="J25" s="33"/>
      <c r="K25" s="33"/>
      <c r="L25" s="87" t="s">
        <v>103</v>
      </c>
      <c r="M25" s="59">
        <v>129</v>
      </c>
      <c r="N25" s="83">
        <v>1029</v>
      </c>
      <c r="O25" s="82" t="s">
        <v>165</v>
      </c>
      <c r="P25" s="59">
        <f>SUM(P26:P32)</f>
        <v>190</v>
      </c>
      <c r="Q25" s="59">
        <f>SUM(Q26:Q32)</f>
        <v>2498</v>
      </c>
      <c r="R25" s="82"/>
      <c r="S25" s="59"/>
      <c r="T25" s="59"/>
      <c r="U25" s="87" t="s">
        <v>103</v>
      </c>
      <c r="V25" s="16">
        <v>40</v>
      </c>
      <c r="W25" s="27">
        <v>384</v>
      </c>
      <c r="X25" s="28" t="s">
        <v>166</v>
      </c>
      <c r="Y25" s="16">
        <v>31</v>
      </c>
      <c r="Z25" s="27">
        <v>434</v>
      </c>
      <c r="AA25" s="25" t="s">
        <v>167</v>
      </c>
      <c r="AB25" s="16">
        <f>SUM(AB26:AB31)</f>
        <v>190</v>
      </c>
      <c r="AC25" s="16">
        <f>SUM(AC26:AC31)</f>
        <v>1619</v>
      </c>
    </row>
    <row r="26" spans="1:29" ht="12.2" customHeight="1">
      <c r="A26" s="87" t="s">
        <v>99</v>
      </c>
      <c r="B26" s="59">
        <v>75</v>
      </c>
      <c r="C26" s="83">
        <v>446</v>
      </c>
      <c r="D26" s="86" t="s">
        <v>95</v>
      </c>
      <c r="E26" s="59">
        <v>1</v>
      </c>
      <c r="F26" s="83">
        <v>2</v>
      </c>
      <c r="G26" s="82" t="s">
        <v>168</v>
      </c>
      <c r="H26" s="59">
        <f>SUM(H27:H31)</f>
        <v>51</v>
      </c>
      <c r="I26" s="59">
        <f>SUM(I27:I31)</f>
        <v>379</v>
      </c>
      <c r="J26" s="33"/>
      <c r="K26" s="33"/>
      <c r="L26" s="87" t="s">
        <v>96</v>
      </c>
      <c r="M26" s="59">
        <v>31</v>
      </c>
      <c r="N26" s="83">
        <v>197</v>
      </c>
      <c r="O26" s="86" t="s">
        <v>99</v>
      </c>
      <c r="P26" s="59">
        <v>13</v>
      </c>
      <c r="Q26" s="59">
        <v>70</v>
      </c>
      <c r="R26" s="82" t="s">
        <v>169</v>
      </c>
      <c r="S26" s="59">
        <f>SUM(S27:S32)</f>
        <v>460</v>
      </c>
      <c r="T26" s="59">
        <f>SUM(T27:T32)</f>
        <v>3716</v>
      </c>
      <c r="U26" s="87" t="s">
        <v>96</v>
      </c>
      <c r="V26" s="16">
        <v>66</v>
      </c>
      <c r="W26" s="27">
        <v>362</v>
      </c>
      <c r="X26" s="28" t="s">
        <v>170</v>
      </c>
      <c r="Y26" s="16">
        <v>10</v>
      </c>
      <c r="Z26" s="27">
        <v>820</v>
      </c>
      <c r="AA26" s="28" t="s">
        <v>99</v>
      </c>
      <c r="AB26" s="16">
        <v>11</v>
      </c>
      <c r="AC26" s="16">
        <v>50</v>
      </c>
    </row>
    <row r="27" spans="1:29" ht="12.2" customHeight="1">
      <c r="A27" s="87" t="s">
        <v>103</v>
      </c>
      <c r="B27" s="59">
        <v>70</v>
      </c>
      <c r="C27" s="83">
        <v>1548</v>
      </c>
      <c r="D27" s="82" t="s">
        <v>171</v>
      </c>
      <c r="E27" s="59">
        <f>SUM(E28:E35)</f>
        <v>80</v>
      </c>
      <c r="F27" s="83">
        <f>SUM(F28:F35)</f>
        <v>476</v>
      </c>
      <c r="G27" s="86" t="s">
        <v>99</v>
      </c>
      <c r="H27" s="59">
        <v>5</v>
      </c>
      <c r="I27" s="59">
        <v>12</v>
      </c>
      <c r="J27" s="33"/>
      <c r="K27" s="33"/>
      <c r="L27" s="74" t="s">
        <v>172</v>
      </c>
      <c r="M27" s="59">
        <f t="shared" ref="M27:N27" si="22">SUM(M28:M29)</f>
        <v>26</v>
      </c>
      <c r="N27" s="83">
        <f t="shared" si="22"/>
        <v>741</v>
      </c>
      <c r="O27" s="86" t="s">
        <v>103</v>
      </c>
      <c r="P27" s="59">
        <v>2</v>
      </c>
      <c r="Q27" s="59">
        <v>7</v>
      </c>
      <c r="R27" s="86" t="s">
        <v>99</v>
      </c>
      <c r="S27" s="59">
        <v>222</v>
      </c>
      <c r="T27" s="59">
        <v>2540</v>
      </c>
      <c r="U27" s="87" t="s">
        <v>98</v>
      </c>
      <c r="V27" s="16">
        <v>200</v>
      </c>
      <c r="W27" s="27">
        <v>2602</v>
      </c>
      <c r="X27" s="25" t="s">
        <v>173</v>
      </c>
      <c r="Y27" s="16">
        <f t="shared" ref="Y27:Z27" si="23">SUM(Y28)</f>
        <v>25</v>
      </c>
      <c r="Z27" s="27">
        <f t="shared" si="23"/>
        <v>131</v>
      </c>
      <c r="AA27" s="28" t="s">
        <v>103</v>
      </c>
      <c r="AB27" s="16">
        <v>47</v>
      </c>
      <c r="AC27" s="16">
        <v>326</v>
      </c>
    </row>
    <row r="28" spans="1:29" ht="12.2" customHeight="1">
      <c r="A28" s="87" t="s">
        <v>96</v>
      </c>
      <c r="B28" s="59">
        <v>42</v>
      </c>
      <c r="C28" s="83">
        <v>1053</v>
      </c>
      <c r="D28" s="86" t="s">
        <v>99</v>
      </c>
      <c r="E28" s="59">
        <v>9</v>
      </c>
      <c r="F28" s="83">
        <v>56</v>
      </c>
      <c r="G28" s="86" t="s">
        <v>103</v>
      </c>
      <c r="H28" s="59">
        <v>22</v>
      </c>
      <c r="I28" s="59">
        <v>297</v>
      </c>
      <c r="J28" s="33"/>
      <c r="K28" s="33"/>
      <c r="L28" s="87" t="s">
        <v>99</v>
      </c>
      <c r="M28" s="59">
        <v>18</v>
      </c>
      <c r="N28" s="83">
        <v>71</v>
      </c>
      <c r="O28" s="86" t="s">
        <v>96</v>
      </c>
      <c r="P28" s="59">
        <v>18</v>
      </c>
      <c r="Q28" s="59">
        <v>178</v>
      </c>
      <c r="R28" s="86" t="s">
        <v>103</v>
      </c>
      <c r="S28" s="59">
        <v>36</v>
      </c>
      <c r="T28" s="59">
        <v>143</v>
      </c>
      <c r="U28" s="87" t="s">
        <v>95</v>
      </c>
      <c r="V28" s="16">
        <v>14</v>
      </c>
      <c r="W28" s="27">
        <v>775</v>
      </c>
      <c r="X28" s="28" t="s">
        <v>103</v>
      </c>
      <c r="Y28" s="16">
        <v>25</v>
      </c>
      <c r="Z28" s="27">
        <v>131</v>
      </c>
      <c r="AA28" s="28" t="s">
        <v>96</v>
      </c>
      <c r="AB28" s="16">
        <v>36</v>
      </c>
      <c r="AC28" s="16">
        <v>245</v>
      </c>
    </row>
    <row r="29" spans="1:29" ht="12.2" customHeight="1">
      <c r="A29" s="87" t="s">
        <v>98</v>
      </c>
      <c r="B29" s="59">
        <v>39</v>
      </c>
      <c r="C29" s="83">
        <v>418</v>
      </c>
      <c r="D29" s="86" t="s">
        <v>103</v>
      </c>
      <c r="E29" s="59">
        <v>19</v>
      </c>
      <c r="F29" s="83">
        <v>127</v>
      </c>
      <c r="G29" s="86" t="s">
        <v>96</v>
      </c>
      <c r="H29" s="59">
        <v>9</v>
      </c>
      <c r="I29" s="59">
        <v>30</v>
      </c>
      <c r="J29" s="33"/>
      <c r="K29" s="33"/>
      <c r="L29" s="87" t="s">
        <v>103</v>
      </c>
      <c r="M29" s="59">
        <v>8</v>
      </c>
      <c r="N29" s="83">
        <v>670</v>
      </c>
      <c r="O29" s="86" t="s">
        <v>98</v>
      </c>
      <c r="P29" s="59">
        <v>15</v>
      </c>
      <c r="Q29" s="59">
        <v>117</v>
      </c>
      <c r="R29" s="86" t="s">
        <v>96</v>
      </c>
      <c r="S29" s="59">
        <v>61</v>
      </c>
      <c r="T29" s="59">
        <v>289</v>
      </c>
      <c r="U29" s="87" t="s">
        <v>100</v>
      </c>
      <c r="V29" s="16">
        <v>30</v>
      </c>
      <c r="W29" s="27">
        <v>1448</v>
      </c>
      <c r="X29" s="25" t="s">
        <v>174</v>
      </c>
      <c r="Y29" s="16">
        <f t="shared" ref="Y29:Z29" si="24">SUM(Y30:Y32)</f>
        <v>71</v>
      </c>
      <c r="Z29" s="27">
        <f t="shared" si="24"/>
        <v>419</v>
      </c>
      <c r="AA29" s="28" t="s">
        <v>98</v>
      </c>
      <c r="AB29" s="16">
        <v>21</v>
      </c>
      <c r="AC29" s="16">
        <v>188</v>
      </c>
    </row>
    <row r="30" spans="1:29" ht="12.2" customHeight="1">
      <c r="A30" s="87" t="s">
        <v>95</v>
      </c>
      <c r="B30" s="59">
        <v>7</v>
      </c>
      <c r="C30" s="83">
        <v>59</v>
      </c>
      <c r="D30" s="86" t="s">
        <v>96</v>
      </c>
      <c r="E30" s="59">
        <v>19</v>
      </c>
      <c r="F30" s="83">
        <v>122</v>
      </c>
      <c r="G30" s="86" t="s">
        <v>98</v>
      </c>
      <c r="H30" s="59">
        <v>7</v>
      </c>
      <c r="I30" s="59">
        <v>16</v>
      </c>
      <c r="J30" s="33"/>
      <c r="K30" s="33"/>
      <c r="L30" s="74" t="s">
        <v>175</v>
      </c>
      <c r="M30" s="59">
        <f t="shared" ref="M30:N30" si="25">SUM(M31:M34)</f>
        <v>115</v>
      </c>
      <c r="N30" s="83">
        <f t="shared" si="25"/>
        <v>1352</v>
      </c>
      <c r="O30" s="86" t="s">
        <v>95</v>
      </c>
      <c r="P30" s="59">
        <v>16</v>
      </c>
      <c r="Q30" s="59">
        <v>113</v>
      </c>
      <c r="R30" s="86" t="s">
        <v>98</v>
      </c>
      <c r="S30" s="59">
        <v>51</v>
      </c>
      <c r="T30" s="59">
        <v>311</v>
      </c>
      <c r="U30" s="87" t="s">
        <v>149</v>
      </c>
      <c r="V30" s="16">
        <v>16</v>
      </c>
      <c r="W30" s="27">
        <v>281</v>
      </c>
      <c r="X30" s="28" t="s">
        <v>99</v>
      </c>
      <c r="Y30" s="16">
        <v>31</v>
      </c>
      <c r="Z30" s="27">
        <v>169</v>
      </c>
      <c r="AA30" s="28" t="s">
        <v>95</v>
      </c>
      <c r="AB30" s="16">
        <v>12</v>
      </c>
      <c r="AC30" s="16">
        <v>111</v>
      </c>
    </row>
    <row r="31" spans="1:29" ht="12.2" customHeight="1">
      <c r="A31" s="87" t="s">
        <v>100</v>
      </c>
      <c r="B31" s="59">
        <v>12</v>
      </c>
      <c r="C31" s="83">
        <v>27</v>
      </c>
      <c r="D31" s="86" t="s">
        <v>98</v>
      </c>
      <c r="E31" s="59">
        <v>7</v>
      </c>
      <c r="F31" s="83">
        <v>75</v>
      </c>
      <c r="G31" s="86" t="s">
        <v>95</v>
      </c>
      <c r="H31" s="59">
        <v>8</v>
      </c>
      <c r="I31" s="58">
        <v>24</v>
      </c>
      <c r="J31" s="33"/>
      <c r="K31" s="33"/>
      <c r="L31" s="87" t="s">
        <v>99</v>
      </c>
      <c r="M31" s="59">
        <v>23</v>
      </c>
      <c r="N31" s="83">
        <v>344</v>
      </c>
      <c r="O31" s="86" t="s">
        <v>100</v>
      </c>
      <c r="P31" s="59">
        <v>62</v>
      </c>
      <c r="Q31" s="59">
        <v>658</v>
      </c>
      <c r="R31" s="86" t="s">
        <v>95</v>
      </c>
      <c r="S31" s="59">
        <v>26</v>
      </c>
      <c r="T31" s="59">
        <v>95</v>
      </c>
      <c r="U31" s="85" t="s">
        <v>176</v>
      </c>
      <c r="V31" s="16">
        <f t="shared" ref="V31:W31" si="26">SUM(V32:V34)</f>
        <v>141</v>
      </c>
      <c r="W31" s="27">
        <f t="shared" si="26"/>
        <v>770</v>
      </c>
      <c r="X31" s="28" t="s">
        <v>103</v>
      </c>
      <c r="Y31" s="16">
        <v>23</v>
      </c>
      <c r="Z31" s="27">
        <v>147</v>
      </c>
      <c r="AA31" s="28" t="s">
        <v>100</v>
      </c>
      <c r="AB31" s="16">
        <v>63</v>
      </c>
      <c r="AC31" s="16">
        <v>699</v>
      </c>
    </row>
    <row r="32" spans="1:29" ht="12.2" customHeight="1">
      <c r="A32" s="87" t="s">
        <v>149</v>
      </c>
      <c r="B32" s="59">
        <v>25</v>
      </c>
      <c r="C32" s="83">
        <v>265</v>
      </c>
      <c r="D32" s="86" t="s">
        <v>95</v>
      </c>
      <c r="E32" s="59">
        <v>5</v>
      </c>
      <c r="F32" s="83">
        <v>20</v>
      </c>
      <c r="G32" s="81"/>
      <c r="H32" s="59"/>
      <c r="I32" s="58"/>
      <c r="J32" s="33"/>
      <c r="K32" s="33"/>
      <c r="L32" s="87" t="s">
        <v>103</v>
      </c>
      <c r="M32" s="59">
        <v>23</v>
      </c>
      <c r="N32" s="83">
        <v>91</v>
      </c>
      <c r="O32" s="86" t="s">
        <v>149</v>
      </c>
      <c r="P32" s="59">
        <v>64</v>
      </c>
      <c r="Q32" s="59">
        <v>1355</v>
      </c>
      <c r="R32" s="86" t="s">
        <v>100</v>
      </c>
      <c r="S32" s="59">
        <v>64</v>
      </c>
      <c r="T32" s="59">
        <v>338</v>
      </c>
      <c r="U32" s="87" t="s">
        <v>99</v>
      </c>
      <c r="V32" s="16">
        <v>60</v>
      </c>
      <c r="W32" s="27">
        <v>271</v>
      </c>
      <c r="X32" s="28" t="s">
        <v>96</v>
      </c>
      <c r="Y32" s="16">
        <v>17</v>
      </c>
      <c r="Z32" s="27">
        <v>103</v>
      </c>
      <c r="AA32" s="25" t="s">
        <v>177</v>
      </c>
      <c r="AB32" s="16">
        <f t="shared" ref="AB32:AC32" si="27">SUM(AB33:AB34)</f>
        <v>33</v>
      </c>
      <c r="AC32" s="16">
        <f t="shared" si="27"/>
        <v>242</v>
      </c>
    </row>
    <row r="33" spans="1:29" ht="12.2" customHeight="1">
      <c r="A33" s="87" t="s">
        <v>153</v>
      </c>
      <c r="B33" s="59">
        <v>16</v>
      </c>
      <c r="C33" s="83">
        <v>123</v>
      </c>
      <c r="D33" s="86" t="s">
        <v>100</v>
      </c>
      <c r="E33" s="59">
        <v>4</v>
      </c>
      <c r="F33" s="83">
        <v>10</v>
      </c>
      <c r="G33" s="51" t="s">
        <v>178</v>
      </c>
      <c r="H33" s="59">
        <f>SUM(H35,H38,H42,H47,H52,H54,H56,H62,H66:H67,M6:M9,M14,M17:M18,M23,M27,M30,M35,M37,M41,M45,M49,M52,M55,M58)</f>
        <v>3763</v>
      </c>
      <c r="I33" s="59">
        <f>SUM(I35,I38,I42,I47,I52,I54,I56,I62,I66:I67,N6:N9,N14,N17:N18,N23,N27,N30,N35,N37,N41,N45,N49,N52,N55,N58)</f>
        <v>46367</v>
      </c>
      <c r="J33" s="33"/>
      <c r="K33" s="33"/>
      <c r="L33" s="87" t="s">
        <v>96</v>
      </c>
      <c r="M33" s="59">
        <v>23</v>
      </c>
      <c r="N33" s="83">
        <v>577</v>
      </c>
      <c r="O33" s="82" t="s">
        <v>179</v>
      </c>
      <c r="P33" s="59">
        <f t="shared" ref="P33:Q33" si="28">SUM(P34:P37)</f>
        <v>104</v>
      </c>
      <c r="Q33" s="59">
        <f t="shared" si="28"/>
        <v>727</v>
      </c>
      <c r="R33" s="82" t="s">
        <v>180</v>
      </c>
      <c r="S33" s="59">
        <f t="shared" ref="S33:T33" si="29">SUM(S34:S35)</f>
        <v>68</v>
      </c>
      <c r="T33" s="59">
        <f t="shared" si="29"/>
        <v>675</v>
      </c>
      <c r="U33" s="87" t="s">
        <v>103</v>
      </c>
      <c r="V33" s="16">
        <v>60</v>
      </c>
      <c r="W33" s="27">
        <v>319</v>
      </c>
      <c r="X33" s="25" t="s">
        <v>181</v>
      </c>
      <c r="Y33" s="16">
        <f t="shared" ref="Y33:Z33" si="30">SUM(Y34)</f>
        <v>42</v>
      </c>
      <c r="Z33" s="27">
        <f t="shared" si="30"/>
        <v>246</v>
      </c>
      <c r="AA33" s="28" t="s">
        <v>99</v>
      </c>
      <c r="AB33" s="16">
        <v>31</v>
      </c>
      <c r="AC33" s="16">
        <v>193</v>
      </c>
    </row>
    <row r="34" spans="1:29" ht="12.2" customHeight="1">
      <c r="A34" s="87" t="s">
        <v>158</v>
      </c>
      <c r="B34" s="59">
        <v>19</v>
      </c>
      <c r="C34" s="83">
        <v>76</v>
      </c>
      <c r="D34" s="86" t="s">
        <v>149</v>
      </c>
      <c r="E34" s="59">
        <v>6</v>
      </c>
      <c r="F34" s="83">
        <v>29</v>
      </c>
      <c r="G34" s="81"/>
      <c r="H34" s="59"/>
      <c r="I34" s="59"/>
      <c r="J34" s="33"/>
      <c r="K34" s="33"/>
      <c r="L34" s="87" t="s">
        <v>98</v>
      </c>
      <c r="M34" s="59">
        <v>46</v>
      </c>
      <c r="N34" s="83">
        <v>340</v>
      </c>
      <c r="O34" s="86" t="s">
        <v>99</v>
      </c>
      <c r="P34" s="59">
        <v>10</v>
      </c>
      <c r="Q34" s="59">
        <v>131</v>
      </c>
      <c r="R34" s="86" t="s">
        <v>99</v>
      </c>
      <c r="S34" s="59">
        <v>58</v>
      </c>
      <c r="T34" s="59">
        <v>414</v>
      </c>
      <c r="U34" s="87" t="s">
        <v>96</v>
      </c>
      <c r="V34" s="16">
        <v>21</v>
      </c>
      <c r="W34" s="27">
        <v>180</v>
      </c>
      <c r="X34" s="28" t="s">
        <v>99</v>
      </c>
      <c r="Y34" s="16">
        <v>42</v>
      </c>
      <c r="Z34" s="27">
        <v>246</v>
      </c>
      <c r="AA34" s="28" t="s">
        <v>103</v>
      </c>
      <c r="AB34" s="16">
        <v>2</v>
      </c>
      <c r="AC34" s="16">
        <v>49</v>
      </c>
    </row>
    <row r="35" spans="1:29" ht="12.2" customHeight="1">
      <c r="A35" s="85" t="s">
        <v>182</v>
      </c>
      <c r="B35" s="59">
        <f>SUM(B36:B42)</f>
        <v>159</v>
      </c>
      <c r="C35" s="83">
        <f>SUM(C36:C42)</f>
        <v>818</v>
      </c>
      <c r="D35" s="86" t="s">
        <v>153</v>
      </c>
      <c r="E35" s="59">
        <v>11</v>
      </c>
      <c r="F35" s="83">
        <v>37</v>
      </c>
      <c r="G35" s="82" t="s">
        <v>183</v>
      </c>
      <c r="H35" s="59">
        <f t="shared" ref="H35:I35" si="31">SUM(H36:H37)</f>
        <v>122</v>
      </c>
      <c r="I35" s="59">
        <f t="shared" si="31"/>
        <v>1296</v>
      </c>
      <c r="J35" s="33"/>
      <c r="K35" s="33"/>
      <c r="L35" s="74" t="s">
        <v>184</v>
      </c>
      <c r="M35" s="59">
        <f t="shared" ref="M35:N35" si="32">SUM(M36)</f>
        <v>5</v>
      </c>
      <c r="N35" s="58">
        <f t="shared" si="32"/>
        <v>335</v>
      </c>
      <c r="O35" s="86" t="s">
        <v>103</v>
      </c>
      <c r="P35" s="59">
        <v>27</v>
      </c>
      <c r="Q35" s="59">
        <v>361</v>
      </c>
      <c r="R35" s="86" t="s">
        <v>103</v>
      </c>
      <c r="S35" s="59">
        <v>10</v>
      </c>
      <c r="T35" s="59">
        <v>261</v>
      </c>
      <c r="U35" s="85" t="s">
        <v>185</v>
      </c>
      <c r="V35" s="16">
        <f t="shared" ref="V35:W35" si="33">SUM(V36:V38)</f>
        <v>107</v>
      </c>
      <c r="W35" s="27">
        <f t="shared" si="33"/>
        <v>619</v>
      </c>
      <c r="X35" s="25" t="s">
        <v>186</v>
      </c>
      <c r="Y35" s="16">
        <f t="shared" ref="Y35:Z35" si="34">SUM(Y36:Y37)</f>
        <v>28</v>
      </c>
      <c r="Z35" s="27">
        <f t="shared" si="34"/>
        <v>101</v>
      </c>
      <c r="AA35" s="25" t="s">
        <v>187</v>
      </c>
      <c r="AB35" s="16">
        <f t="shared" ref="AB35:AC35" si="35">SUM(AB36:AB38)</f>
        <v>135</v>
      </c>
      <c r="AC35" s="16">
        <f t="shared" si="35"/>
        <v>3282</v>
      </c>
    </row>
    <row r="36" spans="1:29" ht="12.2" customHeight="1">
      <c r="A36" s="87" t="s">
        <v>96</v>
      </c>
      <c r="B36" s="59">
        <v>42</v>
      </c>
      <c r="C36" s="83">
        <v>209</v>
      </c>
      <c r="D36" s="82" t="s">
        <v>188</v>
      </c>
      <c r="E36" s="59">
        <f t="shared" ref="E36:F36" si="36">SUM(E37:E40)</f>
        <v>11</v>
      </c>
      <c r="F36" s="83">
        <f t="shared" si="36"/>
        <v>161</v>
      </c>
      <c r="G36" s="86" t="s">
        <v>99</v>
      </c>
      <c r="H36" s="59">
        <v>35</v>
      </c>
      <c r="I36" s="59">
        <v>384</v>
      </c>
      <c r="J36" s="33"/>
      <c r="K36" s="33"/>
      <c r="L36" s="87" t="s">
        <v>99</v>
      </c>
      <c r="M36" s="59">
        <v>5</v>
      </c>
      <c r="N36" s="83">
        <v>335</v>
      </c>
      <c r="O36" s="86" t="s">
        <v>96</v>
      </c>
      <c r="P36" s="59">
        <v>33</v>
      </c>
      <c r="Q36" s="59">
        <v>109</v>
      </c>
      <c r="R36" s="82" t="s">
        <v>189</v>
      </c>
      <c r="S36" s="59">
        <f t="shared" ref="S36:T36" si="37">SUM(S37:S39)</f>
        <v>337</v>
      </c>
      <c r="T36" s="59">
        <f t="shared" si="37"/>
        <v>2679</v>
      </c>
      <c r="U36" s="87" t="s">
        <v>99</v>
      </c>
      <c r="V36" s="16">
        <v>25</v>
      </c>
      <c r="W36" s="27">
        <v>112</v>
      </c>
      <c r="X36" s="28" t="s">
        <v>99</v>
      </c>
      <c r="Y36" s="16">
        <v>13</v>
      </c>
      <c r="Z36" s="27">
        <v>65</v>
      </c>
      <c r="AA36" s="28" t="s">
        <v>99</v>
      </c>
      <c r="AB36" s="16">
        <v>44</v>
      </c>
      <c r="AC36" s="16">
        <v>448</v>
      </c>
    </row>
    <row r="37" spans="1:29" ht="12.2" customHeight="1">
      <c r="A37" s="87" t="s">
        <v>98</v>
      </c>
      <c r="B37" s="59">
        <v>57</v>
      </c>
      <c r="C37" s="83">
        <v>366</v>
      </c>
      <c r="D37" s="86" t="s">
        <v>99</v>
      </c>
      <c r="E37" s="59">
        <v>0</v>
      </c>
      <c r="F37" s="83">
        <v>0</v>
      </c>
      <c r="G37" s="86" t="s">
        <v>103</v>
      </c>
      <c r="H37" s="59">
        <v>87</v>
      </c>
      <c r="I37" s="59">
        <v>912</v>
      </c>
      <c r="J37" s="33"/>
      <c r="K37" s="33"/>
      <c r="L37" s="74" t="s">
        <v>190</v>
      </c>
      <c r="M37" s="59">
        <f t="shared" ref="M37:N37" si="38">SUM(M38:M40)</f>
        <v>71</v>
      </c>
      <c r="N37" s="83">
        <f t="shared" si="38"/>
        <v>1230</v>
      </c>
      <c r="O37" s="86" t="s">
        <v>98</v>
      </c>
      <c r="P37" s="59">
        <v>34</v>
      </c>
      <c r="Q37" s="59">
        <v>126</v>
      </c>
      <c r="R37" s="86" t="s">
        <v>99</v>
      </c>
      <c r="S37" s="59">
        <v>199</v>
      </c>
      <c r="T37" s="59">
        <v>1808</v>
      </c>
      <c r="U37" s="87" t="s">
        <v>103</v>
      </c>
      <c r="V37" s="16">
        <v>40</v>
      </c>
      <c r="W37" s="27">
        <v>224</v>
      </c>
      <c r="X37" s="28" t="s">
        <v>103</v>
      </c>
      <c r="Y37" s="16">
        <v>15</v>
      </c>
      <c r="Z37" s="27">
        <v>36</v>
      </c>
      <c r="AA37" s="28" t="s">
        <v>103</v>
      </c>
      <c r="AB37" s="16">
        <v>58</v>
      </c>
      <c r="AC37" s="16">
        <v>2205</v>
      </c>
    </row>
    <row r="38" spans="1:29" ht="12.2" customHeight="1">
      <c r="A38" s="87" t="s">
        <v>95</v>
      </c>
      <c r="B38" s="59">
        <v>13</v>
      </c>
      <c r="C38" s="83">
        <v>55</v>
      </c>
      <c r="D38" s="86" t="s">
        <v>103</v>
      </c>
      <c r="E38" s="59">
        <v>1</v>
      </c>
      <c r="F38" s="83">
        <v>7</v>
      </c>
      <c r="G38" s="82" t="s">
        <v>191</v>
      </c>
      <c r="H38" s="59">
        <f t="shared" ref="H38:I38" si="39">SUM(H39:H41)</f>
        <v>177</v>
      </c>
      <c r="I38" s="59">
        <f t="shared" si="39"/>
        <v>1119</v>
      </c>
      <c r="J38" s="33"/>
      <c r="K38" s="33"/>
      <c r="L38" s="87" t="s">
        <v>99</v>
      </c>
      <c r="M38" s="59">
        <v>40</v>
      </c>
      <c r="N38" s="83">
        <v>1049</v>
      </c>
      <c r="O38" s="82" t="s">
        <v>192</v>
      </c>
      <c r="P38" s="59">
        <f>SUM(P39:P43)</f>
        <v>160</v>
      </c>
      <c r="Q38" s="59">
        <f>SUM(Q39:Q43)</f>
        <v>1357</v>
      </c>
      <c r="R38" s="86" t="s">
        <v>103</v>
      </c>
      <c r="S38" s="59">
        <v>67</v>
      </c>
      <c r="T38" s="59">
        <v>369</v>
      </c>
      <c r="U38" s="87" t="s">
        <v>96</v>
      </c>
      <c r="V38" s="16">
        <v>42</v>
      </c>
      <c r="W38" s="27">
        <v>283</v>
      </c>
      <c r="X38" s="26" t="s">
        <v>193</v>
      </c>
      <c r="Y38" s="16">
        <f t="shared" ref="Y38:Z38" si="40">SUM(Y39:Y40)</f>
        <v>37</v>
      </c>
      <c r="Z38" s="27">
        <f t="shared" si="40"/>
        <v>331</v>
      </c>
      <c r="AA38" s="28" t="s">
        <v>96</v>
      </c>
      <c r="AB38" s="16">
        <v>33</v>
      </c>
      <c r="AC38" s="16">
        <v>629</v>
      </c>
    </row>
    <row r="39" spans="1:29" ht="12.2" customHeight="1">
      <c r="A39" s="87" t="s">
        <v>100</v>
      </c>
      <c r="B39" s="59">
        <v>15</v>
      </c>
      <c r="C39" s="83">
        <v>46</v>
      </c>
      <c r="D39" s="86" t="s">
        <v>96</v>
      </c>
      <c r="E39" s="59">
        <v>5</v>
      </c>
      <c r="F39" s="83">
        <v>41</v>
      </c>
      <c r="G39" s="86" t="s">
        <v>99</v>
      </c>
      <c r="H39" s="59">
        <v>73</v>
      </c>
      <c r="I39" s="59">
        <v>347</v>
      </c>
      <c r="J39" s="33"/>
      <c r="K39" s="33"/>
      <c r="L39" s="87" t="s">
        <v>103</v>
      </c>
      <c r="M39" s="59">
        <v>12</v>
      </c>
      <c r="N39" s="83">
        <v>28</v>
      </c>
      <c r="O39" s="86" t="s">
        <v>99</v>
      </c>
      <c r="P39" s="59">
        <v>62</v>
      </c>
      <c r="Q39" s="59">
        <v>535</v>
      </c>
      <c r="R39" s="86" t="s">
        <v>96</v>
      </c>
      <c r="S39" s="59">
        <v>71</v>
      </c>
      <c r="T39" s="59">
        <v>502</v>
      </c>
      <c r="U39" s="85" t="s">
        <v>194</v>
      </c>
      <c r="V39" s="16">
        <f t="shared" ref="V39:W39" si="41">SUM(V40:V41)</f>
        <v>49</v>
      </c>
      <c r="W39" s="27">
        <f t="shared" si="41"/>
        <v>403</v>
      </c>
      <c r="X39" s="28" t="s">
        <v>99</v>
      </c>
      <c r="Y39" s="16">
        <v>15</v>
      </c>
      <c r="Z39" s="27">
        <v>137</v>
      </c>
      <c r="AA39" s="25" t="s">
        <v>195</v>
      </c>
      <c r="AB39" s="16">
        <v>33</v>
      </c>
      <c r="AC39" s="16">
        <v>264</v>
      </c>
    </row>
    <row r="40" spans="1:29" ht="12.2" customHeight="1">
      <c r="A40" s="87" t="s">
        <v>149</v>
      </c>
      <c r="B40" s="59">
        <v>19</v>
      </c>
      <c r="C40" s="83">
        <v>109</v>
      </c>
      <c r="D40" s="86" t="s">
        <v>98</v>
      </c>
      <c r="E40" s="59">
        <v>5</v>
      </c>
      <c r="F40" s="83">
        <v>113</v>
      </c>
      <c r="G40" s="86" t="s">
        <v>103</v>
      </c>
      <c r="H40" s="59">
        <v>43</v>
      </c>
      <c r="I40" s="59">
        <v>304</v>
      </c>
      <c r="J40" s="33"/>
      <c r="K40" s="33"/>
      <c r="L40" s="87" t="s">
        <v>96</v>
      </c>
      <c r="M40" s="59">
        <v>19</v>
      </c>
      <c r="N40" s="83">
        <v>153</v>
      </c>
      <c r="O40" s="86" t="s">
        <v>103</v>
      </c>
      <c r="P40" s="59">
        <v>35</v>
      </c>
      <c r="Q40" s="59">
        <v>180</v>
      </c>
      <c r="R40" s="82" t="s">
        <v>196</v>
      </c>
      <c r="S40" s="59">
        <f t="shared" ref="S40:T40" si="42">SUM(S41:S42)</f>
        <v>38</v>
      </c>
      <c r="T40" s="59">
        <f t="shared" si="42"/>
        <v>328</v>
      </c>
      <c r="U40" s="87" t="s">
        <v>99</v>
      </c>
      <c r="V40" s="16">
        <v>27</v>
      </c>
      <c r="W40" s="27">
        <v>273</v>
      </c>
      <c r="X40" s="28" t="s">
        <v>103</v>
      </c>
      <c r="Y40" s="16">
        <v>22</v>
      </c>
      <c r="Z40" s="27">
        <v>194</v>
      </c>
      <c r="AA40" s="26" t="s">
        <v>197</v>
      </c>
      <c r="AB40" s="16">
        <f t="shared" ref="AB40:AC40" si="43">SUM(AB41:AB43)</f>
        <v>98</v>
      </c>
      <c r="AC40" s="16">
        <f t="shared" si="43"/>
        <v>842</v>
      </c>
    </row>
    <row r="41" spans="1:29" ht="12.2" customHeight="1">
      <c r="A41" s="87" t="s">
        <v>153</v>
      </c>
      <c r="B41" s="59">
        <v>8</v>
      </c>
      <c r="C41" s="83">
        <v>22</v>
      </c>
      <c r="D41" s="82" t="s">
        <v>198</v>
      </c>
      <c r="E41" s="59">
        <f t="shared" ref="E41:F41" si="44">SUM(E42:E44)</f>
        <v>8</v>
      </c>
      <c r="F41" s="83">
        <f t="shared" si="44"/>
        <v>20</v>
      </c>
      <c r="G41" s="86" t="s">
        <v>96</v>
      </c>
      <c r="H41" s="59">
        <v>61</v>
      </c>
      <c r="I41" s="59">
        <v>468</v>
      </c>
      <c r="J41" s="33"/>
      <c r="K41" s="33"/>
      <c r="L41" s="74" t="s">
        <v>199</v>
      </c>
      <c r="M41" s="59">
        <f t="shared" ref="M41:N41" si="45">SUM(M42:M44)</f>
        <v>95</v>
      </c>
      <c r="N41" s="83">
        <f t="shared" si="45"/>
        <v>458</v>
      </c>
      <c r="O41" s="86" t="s">
        <v>96</v>
      </c>
      <c r="P41" s="59">
        <v>11</v>
      </c>
      <c r="Q41" s="59">
        <v>19</v>
      </c>
      <c r="R41" s="86" t="s">
        <v>99</v>
      </c>
      <c r="S41" s="59">
        <v>28</v>
      </c>
      <c r="T41" s="59">
        <v>170</v>
      </c>
      <c r="U41" s="87" t="s">
        <v>103</v>
      </c>
      <c r="V41" s="16">
        <v>22</v>
      </c>
      <c r="W41" s="27">
        <v>130</v>
      </c>
      <c r="X41" s="26"/>
      <c r="Y41" s="16"/>
      <c r="Z41" s="27"/>
      <c r="AA41" s="28" t="s">
        <v>99</v>
      </c>
      <c r="AB41" s="16">
        <v>37</v>
      </c>
      <c r="AC41" s="16">
        <v>509</v>
      </c>
    </row>
    <row r="42" spans="1:29" ht="12.2" customHeight="1">
      <c r="A42" s="87" t="s">
        <v>158</v>
      </c>
      <c r="B42" s="59">
        <v>5</v>
      </c>
      <c r="C42" s="83">
        <v>11</v>
      </c>
      <c r="D42" s="86" t="s">
        <v>99</v>
      </c>
      <c r="E42" s="59">
        <v>6</v>
      </c>
      <c r="F42" s="83">
        <v>14</v>
      </c>
      <c r="G42" s="82" t="s">
        <v>200</v>
      </c>
      <c r="H42" s="59">
        <f t="shared" ref="H42:I42" si="46">SUM(H43:H46)</f>
        <v>291</v>
      </c>
      <c r="I42" s="59">
        <f t="shared" si="46"/>
        <v>3306</v>
      </c>
      <c r="J42" s="33"/>
      <c r="K42" s="33"/>
      <c r="L42" s="87" t="s">
        <v>99</v>
      </c>
      <c r="M42" s="59">
        <v>34</v>
      </c>
      <c r="N42" s="83">
        <v>125</v>
      </c>
      <c r="O42" s="86" t="s">
        <v>98</v>
      </c>
      <c r="P42" s="59">
        <v>22</v>
      </c>
      <c r="Q42" s="59">
        <v>274</v>
      </c>
      <c r="R42" s="86" t="s">
        <v>103</v>
      </c>
      <c r="S42" s="59">
        <v>10</v>
      </c>
      <c r="T42" s="59">
        <v>158</v>
      </c>
      <c r="U42" s="74"/>
      <c r="V42" s="16"/>
      <c r="W42" s="27"/>
      <c r="X42" s="14" t="s">
        <v>201</v>
      </c>
      <c r="Y42" s="16">
        <f>SUM(Y44,Y54,Y61,Y64,AB11,AB15,AB19,AB23,AB25,AB32,AB35,AB39:AB40,AB44,AB47,AB50,AB52)</f>
        <v>2867</v>
      </c>
      <c r="Z42" s="15">
        <f>SUM(Z44,Z54,Z61,Z64,AC11,AC15,AC19,AC23,AC25,AC32,AC35,AC39:AC40,AC44,AC47,AC50,AC52)</f>
        <v>34298</v>
      </c>
      <c r="AA42" s="28" t="s">
        <v>103</v>
      </c>
      <c r="AB42" s="16">
        <v>23</v>
      </c>
      <c r="AC42" s="16">
        <v>122</v>
      </c>
    </row>
    <row r="43" spans="1:29" ht="12.2" customHeight="1">
      <c r="A43" s="85" t="s">
        <v>202</v>
      </c>
      <c r="B43" s="59">
        <f>SUM(B44:B52)</f>
        <v>154</v>
      </c>
      <c r="C43" s="83">
        <f>SUM(C44:C52)</f>
        <v>1155</v>
      </c>
      <c r="D43" s="86" t="s">
        <v>103</v>
      </c>
      <c r="E43" s="59">
        <v>1</v>
      </c>
      <c r="F43" s="83">
        <v>5</v>
      </c>
      <c r="G43" s="86" t="s">
        <v>99</v>
      </c>
      <c r="H43" s="59">
        <v>42</v>
      </c>
      <c r="I43" s="59">
        <v>339</v>
      </c>
      <c r="J43" s="33"/>
      <c r="K43" s="33"/>
      <c r="L43" s="87" t="s">
        <v>103</v>
      </c>
      <c r="M43" s="59">
        <v>31</v>
      </c>
      <c r="N43" s="83">
        <v>132</v>
      </c>
      <c r="O43" s="86" t="s">
        <v>95</v>
      </c>
      <c r="P43" s="59">
        <v>30</v>
      </c>
      <c r="Q43" s="59">
        <v>349</v>
      </c>
      <c r="R43" s="82" t="s">
        <v>203</v>
      </c>
      <c r="S43" s="59">
        <f t="shared" ref="S43:T43" si="47">SUM(S44:S47)</f>
        <v>187</v>
      </c>
      <c r="T43" s="59">
        <f t="shared" si="47"/>
        <v>2541</v>
      </c>
      <c r="U43" s="46" t="s">
        <v>204</v>
      </c>
      <c r="V43" s="16">
        <f>SUM(V45,V55,V59,V62,Y6,Y11,Y14,Y16,Y27,Y29,Y33,Y35,Y38)</f>
        <v>2037</v>
      </c>
      <c r="W43" s="27">
        <f>SUM(W45,W55,W59,W62,Z6,Z11,Z14,Z16,Z27,Z29,Z33,Z35,Z38)</f>
        <v>15718</v>
      </c>
      <c r="X43" s="24"/>
      <c r="Y43" s="16"/>
      <c r="Z43" s="27"/>
      <c r="AA43" s="28" t="s">
        <v>96</v>
      </c>
      <c r="AB43" s="16">
        <v>38</v>
      </c>
      <c r="AC43" s="16">
        <v>211</v>
      </c>
    </row>
    <row r="44" spans="1:29" ht="12.2" customHeight="1">
      <c r="A44" s="87" t="s">
        <v>99</v>
      </c>
      <c r="B44" s="59">
        <v>15</v>
      </c>
      <c r="C44" s="83">
        <v>248</v>
      </c>
      <c r="D44" s="86" t="s">
        <v>96</v>
      </c>
      <c r="E44" s="59">
        <v>1</v>
      </c>
      <c r="F44" s="83">
        <v>1</v>
      </c>
      <c r="G44" s="86" t="s">
        <v>103</v>
      </c>
      <c r="H44" s="59">
        <v>57</v>
      </c>
      <c r="I44" s="59">
        <v>875</v>
      </c>
      <c r="J44" s="33"/>
      <c r="K44" s="33"/>
      <c r="L44" s="87" t="s">
        <v>96</v>
      </c>
      <c r="M44" s="59">
        <v>30</v>
      </c>
      <c r="N44" s="83">
        <v>201</v>
      </c>
      <c r="O44" s="82" t="s">
        <v>205</v>
      </c>
      <c r="P44" s="59">
        <v>33</v>
      </c>
      <c r="Q44" s="59">
        <v>577</v>
      </c>
      <c r="R44" s="86" t="s">
        <v>95</v>
      </c>
      <c r="S44" s="59">
        <v>22</v>
      </c>
      <c r="T44" s="59">
        <v>275</v>
      </c>
      <c r="U44" s="87"/>
      <c r="V44" s="16"/>
      <c r="W44" s="27"/>
      <c r="X44" s="24" t="s">
        <v>206</v>
      </c>
      <c r="Y44" s="16">
        <f>SUM(Y45:Y53)</f>
        <v>761</v>
      </c>
      <c r="Z44" s="27">
        <f t="shared" ref="Z44" si="48">SUM(Z45:Z53)</f>
        <v>5742</v>
      </c>
      <c r="AA44" s="25" t="s">
        <v>207</v>
      </c>
      <c r="AB44" s="16">
        <f t="shared" ref="AB44:AC44" si="49">SUM(AB45:AB46)</f>
        <v>57</v>
      </c>
      <c r="AC44" s="16">
        <f t="shared" si="49"/>
        <v>230</v>
      </c>
    </row>
    <row r="45" spans="1:29" ht="12.2" customHeight="1">
      <c r="A45" s="87" t="s">
        <v>103</v>
      </c>
      <c r="B45" s="59">
        <v>35</v>
      </c>
      <c r="C45" s="83">
        <v>284</v>
      </c>
      <c r="D45" s="82" t="s">
        <v>208</v>
      </c>
      <c r="E45" s="59">
        <f t="shared" ref="E45:F45" si="50">SUM(E46:E48)</f>
        <v>36</v>
      </c>
      <c r="F45" s="83">
        <f t="shared" si="50"/>
        <v>398</v>
      </c>
      <c r="G45" s="86" t="s">
        <v>96</v>
      </c>
      <c r="H45" s="59">
        <v>175</v>
      </c>
      <c r="I45" s="59">
        <v>1862</v>
      </c>
      <c r="J45" s="33"/>
      <c r="K45" s="33"/>
      <c r="L45" s="74" t="s">
        <v>209</v>
      </c>
      <c r="M45" s="59">
        <f t="shared" ref="M45:N45" si="51">SUM(M46:M48)</f>
        <v>151</v>
      </c>
      <c r="N45" s="83">
        <f t="shared" si="51"/>
        <v>1309</v>
      </c>
      <c r="O45" s="82" t="s">
        <v>210</v>
      </c>
      <c r="P45" s="59">
        <v>16</v>
      </c>
      <c r="Q45" s="59">
        <v>2344</v>
      </c>
      <c r="R45" s="86" t="s">
        <v>100</v>
      </c>
      <c r="S45" s="59">
        <v>16</v>
      </c>
      <c r="T45" s="59">
        <v>331</v>
      </c>
      <c r="U45" s="85" t="s">
        <v>211</v>
      </c>
      <c r="V45" s="16">
        <f>SUM(V46:V54)</f>
        <v>678</v>
      </c>
      <c r="W45" s="27">
        <f>SUM(W46:W54)</f>
        <v>4048</v>
      </c>
      <c r="X45" s="28" t="s">
        <v>99</v>
      </c>
      <c r="Y45" s="16">
        <v>40</v>
      </c>
      <c r="Z45" s="27">
        <v>273</v>
      </c>
      <c r="AA45" s="28" t="s">
        <v>99</v>
      </c>
      <c r="AB45" s="16">
        <v>52</v>
      </c>
      <c r="AC45" s="16">
        <v>208</v>
      </c>
    </row>
    <row r="46" spans="1:29" ht="12.2" customHeight="1">
      <c r="A46" s="87" t="s">
        <v>96</v>
      </c>
      <c r="B46" s="59">
        <v>31</v>
      </c>
      <c r="C46" s="83">
        <v>137</v>
      </c>
      <c r="D46" s="86" t="s">
        <v>99</v>
      </c>
      <c r="E46" s="59">
        <v>11</v>
      </c>
      <c r="F46" s="83">
        <v>168</v>
      </c>
      <c r="G46" s="86" t="s">
        <v>98</v>
      </c>
      <c r="H46" s="59">
        <v>17</v>
      </c>
      <c r="I46" s="59">
        <v>230</v>
      </c>
      <c r="J46" s="33"/>
      <c r="K46" s="33"/>
      <c r="L46" s="87" t="s">
        <v>99</v>
      </c>
      <c r="M46" s="59">
        <v>90</v>
      </c>
      <c r="N46" s="83">
        <v>932</v>
      </c>
      <c r="O46" s="82" t="s">
        <v>212</v>
      </c>
      <c r="P46" s="59">
        <f t="shared" ref="P46:Q46" si="52">SUM(P47:P48)</f>
        <v>10</v>
      </c>
      <c r="Q46" s="59">
        <f t="shared" si="52"/>
        <v>275</v>
      </c>
      <c r="R46" s="86" t="s">
        <v>149</v>
      </c>
      <c r="S46" s="59">
        <v>61</v>
      </c>
      <c r="T46" s="59">
        <v>758</v>
      </c>
      <c r="U46" s="87" t="s">
        <v>99</v>
      </c>
      <c r="V46" s="16">
        <v>315</v>
      </c>
      <c r="W46" s="27">
        <v>1745</v>
      </c>
      <c r="X46" s="28" t="s">
        <v>103</v>
      </c>
      <c r="Y46" s="16">
        <v>52</v>
      </c>
      <c r="Z46" s="27">
        <v>587</v>
      </c>
      <c r="AA46" s="28" t="s">
        <v>103</v>
      </c>
      <c r="AB46" s="16">
        <v>5</v>
      </c>
      <c r="AC46" s="16">
        <v>22</v>
      </c>
    </row>
    <row r="47" spans="1:29" ht="12.2" customHeight="1">
      <c r="A47" s="87" t="s">
        <v>98</v>
      </c>
      <c r="B47" s="59">
        <v>16</v>
      </c>
      <c r="C47" s="83">
        <v>114</v>
      </c>
      <c r="D47" s="86" t="s">
        <v>103</v>
      </c>
      <c r="E47" s="59">
        <v>23</v>
      </c>
      <c r="F47" s="83">
        <v>214</v>
      </c>
      <c r="G47" s="82" t="s">
        <v>213</v>
      </c>
      <c r="H47" s="59">
        <f t="shared" ref="H47:I47" si="53">SUM(H48:H51)</f>
        <v>193</v>
      </c>
      <c r="I47" s="59">
        <f t="shared" si="53"/>
        <v>2123</v>
      </c>
      <c r="J47" s="33"/>
      <c r="K47" s="33"/>
      <c r="L47" s="87" t="s">
        <v>103</v>
      </c>
      <c r="M47" s="59">
        <v>42</v>
      </c>
      <c r="N47" s="83">
        <v>299</v>
      </c>
      <c r="O47" s="86" t="s">
        <v>99</v>
      </c>
      <c r="P47" s="59">
        <v>9</v>
      </c>
      <c r="Q47" s="59">
        <v>202</v>
      </c>
      <c r="R47" s="86" t="s">
        <v>153</v>
      </c>
      <c r="S47" s="59">
        <v>88</v>
      </c>
      <c r="T47" s="59">
        <v>1177</v>
      </c>
      <c r="U47" s="87" t="s">
        <v>103</v>
      </c>
      <c r="V47" s="16">
        <v>98</v>
      </c>
      <c r="W47" s="27">
        <v>628</v>
      </c>
      <c r="X47" s="28" t="s">
        <v>96</v>
      </c>
      <c r="Y47" s="16">
        <v>40</v>
      </c>
      <c r="Z47" s="27">
        <v>184</v>
      </c>
      <c r="AA47" s="25" t="s">
        <v>214</v>
      </c>
      <c r="AB47" s="16">
        <f t="shared" ref="AB47:AC47" si="54">SUM(AB48:AB49)</f>
        <v>41</v>
      </c>
      <c r="AC47" s="16">
        <f t="shared" si="54"/>
        <v>227</v>
      </c>
    </row>
    <row r="48" spans="1:29" ht="12.2" customHeight="1">
      <c r="A48" s="87" t="s">
        <v>95</v>
      </c>
      <c r="B48" s="59">
        <v>18</v>
      </c>
      <c r="C48" s="83">
        <v>63</v>
      </c>
      <c r="D48" s="86" t="s">
        <v>96</v>
      </c>
      <c r="E48" s="59">
        <v>2</v>
      </c>
      <c r="F48" s="83">
        <v>16</v>
      </c>
      <c r="G48" s="86" t="s">
        <v>99</v>
      </c>
      <c r="H48" s="59">
        <v>29</v>
      </c>
      <c r="I48" s="59">
        <v>142</v>
      </c>
      <c r="J48" s="33"/>
      <c r="K48" s="33"/>
      <c r="L48" s="87" t="s">
        <v>96</v>
      </c>
      <c r="M48" s="59">
        <v>19</v>
      </c>
      <c r="N48" s="83">
        <v>78</v>
      </c>
      <c r="O48" s="86" t="s">
        <v>103</v>
      </c>
      <c r="P48" s="59">
        <v>1</v>
      </c>
      <c r="Q48" s="59">
        <v>73</v>
      </c>
      <c r="R48" s="82" t="s">
        <v>215</v>
      </c>
      <c r="S48" s="59">
        <f t="shared" ref="S48:T48" si="55">SUM(S49:S50)</f>
        <v>104</v>
      </c>
      <c r="T48" s="59">
        <f t="shared" si="55"/>
        <v>1136</v>
      </c>
      <c r="U48" s="87" t="s">
        <v>96</v>
      </c>
      <c r="V48" s="16">
        <v>48</v>
      </c>
      <c r="W48" s="27">
        <v>229</v>
      </c>
      <c r="X48" s="28" t="s">
        <v>98</v>
      </c>
      <c r="Y48" s="16">
        <v>143</v>
      </c>
      <c r="Z48" s="27">
        <v>1611</v>
      </c>
      <c r="AA48" s="28" t="s">
        <v>99</v>
      </c>
      <c r="AB48" s="16">
        <v>25</v>
      </c>
      <c r="AC48" s="16">
        <v>107</v>
      </c>
    </row>
    <row r="49" spans="1:29" ht="12.2" customHeight="1">
      <c r="A49" s="87" t="s">
        <v>100</v>
      </c>
      <c r="B49" s="59">
        <v>31</v>
      </c>
      <c r="C49" s="83">
        <v>280</v>
      </c>
      <c r="D49" s="82" t="s">
        <v>216</v>
      </c>
      <c r="E49" s="59">
        <f t="shared" ref="E49:F49" si="56">SUM(E50:E52)</f>
        <v>61</v>
      </c>
      <c r="F49" s="83">
        <f t="shared" si="56"/>
        <v>697</v>
      </c>
      <c r="G49" s="86" t="s">
        <v>103</v>
      </c>
      <c r="H49" s="59">
        <v>56</v>
      </c>
      <c r="I49" s="59">
        <v>327</v>
      </c>
      <c r="J49" s="33"/>
      <c r="K49" s="33"/>
      <c r="L49" s="74" t="s">
        <v>217</v>
      </c>
      <c r="M49" s="59">
        <f t="shared" ref="M49:N49" si="57">SUM(M50:M51)</f>
        <v>127</v>
      </c>
      <c r="N49" s="83">
        <f t="shared" si="57"/>
        <v>1510</v>
      </c>
      <c r="O49" s="82" t="s">
        <v>218</v>
      </c>
      <c r="P49" s="59">
        <f>SUM(P50:P51)</f>
        <v>89</v>
      </c>
      <c r="Q49" s="59">
        <f>SUM(Q50:Q51)</f>
        <v>3747</v>
      </c>
      <c r="R49" s="86" t="s">
        <v>99</v>
      </c>
      <c r="S49" s="59">
        <v>53</v>
      </c>
      <c r="T49" s="59">
        <v>567</v>
      </c>
      <c r="U49" s="87" t="s">
        <v>98</v>
      </c>
      <c r="V49" s="16">
        <v>43</v>
      </c>
      <c r="W49" s="27">
        <v>240</v>
      </c>
      <c r="X49" s="28" t="s">
        <v>95</v>
      </c>
      <c r="Y49" s="16">
        <v>225</v>
      </c>
      <c r="Z49" s="27">
        <v>1093</v>
      </c>
      <c r="AA49" s="28" t="s">
        <v>103</v>
      </c>
      <c r="AB49" s="16">
        <v>16</v>
      </c>
      <c r="AC49" s="16">
        <v>120</v>
      </c>
    </row>
    <row r="50" spans="1:29" ht="12.2" customHeight="1">
      <c r="A50" s="87" t="s">
        <v>149</v>
      </c>
      <c r="B50" s="59">
        <v>4</v>
      </c>
      <c r="C50" s="83">
        <v>10</v>
      </c>
      <c r="D50" s="86" t="s">
        <v>99</v>
      </c>
      <c r="E50" s="59">
        <v>17</v>
      </c>
      <c r="F50" s="83">
        <v>50</v>
      </c>
      <c r="G50" s="86" t="s">
        <v>96</v>
      </c>
      <c r="H50" s="59">
        <v>78</v>
      </c>
      <c r="I50" s="59">
        <v>1354</v>
      </c>
      <c r="J50" s="33"/>
      <c r="K50" s="33"/>
      <c r="L50" s="87" t="s">
        <v>99</v>
      </c>
      <c r="M50" s="59">
        <v>91</v>
      </c>
      <c r="N50" s="83">
        <v>1151</v>
      </c>
      <c r="O50" s="86" t="s">
        <v>99</v>
      </c>
      <c r="P50" s="59">
        <v>38</v>
      </c>
      <c r="Q50" s="59">
        <v>1320</v>
      </c>
      <c r="R50" s="86" t="s">
        <v>103</v>
      </c>
      <c r="S50" s="59">
        <v>51</v>
      </c>
      <c r="T50" s="59">
        <v>569</v>
      </c>
      <c r="U50" s="87" t="s">
        <v>95</v>
      </c>
      <c r="V50" s="16">
        <v>55</v>
      </c>
      <c r="W50" s="27">
        <v>292</v>
      </c>
      <c r="X50" s="28" t="s">
        <v>100</v>
      </c>
      <c r="Y50" s="16">
        <v>49</v>
      </c>
      <c r="Z50" s="27">
        <v>400</v>
      </c>
      <c r="AA50" s="25" t="s">
        <v>219</v>
      </c>
      <c r="AB50" s="16">
        <f t="shared" ref="AB50:AC50" si="58">SUM(AB51)</f>
        <v>39</v>
      </c>
      <c r="AC50" s="16">
        <f t="shared" si="58"/>
        <v>8064</v>
      </c>
    </row>
    <row r="51" spans="1:29" ht="12.2" customHeight="1">
      <c r="A51" s="87" t="s">
        <v>153</v>
      </c>
      <c r="B51" s="59">
        <v>1</v>
      </c>
      <c r="C51" s="83">
        <v>13</v>
      </c>
      <c r="D51" s="86" t="s">
        <v>103</v>
      </c>
      <c r="E51" s="59">
        <v>42</v>
      </c>
      <c r="F51" s="83">
        <v>641</v>
      </c>
      <c r="G51" s="86" t="s">
        <v>98</v>
      </c>
      <c r="H51" s="59">
        <v>30</v>
      </c>
      <c r="I51" s="59">
        <v>300</v>
      </c>
      <c r="J51" s="33"/>
      <c r="K51" s="33"/>
      <c r="L51" s="87" t="s">
        <v>103</v>
      </c>
      <c r="M51" s="59">
        <v>36</v>
      </c>
      <c r="N51" s="83">
        <v>359</v>
      </c>
      <c r="O51" s="86" t="s">
        <v>103</v>
      </c>
      <c r="P51" s="59">
        <v>51</v>
      </c>
      <c r="Q51" s="59">
        <v>2427</v>
      </c>
      <c r="R51" s="82" t="s">
        <v>220</v>
      </c>
      <c r="S51" s="59">
        <f t="shared" ref="S51:T51" si="59">SUM(S52:S54)</f>
        <v>71</v>
      </c>
      <c r="T51" s="59">
        <f t="shared" si="59"/>
        <v>537</v>
      </c>
      <c r="U51" s="87" t="s">
        <v>100</v>
      </c>
      <c r="V51" s="16">
        <v>40</v>
      </c>
      <c r="W51" s="27">
        <v>282</v>
      </c>
      <c r="X51" s="28" t="s">
        <v>149</v>
      </c>
      <c r="Y51" s="16">
        <v>13</v>
      </c>
      <c r="Z51" s="27">
        <v>129</v>
      </c>
      <c r="AA51" s="28" t="s">
        <v>153</v>
      </c>
      <c r="AB51" s="16">
        <v>39</v>
      </c>
      <c r="AC51" s="16">
        <v>8064</v>
      </c>
    </row>
    <row r="52" spans="1:29" ht="12.2" customHeight="1">
      <c r="A52" s="87" t="s">
        <v>158</v>
      </c>
      <c r="B52" s="59">
        <v>3</v>
      </c>
      <c r="C52" s="83">
        <v>6</v>
      </c>
      <c r="D52" s="86" t="s">
        <v>96</v>
      </c>
      <c r="E52" s="59">
        <v>2</v>
      </c>
      <c r="F52" s="83">
        <v>6</v>
      </c>
      <c r="G52" s="82" t="s">
        <v>221</v>
      </c>
      <c r="H52" s="59">
        <f>SUM(H53)</f>
        <v>2</v>
      </c>
      <c r="I52" s="59">
        <f>SUM(I53)</f>
        <v>31</v>
      </c>
      <c r="J52" s="33"/>
      <c r="K52" s="33"/>
      <c r="L52" s="74" t="s">
        <v>222</v>
      </c>
      <c r="M52" s="59">
        <f t="shared" ref="M52:N52" si="60">SUM(M53:M54)</f>
        <v>83</v>
      </c>
      <c r="N52" s="83">
        <f t="shared" si="60"/>
        <v>906</v>
      </c>
      <c r="O52" s="82" t="s">
        <v>223</v>
      </c>
      <c r="P52" s="59">
        <v>3</v>
      </c>
      <c r="Q52" s="59">
        <v>102</v>
      </c>
      <c r="R52" s="86" t="s">
        <v>99</v>
      </c>
      <c r="S52" s="59">
        <v>32</v>
      </c>
      <c r="T52" s="59">
        <v>146</v>
      </c>
      <c r="U52" s="87" t="s">
        <v>149</v>
      </c>
      <c r="V52" s="16">
        <v>27</v>
      </c>
      <c r="W52" s="27">
        <v>219</v>
      </c>
      <c r="X52" s="28" t="s">
        <v>153</v>
      </c>
      <c r="Y52" s="16">
        <v>26</v>
      </c>
      <c r="Z52" s="27">
        <v>180</v>
      </c>
      <c r="AA52" s="25" t="s">
        <v>224</v>
      </c>
      <c r="AB52" s="16">
        <f>SUM(AB53:AB59)</f>
        <v>149</v>
      </c>
      <c r="AC52" s="16">
        <f>SUM(AC53:AC59)</f>
        <v>1324</v>
      </c>
    </row>
    <row r="53" spans="1:29" ht="12.2" customHeight="1">
      <c r="A53" s="85" t="s">
        <v>225</v>
      </c>
      <c r="B53" s="59">
        <f>SUM(B54:B62)</f>
        <v>311</v>
      </c>
      <c r="C53" s="83">
        <f>SUM(C54:C62)</f>
        <v>2250</v>
      </c>
      <c r="D53" s="82" t="s">
        <v>226</v>
      </c>
      <c r="E53" s="59">
        <f t="shared" ref="E53:F53" si="61">SUM(E54:E56)</f>
        <v>40</v>
      </c>
      <c r="F53" s="83">
        <f t="shared" si="61"/>
        <v>207</v>
      </c>
      <c r="G53" s="86" t="s">
        <v>99</v>
      </c>
      <c r="H53" s="59">
        <v>2</v>
      </c>
      <c r="I53" s="59">
        <v>31</v>
      </c>
      <c r="J53" s="33"/>
      <c r="K53" s="33"/>
      <c r="L53" s="87" t="s">
        <v>99</v>
      </c>
      <c r="M53" s="59">
        <v>13</v>
      </c>
      <c r="N53" s="83">
        <v>615</v>
      </c>
      <c r="O53" s="82" t="s">
        <v>227</v>
      </c>
      <c r="P53" s="59">
        <v>42</v>
      </c>
      <c r="Q53" s="59">
        <v>686</v>
      </c>
      <c r="R53" s="86" t="s">
        <v>103</v>
      </c>
      <c r="S53" s="59">
        <v>12</v>
      </c>
      <c r="T53" s="59">
        <v>46</v>
      </c>
      <c r="U53" s="87" t="s">
        <v>153</v>
      </c>
      <c r="V53" s="16">
        <v>36</v>
      </c>
      <c r="W53" s="27">
        <v>165</v>
      </c>
      <c r="X53" s="28" t="s">
        <v>158</v>
      </c>
      <c r="Y53" s="16">
        <v>173</v>
      </c>
      <c r="Z53" s="27">
        <v>1285</v>
      </c>
      <c r="AA53" s="28" t="s">
        <v>99</v>
      </c>
      <c r="AB53" s="16">
        <v>8</v>
      </c>
      <c r="AC53" s="16">
        <v>45</v>
      </c>
    </row>
    <row r="54" spans="1:29" ht="12.2" customHeight="1">
      <c r="A54" s="87" t="s">
        <v>99</v>
      </c>
      <c r="B54" s="59">
        <v>49</v>
      </c>
      <c r="C54" s="83">
        <v>542</v>
      </c>
      <c r="D54" s="86" t="s">
        <v>99</v>
      </c>
      <c r="E54" s="59">
        <v>18</v>
      </c>
      <c r="F54" s="83">
        <v>69</v>
      </c>
      <c r="G54" s="82" t="s">
        <v>228</v>
      </c>
      <c r="H54" s="59">
        <f t="shared" ref="H54:I54" si="62">SUM(H55)</f>
        <v>56</v>
      </c>
      <c r="I54" s="59">
        <f t="shared" si="62"/>
        <v>434</v>
      </c>
      <c r="J54" s="33"/>
      <c r="K54" s="33"/>
      <c r="L54" s="87" t="s">
        <v>103</v>
      </c>
      <c r="M54" s="59">
        <v>70</v>
      </c>
      <c r="N54" s="83">
        <v>291</v>
      </c>
      <c r="O54" s="82" t="s">
        <v>229</v>
      </c>
      <c r="P54" s="59">
        <v>45</v>
      </c>
      <c r="Q54" s="59">
        <v>1027</v>
      </c>
      <c r="R54" s="86" t="s">
        <v>96</v>
      </c>
      <c r="S54" s="59">
        <v>27</v>
      </c>
      <c r="T54" s="59">
        <v>345</v>
      </c>
      <c r="U54" s="87" t="s">
        <v>158</v>
      </c>
      <c r="V54" s="16">
        <v>16</v>
      </c>
      <c r="W54" s="27">
        <v>248</v>
      </c>
      <c r="X54" s="25" t="s">
        <v>230</v>
      </c>
      <c r="Y54" s="16">
        <f>SUM(Y55:Y60)</f>
        <v>180</v>
      </c>
      <c r="Z54" s="27">
        <f>SUM(Z55:Z60)</f>
        <v>804</v>
      </c>
      <c r="AA54" s="28" t="s">
        <v>103</v>
      </c>
      <c r="AB54" s="16">
        <v>38</v>
      </c>
      <c r="AC54" s="16">
        <v>364</v>
      </c>
    </row>
    <row r="55" spans="1:29" ht="12.2" customHeight="1">
      <c r="A55" s="87" t="s">
        <v>103</v>
      </c>
      <c r="B55" s="59">
        <v>54</v>
      </c>
      <c r="C55" s="83">
        <v>486</v>
      </c>
      <c r="D55" s="86" t="s">
        <v>103</v>
      </c>
      <c r="E55" s="59">
        <v>15</v>
      </c>
      <c r="F55" s="83">
        <v>107</v>
      </c>
      <c r="G55" s="86" t="s">
        <v>96</v>
      </c>
      <c r="H55" s="59">
        <v>56</v>
      </c>
      <c r="I55" s="59">
        <v>434</v>
      </c>
      <c r="J55" s="33"/>
      <c r="K55" s="33"/>
      <c r="L55" s="74" t="s">
        <v>231</v>
      </c>
      <c r="M55" s="59">
        <f t="shared" ref="M55:N55" si="63">SUM(M56:M57)</f>
        <v>170</v>
      </c>
      <c r="N55" s="83">
        <f t="shared" si="63"/>
        <v>2958</v>
      </c>
      <c r="O55" s="82" t="s">
        <v>232</v>
      </c>
      <c r="P55" s="59">
        <f t="shared" ref="P55:Q55" si="64">SUM(P56:P59)</f>
        <v>131</v>
      </c>
      <c r="Q55" s="59">
        <f t="shared" si="64"/>
        <v>2088</v>
      </c>
      <c r="R55" s="82" t="s">
        <v>233</v>
      </c>
      <c r="S55" s="59">
        <f t="shared" ref="S55:W55" si="65">SUM(S56:S58)</f>
        <v>132</v>
      </c>
      <c r="T55" s="59">
        <f t="shared" si="65"/>
        <v>1562</v>
      </c>
      <c r="U55" s="85" t="s">
        <v>234</v>
      </c>
      <c r="V55" s="16">
        <f t="shared" si="65"/>
        <v>271</v>
      </c>
      <c r="W55" s="27">
        <f t="shared" si="65"/>
        <v>1786</v>
      </c>
      <c r="X55" s="28" t="s">
        <v>99</v>
      </c>
      <c r="Y55" s="16">
        <v>8</v>
      </c>
      <c r="Z55" s="27">
        <v>13</v>
      </c>
      <c r="AA55" s="28" t="s">
        <v>96</v>
      </c>
      <c r="AB55" s="16">
        <v>32</v>
      </c>
      <c r="AC55" s="16">
        <v>167</v>
      </c>
    </row>
    <row r="56" spans="1:29" ht="12.2" customHeight="1">
      <c r="A56" s="87" t="s">
        <v>96</v>
      </c>
      <c r="B56" s="59">
        <v>77</v>
      </c>
      <c r="C56" s="83">
        <v>393</v>
      </c>
      <c r="D56" s="86" t="s">
        <v>96</v>
      </c>
      <c r="E56" s="59">
        <v>7</v>
      </c>
      <c r="F56" s="83">
        <v>31</v>
      </c>
      <c r="G56" s="82" t="s">
        <v>235</v>
      </c>
      <c r="H56" s="59">
        <f>SUM(H57:H61)</f>
        <v>818</v>
      </c>
      <c r="I56" s="59">
        <f>SUM(I57:I61)</f>
        <v>12952</v>
      </c>
      <c r="J56" s="33"/>
      <c r="K56" s="33"/>
      <c r="L56" s="87" t="s">
        <v>99</v>
      </c>
      <c r="M56" s="59">
        <v>47</v>
      </c>
      <c r="N56" s="83">
        <v>1239</v>
      </c>
      <c r="O56" s="86" t="s">
        <v>99</v>
      </c>
      <c r="P56" s="59">
        <v>57</v>
      </c>
      <c r="Q56" s="59">
        <v>391</v>
      </c>
      <c r="R56" s="86" t="s">
        <v>99</v>
      </c>
      <c r="S56" s="59">
        <v>41</v>
      </c>
      <c r="T56" s="59">
        <v>380</v>
      </c>
      <c r="U56" s="87" t="s">
        <v>99</v>
      </c>
      <c r="V56" s="16">
        <v>129</v>
      </c>
      <c r="W56" s="27">
        <v>910</v>
      </c>
      <c r="X56" s="28" t="s">
        <v>103</v>
      </c>
      <c r="Y56" s="16">
        <v>21</v>
      </c>
      <c r="Z56" s="27">
        <v>80</v>
      </c>
      <c r="AA56" s="28" t="s">
        <v>98</v>
      </c>
      <c r="AB56" s="16">
        <v>0</v>
      </c>
      <c r="AC56" s="16">
        <v>0</v>
      </c>
    </row>
    <row r="57" spans="1:29" ht="12.2" customHeight="1">
      <c r="A57" s="87" t="s">
        <v>98</v>
      </c>
      <c r="B57" s="59">
        <v>36</v>
      </c>
      <c r="C57" s="83">
        <v>275</v>
      </c>
      <c r="D57" s="81" t="s">
        <v>236</v>
      </c>
      <c r="E57" s="59">
        <v>3</v>
      </c>
      <c r="F57" s="83">
        <v>133</v>
      </c>
      <c r="G57" s="86" t="s">
        <v>99</v>
      </c>
      <c r="H57" s="59">
        <v>510</v>
      </c>
      <c r="I57" s="59">
        <v>9298</v>
      </c>
      <c r="J57" s="33"/>
      <c r="K57" s="33"/>
      <c r="L57" s="87" t="s">
        <v>103</v>
      </c>
      <c r="M57" s="59">
        <v>123</v>
      </c>
      <c r="N57" s="83">
        <v>1719</v>
      </c>
      <c r="O57" s="86" t="s">
        <v>103</v>
      </c>
      <c r="P57" s="59">
        <v>36</v>
      </c>
      <c r="Q57" s="59">
        <v>155</v>
      </c>
      <c r="R57" s="86" t="s">
        <v>103</v>
      </c>
      <c r="S57" s="59">
        <v>43</v>
      </c>
      <c r="T57" s="59">
        <v>708</v>
      </c>
      <c r="U57" s="87" t="s">
        <v>103</v>
      </c>
      <c r="V57" s="16">
        <v>134</v>
      </c>
      <c r="W57" s="27">
        <v>824</v>
      </c>
      <c r="X57" s="28" t="s">
        <v>96</v>
      </c>
      <c r="Y57" s="16">
        <v>80</v>
      </c>
      <c r="Z57" s="27">
        <v>419</v>
      </c>
      <c r="AA57" s="28" t="s">
        <v>95</v>
      </c>
      <c r="AB57" s="16">
        <v>11</v>
      </c>
      <c r="AC57" s="16">
        <v>208</v>
      </c>
    </row>
    <row r="58" spans="1:29" ht="12.2" customHeight="1">
      <c r="A58" s="87" t="s">
        <v>95</v>
      </c>
      <c r="B58" s="59">
        <v>61</v>
      </c>
      <c r="C58" s="83">
        <v>284</v>
      </c>
      <c r="D58" s="81" t="s">
        <v>237</v>
      </c>
      <c r="E58" s="59">
        <v>37</v>
      </c>
      <c r="F58" s="83">
        <v>1927</v>
      </c>
      <c r="G58" s="86" t="s">
        <v>103</v>
      </c>
      <c r="H58" s="59">
        <v>90</v>
      </c>
      <c r="I58" s="59">
        <v>499</v>
      </c>
      <c r="J58" s="33"/>
      <c r="K58" s="33"/>
      <c r="L58" s="74" t="s">
        <v>238</v>
      </c>
      <c r="M58" s="59">
        <f t="shared" ref="M58:N58" si="66">SUM(M59:M61)</f>
        <v>222</v>
      </c>
      <c r="N58" s="83">
        <f t="shared" si="66"/>
        <v>4028</v>
      </c>
      <c r="O58" s="86" t="s">
        <v>96</v>
      </c>
      <c r="P58" s="59">
        <v>14</v>
      </c>
      <c r="Q58" s="59">
        <v>1315</v>
      </c>
      <c r="R58" s="86" t="s">
        <v>96</v>
      </c>
      <c r="S58" s="59">
        <v>48</v>
      </c>
      <c r="T58" s="59">
        <v>474</v>
      </c>
      <c r="U58" s="87" t="s">
        <v>96</v>
      </c>
      <c r="V58" s="16">
        <v>8</v>
      </c>
      <c r="W58" s="27">
        <v>52</v>
      </c>
      <c r="X58" s="28" t="s">
        <v>98</v>
      </c>
      <c r="Y58" s="16">
        <v>1</v>
      </c>
      <c r="Z58" s="27">
        <v>1</v>
      </c>
      <c r="AA58" s="28" t="s">
        <v>100</v>
      </c>
      <c r="AB58" s="16">
        <v>8</v>
      </c>
      <c r="AC58" s="16">
        <v>39</v>
      </c>
    </row>
    <row r="59" spans="1:29" ht="12.2" customHeight="1">
      <c r="A59" s="87" t="s">
        <v>100</v>
      </c>
      <c r="B59" s="59">
        <v>19</v>
      </c>
      <c r="C59" s="83">
        <v>138</v>
      </c>
      <c r="D59" s="81" t="s">
        <v>239</v>
      </c>
      <c r="E59" s="59">
        <v>77</v>
      </c>
      <c r="F59" s="83">
        <v>3684</v>
      </c>
      <c r="G59" s="86" t="s">
        <v>96</v>
      </c>
      <c r="H59" s="59">
        <v>41</v>
      </c>
      <c r="I59" s="59">
        <v>303</v>
      </c>
      <c r="J59" s="33"/>
      <c r="K59" s="33"/>
      <c r="L59" s="87" t="s">
        <v>99</v>
      </c>
      <c r="M59" s="59">
        <v>51</v>
      </c>
      <c r="N59" s="83">
        <v>1028</v>
      </c>
      <c r="O59" s="86" t="s">
        <v>98</v>
      </c>
      <c r="P59" s="59">
        <v>24</v>
      </c>
      <c r="Q59" s="59">
        <v>227</v>
      </c>
      <c r="R59" s="82" t="s">
        <v>240</v>
      </c>
      <c r="S59" s="59">
        <f t="shared" ref="S59:T59" si="67">SUM(S60:S62)</f>
        <v>281</v>
      </c>
      <c r="T59" s="59">
        <f t="shared" si="67"/>
        <v>2037</v>
      </c>
      <c r="U59" s="74" t="s">
        <v>241</v>
      </c>
      <c r="V59" s="16">
        <f t="shared" ref="V59:Z61" si="68">SUM(V60:V61)</f>
        <v>30</v>
      </c>
      <c r="W59" s="27">
        <f t="shared" si="68"/>
        <v>297</v>
      </c>
      <c r="X59" s="28" t="s">
        <v>95</v>
      </c>
      <c r="Y59" s="16">
        <v>36</v>
      </c>
      <c r="Z59" s="27">
        <v>145</v>
      </c>
      <c r="AA59" s="28" t="s">
        <v>149</v>
      </c>
      <c r="AB59" s="16">
        <v>52</v>
      </c>
      <c r="AC59" s="16">
        <v>501</v>
      </c>
    </row>
    <row r="60" spans="1:29" ht="12.2" customHeight="1">
      <c r="A60" s="87" t="s">
        <v>149</v>
      </c>
      <c r="B60" s="59">
        <v>4</v>
      </c>
      <c r="C60" s="83">
        <v>15</v>
      </c>
      <c r="D60" s="81" t="s">
        <v>242</v>
      </c>
      <c r="E60" s="59">
        <v>3</v>
      </c>
      <c r="F60" s="83">
        <v>265</v>
      </c>
      <c r="G60" s="86" t="s">
        <v>98</v>
      </c>
      <c r="H60" s="59">
        <v>110</v>
      </c>
      <c r="I60" s="59">
        <v>1541</v>
      </c>
      <c r="J60" s="33"/>
      <c r="K60" s="33"/>
      <c r="L60" s="87" t="s">
        <v>103</v>
      </c>
      <c r="M60" s="59">
        <v>124</v>
      </c>
      <c r="N60" s="83">
        <v>2202</v>
      </c>
      <c r="O60" s="82" t="s">
        <v>243</v>
      </c>
      <c r="P60" s="59">
        <f t="shared" ref="P60:Q60" si="69">SUM(P61:P63)</f>
        <v>74</v>
      </c>
      <c r="Q60" s="59">
        <f t="shared" si="69"/>
        <v>631</v>
      </c>
      <c r="R60" s="86" t="s">
        <v>99</v>
      </c>
      <c r="S60" s="59">
        <v>102</v>
      </c>
      <c r="T60" s="59">
        <v>977</v>
      </c>
      <c r="U60" s="87" t="s">
        <v>103</v>
      </c>
      <c r="V60" s="16">
        <v>5</v>
      </c>
      <c r="W60" s="27">
        <v>26</v>
      </c>
      <c r="X60" s="28" t="s">
        <v>100</v>
      </c>
      <c r="Y60" s="16">
        <v>34</v>
      </c>
      <c r="Z60" s="27">
        <v>146</v>
      </c>
      <c r="AA60" s="28"/>
      <c r="AB60" s="16"/>
      <c r="AC60" s="16"/>
    </row>
    <row r="61" spans="1:29" ht="12.2" customHeight="1">
      <c r="A61" s="87" t="s">
        <v>153</v>
      </c>
      <c r="B61" s="59">
        <v>3</v>
      </c>
      <c r="C61" s="83">
        <v>6</v>
      </c>
      <c r="D61" s="81" t="s">
        <v>244</v>
      </c>
      <c r="E61" s="59">
        <v>40</v>
      </c>
      <c r="F61" s="83">
        <v>1165</v>
      </c>
      <c r="G61" s="86" t="s">
        <v>95</v>
      </c>
      <c r="H61" s="59">
        <v>67</v>
      </c>
      <c r="I61" s="59">
        <v>1311</v>
      </c>
      <c r="J61" s="33"/>
      <c r="K61" s="33"/>
      <c r="L61" s="87" t="s">
        <v>96</v>
      </c>
      <c r="M61" s="59">
        <v>47</v>
      </c>
      <c r="N61" s="83">
        <v>798</v>
      </c>
      <c r="O61" s="86" t="s">
        <v>99</v>
      </c>
      <c r="P61" s="59">
        <v>10</v>
      </c>
      <c r="Q61" s="59">
        <v>109</v>
      </c>
      <c r="R61" s="86" t="s">
        <v>103</v>
      </c>
      <c r="S61" s="59">
        <v>103</v>
      </c>
      <c r="T61" s="59">
        <v>595</v>
      </c>
      <c r="U61" s="87" t="s">
        <v>96</v>
      </c>
      <c r="V61" s="16">
        <v>25</v>
      </c>
      <c r="W61" s="27">
        <v>271</v>
      </c>
      <c r="X61" s="25" t="s">
        <v>245</v>
      </c>
      <c r="Y61" s="16">
        <f t="shared" si="68"/>
        <v>71</v>
      </c>
      <c r="Z61" s="27">
        <f t="shared" si="68"/>
        <v>1456</v>
      </c>
      <c r="AA61" s="28"/>
      <c r="AB61" s="16"/>
      <c r="AC61" s="16"/>
    </row>
    <row r="62" spans="1:29" ht="12.2" customHeight="1">
      <c r="A62" s="87" t="s">
        <v>158</v>
      </c>
      <c r="B62" s="59">
        <v>8</v>
      </c>
      <c r="C62" s="83">
        <v>111</v>
      </c>
      <c r="D62" s="81" t="s">
        <v>246</v>
      </c>
      <c r="E62" s="59">
        <v>25</v>
      </c>
      <c r="F62" s="83">
        <v>752</v>
      </c>
      <c r="G62" s="82" t="s">
        <v>247</v>
      </c>
      <c r="H62" s="59">
        <f t="shared" ref="H62:I62" si="70">SUM(H63:H65)</f>
        <v>135</v>
      </c>
      <c r="I62" s="59">
        <f t="shared" si="70"/>
        <v>1873</v>
      </c>
      <c r="J62" s="33"/>
      <c r="K62" s="33"/>
      <c r="L62" s="87"/>
      <c r="M62" s="59"/>
      <c r="N62" s="83"/>
      <c r="O62" s="86" t="s">
        <v>103</v>
      </c>
      <c r="P62" s="59">
        <v>30</v>
      </c>
      <c r="Q62" s="59">
        <v>221</v>
      </c>
      <c r="R62" s="86" t="s">
        <v>96</v>
      </c>
      <c r="S62" s="59">
        <v>76</v>
      </c>
      <c r="T62" s="59">
        <v>465</v>
      </c>
      <c r="U62" s="85" t="s">
        <v>248</v>
      </c>
      <c r="V62" s="16">
        <f t="shared" ref="V62:W62" si="71">SUM(V63:V66)</f>
        <v>100</v>
      </c>
      <c r="W62" s="27">
        <f t="shared" si="71"/>
        <v>978</v>
      </c>
      <c r="X62" s="28" t="s">
        <v>99</v>
      </c>
      <c r="Y62" s="16">
        <v>30</v>
      </c>
      <c r="Z62" s="27">
        <v>197</v>
      </c>
      <c r="AA62" s="29"/>
      <c r="AC62" s="22"/>
    </row>
    <row r="63" spans="1:29" ht="12.2" customHeight="1">
      <c r="A63" s="85" t="s">
        <v>86</v>
      </c>
      <c r="B63" s="59">
        <f>SUM(B64:B67,E7:E8)</f>
        <v>84</v>
      </c>
      <c r="C63" s="83">
        <f>SUM(C64:C67,F7:F8)</f>
        <v>384</v>
      </c>
      <c r="D63" s="81" t="s">
        <v>249</v>
      </c>
      <c r="E63" s="59">
        <v>20</v>
      </c>
      <c r="F63" s="83">
        <v>1082</v>
      </c>
      <c r="G63" s="86" t="s">
        <v>99</v>
      </c>
      <c r="H63" s="59">
        <v>25</v>
      </c>
      <c r="I63" s="59">
        <v>1166</v>
      </c>
      <c r="J63" s="33"/>
      <c r="K63" s="33"/>
      <c r="L63" s="46" t="s">
        <v>250</v>
      </c>
      <c r="M63" s="59">
        <f>SUM(M65,P10,P14:P19,P25,P33,P38,P44:P46,P49,P52:P55,P60,P64,S8,S14,S18)</f>
        <v>1917</v>
      </c>
      <c r="N63" s="58">
        <f>SUM(N65,Q10,Q14:Q19,Q25,Q33,Q38,Q44:Q46,Q49,Q52:Q55,Q60,Q64,T8,T14,T18)</f>
        <v>23311</v>
      </c>
      <c r="O63" s="86" t="s">
        <v>96</v>
      </c>
      <c r="P63" s="59">
        <v>34</v>
      </c>
      <c r="Q63" s="59">
        <v>301</v>
      </c>
      <c r="R63" s="82" t="s">
        <v>251</v>
      </c>
      <c r="S63" s="59">
        <f t="shared" ref="S63:T63" si="72">SUM(S64:S67)</f>
        <v>532</v>
      </c>
      <c r="T63" s="59">
        <f t="shared" si="72"/>
        <v>4047</v>
      </c>
      <c r="U63" s="87" t="s">
        <v>99</v>
      </c>
      <c r="V63" s="16">
        <v>38</v>
      </c>
      <c r="W63" s="27">
        <v>547</v>
      </c>
      <c r="X63" s="28" t="s">
        <v>103</v>
      </c>
      <c r="Y63" s="16">
        <v>41</v>
      </c>
      <c r="Z63" s="16">
        <v>1259</v>
      </c>
      <c r="AA63" s="24"/>
      <c r="AB63" s="16"/>
      <c r="AC63" s="16"/>
    </row>
    <row r="64" spans="1:29" ht="12.2" customHeight="1">
      <c r="A64" s="87" t="s">
        <v>99</v>
      </c>
      <c r="B64" s="59">
        <v>19</v>
      </c>
      <c r="C64" s="83">
        <v>54</v>
      </c>
      <c r="D64" s="81" t="s">
        <v>252</v>
      </c>
      <c r="E64" s="59">
        <v>80</v>
      </c>
      <c r="F64" s="83">
        <v>1620</v>
      </c>
      <c r="G64" s="86" t="s">
        <v>103</v>
      </c>
      <c r="H64" s="59">
        <v>51</v>
      </c>
      <c r="I64" s="59">
        <v>366</v>
      </c>
      <c r="J64" s="33"/>
      <c r="K64" s="33"/>
      <c r="L64" s="38"/>
      <c r="M64" s="59"/>
      <c r="N64" s="58"/>
      <c r="O64" s="82" t="s">
        <v>90</v>
      </c>
      <c r="P64" s="59">
        <f>SUM(P65:P67,S7)</f>
        <v>182</v>
      </c>
      <c r="Q64" s="59">
        <f>SUM(Q65:Q67,T7)</f>
        <v>1285</v>
      </c>
      <c r="R64" s="86" t="s">
        <v>99</v>
      </c>
      <c r="S64" s="59">
        <v>279</v>
      </c>
      <c r="T64" s="59">
        <v>1863</v>
      </c>
      <c r="U64" s="87" t="s">
        <v>103</v>
      </c>
      <c r="V64" s="16">
        <v>32</v>
      </c>
      <c r="W64" s="27">
        <v>194</v>
      </c>
      <c r="X64" s="25" t="s">
        <v>93</v>
      </c>
      <c r="Y64" s="16">
        <f>SUM(Y65:Y66,AB7:AB10)</f>
        <v>655</v>
      </c>
      <c r="Z64" s="16">
        <f>SUM(Z65:Z66,AC7:AC10)</f>
        <v>6253</v>
      </c>
      <c r="AA64" s="24"/>
      <c r="AB64" s="16"/>
      <c r="AC64" s="16"/>
    </row>
    <row r="65" spans="1:29" ht="12.2" customHeight="1">
      <c r="A65" s="87" t="s">
        <v>103</v>
      </c>
      <c r="B65" s="59">
        <v>17</v>
      </c>
      <c r="C65" s="83">
        <v>103</v>
      </c>
      <c r="D65" s="82" t="s">
        <v>253</v>
      </c>
      <c r="E65" s="59">
        <f>SUM(E66:E67,H7:H10)</f>
        <v>335</v>
      </c>
      <c r="F65" s="83">
        <f>SUM(F66:F67,I7:I10)</f>
        <v>2036</v>
      </c>
      <c r="G65" s="86" t="s">
        <v>96</v>
      </c>
      <c r="H65" s="59">
        <v>59</v>
      </c>
      <c r="I65" s="59">
        <v>341</v>
      </c>
      <c r="J65" s="33"/>
      <c r="K65" s="33"/>
      <c r="L65" s="85" t="s">
        <v>89</v>
      </c>
      <c r="M65" s="59">
        <f>SUM(M66:M67,P7:P9)</f>
        <v>127</v>
      </c>
      <c r="N65" s="59">
        <f>SUM(N66:N67,Q7:Q9)</f>
        <v>981</v>
      </c>
      <c r="O65" s="86" t="s">
        <v>99</v>
      </c>
      <c r="P65" s="59">
        <v>79</v>
      </c>
      <c r="Q65" s="59">
        <v>482</v>
      </c>
      <c r="R65" s="86" t="s">
        <v>103</v>
      </c>
      <c r="S65" s="59">
        <v>114</v>
      </c>
      <c r="T65" s="59">
        <v>612</v>
      </c>
      <c r="U65" s="87" t="s">
        <v>96</v>
      </c>
      <c r="V65" s="16">
        <v>13</v>
      </c>
      <c r="W65" s="27">
        <v>50</v>
      </c>
      <c r="X65" s="28" t="s">
        <v>99</v>
      </c>
      <c r="Y65" s="16">
        <v>205</v>
      </c>
      <c r="Z65" s="16">
        <v>1223</v>
      </c>
      <c r="AA65" s="24"/>
      <c r="AB65" s="16"/>
      <c r="AC65" s="16"/>
    </row>
    <row r="66" spans="1:29" ht="12.2" customHeight="1">
      <c r="A66" s="87" t="s">
        <v>96</v>
      </c>
      <c r="B66" s="59">
        <v>26</v>
      </c>
      <c r="C66" s="83">
        <v>105</v>
      </c>
      <c r="D66" s="86" t="s">
        <v>99</v>
      </c>
      <c r="E66" s="59">
        <v>88</v>
      </c>
      <c r="F66" s="83">
        <v>367</v>
      </c>
      <c r="G66" s="88" t="s">
        <v>254</v>
      </c>
      <c r="H66" s="59">
        <v>140</v>
      </c>
      <c r="I66" s="59">
        <v>1515</v>
      </c>
      <c r="J66" s="33"/>
      <c r="K66" s="33"/>
      <c r="L66" s="87" t="s">
        <v>99</v>
      </c>
      <c r="M66" s="59">
        <v>7</v>
      </c>
      <c r="N66" s="59">
        <v>50</v>
      </c>
      <c r="O66" s="86" t="s">
        <v>103</v>
      </c>
      <c r="P66" s="59">
        <v>41</v>
      </c>
      <c r="Q66" s="59">
        <v>242</v>
      </c>
      <c r="R66" s="86" t="s">
        <v>96</v>
      </c>
      <c r="S66" s="59">
        <v>57</v>
      </c>
      <c r="T66" s="59">
        <v>715</v>
      </c>
      <c r="U66" s="87" t="s">
        <v>98</v>
      </c>
      <c r="V66" s="16">
        <v>17</v>
      </c>
      <c r="W66" s="27">
        <v>187</v>
      </c>
      <c r="X66" s="28" t="s">
        <v>103</v>
      </c>
      <c r="Y66" s="16">
        <v>297</v>
      </c>
      <c r="Z66" s="16">
        <v>2662</v>
      </c>
      <c r="AA66" s="24"/>
      <c r="AB66" s="16"/>
      <c r="AC66" s="16"/>
    </row>
    <row r="67" spans="1:29" ht="12" customHeight="1">
      <c r="A67" s="87" t="s">
        <v>98</v>
      </c>
      <c r="B67" s="59">
        <v>4</v>
      </c>
      <c r="C67" s="83">
        <v>37</v>
      </c>
      <c r="D67" s="86" t="s">
        <v>103</v>
      </c>
      <c r="E67" s="59">
        <v>52</v>
      </c>
      <c r="F67" s="83">
        <v>266</v>
      </c>
      <c r="G67" s="88" t="s">
        <v>255</v>
      </c>
      <c r="H67" s="59">
        <v>32</v>
      </c>
      <c r="I67" s="59">
        <v>430</v>
      </c>
      <c r="J67" s="33"/>
      <c r="K67" s="33"/>
      <c r="L67" s="87" t="s">
        <v>103</v>
      </c>
      <c r="M67" s="59">
        <v>23</v>
      </c>
      <c r="N67" s="59">
        <v>179</v>
      </c>
      <c r="O67" s="86" t="s">
        <v>96</v>
      </c>
      <c r="P67" s="59">
        <v>29</v>
      </c>
      <c r="Q67" s="59">
        <v>229</v>
      </c>
      <c r="R67" s="86" t="s">
        <v>98</v>
      </c>
      <c r="S67" s="59">
        <v>82</v>
      </c>
      <c r="T67" s="59">
        <v>857</v>
      </c>
      <c r="U67" s="87"/>
      <c r="V67" s="16"/>
      <c r="W67" s="27"/>
      <c r="X67" s="28"/>
      <c r="Y67" s="16"/>
      <c r="Z67" s="27"/>
      <c r="AA67" s="24"/>
      <c r="AB67" s="16"/>
      <c r="AC67" s="16"/>
    </row>
    <row r="68" spans="1:29" ht="5.0999999999999996" customHeight="1">
      <c r="A68" s="63"/>
      <c r="B68" s="63"/>
      <c r="C68" s="63"/>
      <c r="D68" s="89"/>
      <c r="E68" s="63"/>
      <c r="F68" s="63"/>
      <c r="G68" s="89"/>
      <c r="H68" s="63"/>
      <c r="I68" s="63"/>
      <c r="J68" s="63"/>
      <c r="K68" s="63"/>
      <c r="L68" s="63"/>
      <c r="M68" s="63"/>
      <c r="N68" s="63"/>
      <c r="O68" s="90"/>
      <c r="P68" s="63"/>
      <c r="Q68" s="63"/>
      <c r="R68" s="89"/>
      <c r="S68" s="63"/>
      <c r="T68" s="63"/>
      <c r="U68" s="63"/>
      <c r="V68" s="18"/>
      <c r="W68" s="17"/>
      <c r="X68" s="30"/>
      <c r="Y68" s="18"/>
      <c r="Z68" s="18"/>
      <c r="AA68" s="30"/>
      <c r="AB68" s="18"/>
      <c r="AC68" s="18"/>
    </row>
    <row r="69" spans="1:29" s="32" customFormat="1" ht="12" customHeight="1">
      <c r="A69" s="64" t="s">
        <v>256</v>
      </c>
      <c r="B69" s="91"/>
      <c r="C69" s="64"/>
      <c r="D69" s="64"/>
      <c r="E69" s="91"/>
      <c r="F69" s="64"/>
      <c r="G69" s="64"/>
      <c r="H69" s="91"/>
      <c r="I69" s="64"/>
      <c r="J69" s="64"/>
      <c r="K69" s="64"/>
      <c r="L69" s="64" t="s">
        <v>257</v>
      </c>
      <c r="M69" s="91"/>
      <c r="N69" s="64"/>
      <c r="O69" s="92"/>
      <c r="P69" s="91"/>
      <c r="Q69" s="64"/>
      <c r="R69" s="64"/>
      <c r="S69" s="91"/>
      <c r="T69" s="64"/>
      <c r="U69" s="124" t="s">
        <v>258</v>
      </c>
      <c r="V69" s="124"/>
      <c r="W69" s="124"/>
      <c r="X69" s="124"/>
      <c r="Y69" s="124"/>
      <c r="Z69" s="124"/>
      <c r="AA69" s="124"/>
      <c r="AB69" s="124"/>
      <c r="AC69" s="124"/>
    </row>
    <row r="70" spans="1:29" s="32" customFormat="1" ht="12" customHeight="1">
      <c r="A70" s="64"/>
      <c r="B70" s="91"/>
      <c r="C70" s="64"/>
      <c r="D70" s="64"/>
      <c r="E70" s="91"/>
      <c r="F70" s="64"/>
      <c r="G70" s="64"/>
      <c r="H70" s="91"/>
      <c r="I70" s="64"/>
      <c r="J70" s="64"/>
      <c r="K70" s="64"/>
      <c r="L70" s="64"/>
      <c r="M70" s="91"/>
      <c r="N70" s="64"/>
      <c r="O70" s="92"/>
      <c r="P70" s="91"/>
      <c r="Q70" s="64"/>
      <c r="R70" s="64"/>
      <c r="S70" s="91"/>
      <c r="T70" s="64"/>
      <c r="U70" s="91" t="s">
        <v>259</v>
      </c>
      <c r="V70" s="31"/>
      <c r="W70" s="31"/>
      <c r="X70" s="31"/>
      <c r="Y70" s="31"/>
      <c r="Z70" s="31"/>
      <c r="AA70" s="31"/>
      <c r="AB70" s="31"/>
      <c r="AC70" s="31"/>
    </row>
    <row r="71" spans="1:29" ht="12" customHeight="1">
      <c r="A71" s="33"/>
      <c r="B71" s="38"/>
      <c r="C71" s="33"/>
      <c r="D71" s="33"/>
      <c r="E71" s="38"/>
      <c r="F71" s="33"/>
      <c r="G71" s="33"/>
      <c r="H71" s="38"/>
      <c r="I71" s="33"/>
      <c r="J71" s="33"/>
      <c r="K71" s="33"/>
      <c r="L71" s="33"/>
      <c r="M71" s="38"/>
      <c r="N71" s="33"/>
      <c r="O71" s="78"/>
      <c r="P71" s="38"/>
      <c r="Q71" s="33"/>
      <c r="R71" s="33"/>
      <c r="S71" s="38"/>
      <c r="T71" s="33"/>
      <c r="U71" s="123" t="s">
        <v>260</v>
      </c>
      <c r="V71" s="123"/>
      <c r="W71" s="123"/>
      <c r="X71" s="123"/>
      <c r="Y71" s="123"/>
      <c r="Z71" s="123"/>
      <c r="AA71" s="123"/>
      <c r="AB71" s="123"/>
      <c r="AC71" s="123"/>
    </row>
    <row r="72" spans="1:29" ht="12" customHeight="1">
      <c r="A72" s="33"/>
      <c r="B72" s="38"/>
      <c r="C72" s="33"/>
      <c r="D72" s="33"/>
      <c r="E72" s="38"/>
      <c r="F72" s="33"/>
      <c r="G72" s="33"/>
      <c r="H72" s="38"/>
      <c r="I72" s="33"/>
      <c r="J72" s="33"/>
      <c r="K72" s="33"/>
      <c r="L72" s="33"/>
      <c r="M72" s="38"/>
      <c r="N72" s="33"/>
      <c r="O72" s="78"/>
      <c r="P72" s="38"/>
      <c r="Q72" s="33"/>
      <c r="R72" s="33"/>
      <c r="S72" s="38"/>
      <c r="T72" s="33"/>
      <c r="U72" s="91" t="s">
        <v>261</v>
      </c>
      <c r="V72" s="12"/>
      <c r="W72" s="12"/>
      <c r="X72" s="12"/>
      <c r="Y72" s="12"/>
      <c r="Z72" s="12"/>
      <c r="AA72" s="12"/>
      <c r="AB72" s="12"/>
      <c r="AC72" s="12"/>
    </row>
    <row r="73" spans="1:29">
      <c r="U73" s="64"/>
    </row>
  </sheetData>
  <mergeCells count="2">
    <mergeCell ref="U71:AC71"/>
    <mergeCell ref="U69:AC69"/>
  </mergeCells>
  <phoneticPr fontId="3"/>
  <pageMargins left="0.39370078740157483" right="0" top="0.19685039370078741" bottom="0" header="0" footer="0"/>
  <pageSetup paperSize="9" firstPageNumber="40" orientation="portrait" useFirstPageNumber="1" r:id="rId1"/>
  <headerFooter alignWithMargins="0"/>
  <colBreaks count="1" manualBreakCount="1">
    <brk id="9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35ページ</vt:lpstr>
      <vt:lpstr>36-37ページ</vt:lpstr>
      <vt:lpstr>38-39ページ</vt:lpstr>
      <vt:lpstr>40-42ページ</vt:lpstr>
      <vt:lpstr>'40-42ページ'!Print_Area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2023-03-07T05:52:32Z</cp:lastPrinted>
  <dcterms:created xsi:type="dcterms:W3CDTF">2021-03-01T01:56:03Z</dcterms:created>
  <dcterms:modified xsi:type="dcterms:W3CDTF">2023-04-10T05:52:13Z</dcterms:modified>
</cp:coreProperties>
</file>