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6_浄書・公表\Excelﾃﾞｰﾀ（040311）\"/>
    </mc:Choice>
  </mc:AlternateContent>
  <bookViews>
    <workbookView xWindow="0" yWindow="0" windowWidth="28800" windowHeight="11775"/>
  </bookViews>
  <sheets>
    <sheet name="150ページ" sheetId="1" r:id="rId1"/>
    <sheet name="151ページ" sheetId="2" r:id="rId2"/>
    <sheet name="152-153ページ" sheetId="3" r:id="rId3"/>
    <sheet name="154-155ページ" sheetId="4" r:id="rId4"/>
    <sheet name="156ページ" sheetId="5" r:id="rId5"/>
    <sheet name="157ページ" sheetId="6" r:id="rId6"/>
    <sheet name="158ページ" sheetId="7" r:id="rId7"/>
    <sheet name="159ページ" sheetId="8" r:id="rId8"/>
    <sheet name="160ページ" sheetId="9" r:id="rId9"/>
    <sheet name="161ページ" sheetId="10" r:id="rId10"/>
    <sheet name="162ページ" sheetId="11" r:id="rId11"/>
  </sheets>
  <definedNames>
    <definedName name="_xlnm.Print_Area" localSheetId="2">'152-153ページ'!$A$1:$Q$55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9" l="1"/>
  <c r="G28" i="9"/>
  <c r="F28" i="9"/>
  <c r="G11" i="9"/>
  <c r="F11" i="9"/>
  <c r="E11" i="9"/>
  <c r="C11" i="9"/>
  <c r="B11" i="9"/>
  <c r="H63" i="7"/>
  <c r="H62" i="7"/>
  <c r="H61" i="7"/>
  <c r="H60" i="7"/>
  <c r="H59" i="7"/>
  <c r="G59" i="7"/>
  <c r="F59" i="7"/>
  <c r="E59" i="7"/>
  <c r="D59" i="7"/>
  <c r="C59" i="7"/>
  <c r="B59" i="7"/>
  <c r="H57" i="7"/>
  <c r="H56" i="7"/>
  <c r="H55" i="7"/>
  <c r="H54" i="7"/>
  <c r="H53" i="7"/>
  <c r="H52" i="7"/>
  <c r="H51" i="7"/>
  <c r="H50" i="7"/>
  <c r="G50" i="7"/>
  <c r="F50" i="7"/>
  <c r="E50" i="7"/>
  <c r="D50" i="7"/>
  <c r="C50" i="7"/>
  <c r="B50" i="7"/>
  <c r="H48" i="7"/>
  <c r="H47" i="7"/>
  <c r="H46" i="7"/>
  <c r="H45" i="7"/>
  <c r="H44" i="7"/>
  <c r="H43" i="7"/>
  <c r="H42" i="7"/>
  <c r="G42" i="7"/>
  <c r="F42" i="7"/>
  <c r="E42" i="7"/>
  <c r="D42" i="7"/>
  <c r="C42" i="7"/>
  <c r="B42" i="7"/>
  <c r="H32" i="7"/>
  <c r="G32" i="7"/>
  <c r="F32" i="7"/>
  <c r="E32" i="7"/>
  <c r="D32" i="7"/>
  <c r="C32" i="7"/>
  <c r="B32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G18" i="7"/>
  <c r="F18" i="7"/>
  <c r="F17" i="7"/>
  <c r="E18" i="7"/>
  <c r="D18" i="7"/>
  <c r="D17" i="7"/>
  <c r="C18" i="7"/>
  <c r="B18" i="7"/>
  <c r="B17" i="7"/>
  <c r="G17" i="7"/>
  <c r="E17" i="7"/>
  <c r="C17" i="7"/>
  <c r="H38" i="6"/>
  <c r="I38" i="5"/>
  <c r="I37" i="5"/>
  <c r="I36" i="5"/>
  <c r="I35" i="5"/>
  <c r="I34" i="5"/>
  <c r="I33" i="5"/>
  <c r="I31" i="5"/>
  <c r="I30" i="5"/>
  <c r="I29" i="5"/>
  <c r="I27" i="5"/>
  <c r="H27" i="5"/>
  <c r="G27" i="5"/>
  <c r="F27" i="5"/>
  <c r="I25" i="5"/>
  <c r="I24" i="5"/>
  <c r="I22" i="5"/>
  <c r="I21" i="5"/>
  <c r="I20" i="5"/>
  <c r="I19" i="5"/>
  <c r="I18" i="5"/>
  <c r="I17" i="5"/>
  <c r="I16" i="5"/>
  <c r="I15" i="5"/>
  <c r="I14" i="5"/>
  <c r="I13" i="5"/>
  <c r="I11" i="5"/>
  <c r="H11" i="5"/>
  <c r="G11" i="5"/>
  <c r="F11" i="5"/>
  <c r="I9" i="5"/>
  <c r="H9" i="5"/>
  <c r="G9" i="5"/>
  <c r="F9" i="5"/>
  <c r="Q27" i="4"/>
  <c r="P27" i="4"/>
  <c r="O27" i="4"/>
  <c r="Q9" i="4"/>
  <c r="P9" i="4"/>
  <c r="O9" i="4"/>
  <c r="Q38" i="3"/>
  <c r="Q11" i="3"/>
  <c r="H17" i="7"/>
  <c r="F38" i="2"/>
  <c r="F37" i="2"/>
  <c r="F36" i="2"/>
  <c r="F35" i="2"/>
  <c r="F34" i="2"/>
  <c r="F33" i="2"/>
  <c r="F32" i="2"/>
  <c r="F31" i="2"/>
  <c r="F30" i="2"/>
  <c r="I29" i="2"/>
  <c r="H29" i="2"/>
  <c r="G29" i="2"/>
  <c r="E29" i="2"/>
  <c r="D29" i="2"/>
  <c r="C29" i="2"/>
  <c r="B29" i="2"/>
  <c r="F29" i="2"/>
  <c r="E19" i="2"/>
  <c r="E18" i="2"/>
  <c r="E17" i="2"/>
  <c r="E16" i="2"/>
  <c r="E15" i="2"/>
  <c r="E14" i="2"/>
  <c r="E13" i="2"/>
  <c r="E12" i="2"/>
  <c r="E11" i="2"/>
  <c r="I10" i="2"/>
  <c r="H10" i="2"/>
  <c r="G10" i="2"/>
  <c r="F10" i="2"/>
  <c r="D10" i="2"/>
  <c r="C10" i="2"/>
  <c r="B10" i="2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I43" i="1"/>
  <c r="H43" i="1"/>
  <c r="G43" i="1"/>
  <c r="F43" i="1"/>
  <c r="E43" i="1"/>
  <c r="D43" i="1"/>
  <c r="C43" i="1"/>
  <c r="B43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2"/>
  <c r="B24" i="11"/>
  <c r="I23" i="11"/>
  <c r="F23" i="11"/>
  <c r="B23" i="11"/>
  <c r="E52" i="9"/>
  <c r="E28" i="9"/>
  <c r="D28" i="9"/>
  <c r="E39" i="5"/>
  <c r="E38" i="5"/>
  <c r="E37" i="5"/>
  <c r="E36" i="5"/>
  <c r="E35" i="5"/>
  <c r="E34" i="5"/>
  <c r="E33" i="5"/>
  <c r="E32" i="5"/>
  <c r="E31" i="5"/>
  <c r="E30" i="5"/>
  <c r="E29" i="5"/>
  <c r="E28" i="5"/>
  <c r="E27" i="5"/>
</calcChain>
</file>

<file path=xl/sharedStrings.xml><?xml version="1.0" encoding="utf-8"?>
<sst xmlns="http://schemas.openxmlformats.org/spreadsheetml/2006/main" count="681" uniqueCount="447">
  <si>
    <t>16　財　　政</t>
    <rPh sb="3" eb="7">
      <t>ザイセイ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</si>
  <si>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</si>
  <si>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</si>
  <si>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</si>
  <si>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</si>
  <si>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</si>
  <si>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</si>
  <si>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</si>
  <si>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</si>
  <si>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当初予算額</t>
    <rPh sb="0" eb="2">
      <t>トウショ</t>
    </rPh>
    <rPh sb="2" eb="5">
      <t>ヨサンガク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</si>
  <si>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</si>
  <si>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</si>
  <si>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</si>
  <si>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>収入済額
　　　　　</t>
    <rPh sb="0" eb="2">
      <t>シュウニュウ</t>
    </rPh>
    <rPh sb="2" eb="3">
      <t>ズ</t>
    </rPh>
    <rPh sb="3" eb="4">
      <t>ガク</t>
    </rPh>
    <phoneticPr fontId="1"/>
  </si>
  <si>
    <t>総            額</t>
    <rPh sb="0" eb="14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</si>
  <si>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</si>
  <si>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</si>
  <si>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</si>
  <si>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</si>
  <si>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</si>
  <si>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</si>
  <si>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自動車取得税交付金</t>
    <rPh sb="1" eb="4">
      <t>ジドウシャ</t>
    </rPh>
    <rPh sb="4" eb="7">
      <t>シュトクゼイ</t>
    </rPh>
    <rPh sb="7" eb="10">
      <t>コウフキン</t>
    </rPh>
    <phoneticPr fontId="1"/>
  </si>
  <si>
    <t xml:space="preserve"> 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2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</si>
  <si>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</si>
  <si>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</si>
  <si>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</si>
  <si>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</si>
  <si>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</si>
  <si>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</si>
  <si>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</si>
  <si>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</si>
  <si>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</si>
  <si>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</si>
  <si>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</si>
  <si>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</si>
  <si>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</si>
  <si>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収入未済額には実質収入未済額を記載。</t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</si>
  <si>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</si>
  <si>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</si>
  <si>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</si>
  <si>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</si>
  <si>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</si>
  <si>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</si>
  <si>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</si>
  <si>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総　　　　　　額</t>
    <rPh sb="0" eb="8">
      <t>ソウガク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</si>
  <si>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</si>
  <si>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</si>
  <si>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</si>
  <si>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</si>
  <si>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</si>
  <si>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</si>
  <si>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</si>
  <si>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</si>
  <si>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</si>
  <si>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</si>
  <si>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</si>
  <si>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</si>
  <si>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</si>
  <si>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</si>
  <si>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</si>
  <si>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（１）  　歳                    入</t>
    <rPh sb="6" eb="28">
      <t>サイニュウ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</si>
  <si>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</si>
  <si>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会          計</t>
    <rPh sb="0" eb="12">
      <t>カイケイ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</si>
  <si>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</si>
  <si>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</si>
  <si>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</si>
  <si>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</si>
  <si>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</si>
  <si>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</si>
  <si>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</si>
  <si>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</si>
  <si>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</si>
  <si>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</si>
  <si>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2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</si>
  <si>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</si>
  <si>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</si>
  <si>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2"/>
  </si>
  <si>
    <t>収入未済額は実質収入未済額を記載。</t>
    <phoneticPr fontId="2"/>
  </si>
  <si>
    <t>　</t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</si>
  <si>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</si>
  <si>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</si>
  <si>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</si>
  <si>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</si>
  <si>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</si>
  <si>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</si>
  <si>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</si>
  <si>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</si>
  <si>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</si>
  <si>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 xml:space="preserve"> 款</t>
    <rPh sb="1" eb="2">
      <t>カン</t>
    </rPh>
    <phoneticPr fontId="1"/>
  </si>
  <si>
    <t>令       和       　元　       年       度</t>
    <rPh sb="0" eb="1">
      <t>レイ</t>
    </rPh>
    <rPh sb="8" eb="9">
      <t>ワ</t>
    </rPh>
    <rPh sb="17" eb="18">
      <t>モト</t>
    </rPh>
    <rPh sb="26" eb="27">
      <t>トシ</t>
    </rPh>
    <rPh sb="34" eb="35">
      <t>ド</t>
    </rPh>
    <phoneticPr fontId="1"/>
  </si>
  <si>
    <t>当 初 予 算 額</t>
    <rPh sb="0" eb="3">
      <t>トウショ</t>
    </rPh>
    <rPh sb="4" eb="9">
      <t>ヨサンガク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</si>
  <si>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</si>
  <si>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</si>
  <si>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</si>
  <si>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</si>
  <si>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</si>
  <si>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</si>
  <si>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</si>
  <si>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</si>
  <si>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</si>
  <si>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法人事業税交付金</t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</si>
  <si>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</si>
  <si>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</si>
  <si>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</si>
  <si>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</si>
  <si>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</si>
  <si>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</si>
  <si>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</si>
  <si>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</si>
  <si>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</si>
  <si>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</si>
  <si>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</si>
  <si>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</si>
  <si>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</si>
  <si>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</si>
  <si>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</si>
  <si>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</si>
  <si>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</si>
  <si>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</si>
  <si>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</si>
  <si>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</si>
  <si>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</si>
  <si>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</si>
  <si>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</si>
  <si>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</si>
  <si>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</si>
  <si>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</si>
  <si>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</si>
  <si>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</si>
  <si>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</si>
  <si>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</si>
  <si>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</si>
  <si>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>資料　　会計管理室「歳入歳出決算事項別明細書」、資産統括局財務部財政課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シサン</t>
    </rPh>
    <rPh sb="26" eb="28">
      <t>トウカツ</t>
    </rPh>
    <rPh sb="28" eb="29">
      <t>キョク</t>
    </rPh>
    <rPh sb="29" eb="31">
      <t>ザイム</t>
    </rPh>
    <rPh sb="31" eb="32">
      <t>ブ</t>
    </rPh>
    <rPh sb="32" eb="34">
      <t>ザイセイ</t>
    </rPh>
    <rPh sb="34" eb="35">
      <t>カ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</si>
  <si>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</si>
  <si>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</si>
  <si>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</si>
  <si>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</si>
  <si>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</si>
  <si>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</si>
  <si>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</si>
  <si>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</si>
  <si>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</si>
  <si>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</si>
  <si>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>都市整備事業費</t>
    <rPh sb="0" eb="2">
      <t>トシ</t>
    </rPh>
    <rPh sb="2" eb="4">
      <t>セイビ</t>
    </rPh>
    <rPh sb="4" eb="7">
      <t>ジギョウヒ</t>
    </rPh>
    <phoneticPr fontId="1"/>
  </si>
  <si>
    <t xml:space="preserve"> 都市整備事業費</t>
    <rPh sb="1" eb="3">
      <t>トシ</t>
    </rPh>
    <rPh sb="3" eb="5">
      <t>セイビ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</si>
  <si>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</si>
  <si>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</si>
  <si>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2"/>
  </si>
  <si>
    <t xml:space="preserve"> 母子父子寡婦福祉資金貸付事業費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2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</si>
  <si>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</si>
  <si>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</si>
  <si>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2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</si>
  <si>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2"/>
  </si>
  <si>
    <t>駐車場事業費</t>
    <rPh sb="0" eb="3">
      <t>チュウシャジョウ</t>
    </rPh>
    <rPh sb="3" eb="6">
      <t>ジギョウヒ</t>
    </rPh>
    <phoneticPr fontId="1"/>
  </si>
  <si>
    <t xml:space="preserve"> 駐車場事業費</t>
    <rPh sb="1" eb="4">
      <t>チュウシャジョウ</t>
    </rPh>
    <rPh sb="4" eb="7">
      <t>ジギョウヒ</t>
    </rPh>
    <phoneticPr fontId="1"/>
  </si>
  <si>
    <t>廃棄物発電事業費</t>
    <rPh sb="0" eb="3">
      <t>ハイキブツ</t>
    </rPh>
    <rPh sb="3" eb="5">
      <t>ハツデン</t>
    </rPh>
    <rPh sb="5" eb="8">
      <t>ジギョウヒ</t>
    </rPh>
    <phoneticPr fontId="1"/>
  </si>
  <si>
    <t xml:space="preserve"> 廃棄物発電事業費</t>
    <rPh sb="1" eb="4">
      <t>ハイキブツ</t>
    </rPh>
    <rPh sb="4" eb="6">
      <t>ハツデン</t>
    </rPh>
    <rPh sb="6" eb="9">
      <t>ジギョウヒ</t>
    </rPh>
    <phoneticPr fontId="1"/>
  </si>
  <si>
    <t>競艇場事業費</t>
    <rPh sb="0" eb="2">
      <t>キョウテイ</t>
    </rPh>
    <rPh sb="2" eb="3">
      <t>バ</t>
    </rPh>
    <rPh sb="3" eb="6">
      <t>ジギョウヒ</t>
    </rPh>
    <phoneticPr fontId="1"/>
  </si>
  <si>
    <t xml:space="preserve"> 競艇場事業費</t>
    <rPh sb="1" eb="3">
      <t>キョウテイ</t>
    </rPh>
    <rPh sb="3" eb="4">
      <t>バ</t>
    </rPh>
    <rPh sb="4" eb="7">
      <t>ジギョウヒ</t>
    </rPh>
    <phoneticPr fontId="1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</si>
  <si>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</si>
  <si>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</si>
  <si>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会      計     ・     款</t>
    <rPh sb="0" eb="8">
      <t>カイケイ</t>
    </rPh>
    <rPh sb="19" eb="20">
      <t>カン</t>
    </rPh>
    <phoneticPr fontId="1"/>
  </si>
  <si>
    <t>令       和       　元　      年       度</t>
    <rPh sb="0" eb="1">
      <t>レイ</t>
    </rPh>
    <rPh sb="8" eb="9">
      <t>ワ</t>
    </rPh>
    <rPh sb="17" eb="18">
      <t>モト</t>
    </rPh>
    <rPh sb="25" eb="26">
      <t>トシ</t>
    </rPh>
    <rPh sb="33" eb="34">
      <t>ド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</si>
  <si>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</si>
  <si>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</si>
  <si>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</si>
  <si>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</si>
  <si>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</si>
  <si>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</si>
  <si>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</si>
  <si>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</si>
  <si>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</si>
  <si>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</si>
  <si>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</si>
  <si>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</si>
  <si>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</si>
  <si>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</si>
  <si>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2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</si>
  <si>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</si>
  <si>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</si>
  <si>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</si>
  <si>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</si>
  <si>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</si>
  <si>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</si>
  <si>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</si>
  <si>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</si>
  <si>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</si>
  <si>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1"/>
  </si>
  <si>
    <t>項     目</t>
    <rPh sb="0" eb="7">
      <t>コウモク</t>
    </rPh>
    <phoneticPr fontId="1"/>
  </si>
  <si>
    <t>平　成　２８　年　度</t>
    <rPh sb="0" eb="3">
      <t>ヘイセイ</t>
    </rPh>
    <rPh sb="7" eb="10">
      <t>ネンド</t>
    </rPh>
    <phoneticPr fontId="1"/>
  </si>
  <si>
    <t>３０　　年　　度</t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</si>
  <si>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</si>
  <si>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</si>
  <si>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</si>
  <si>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</si>
  <si>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</si>
  <si>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</si>
  <si>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</si>
  <si>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</si>
  <si>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</si>
  <si>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</si>
  <si>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1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</si>
  <si>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1"/>
  </si>
  <si>
    <t>区                          分</t>
    <rPh sb="0" eb="28">
      <t>クブン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</si>
  <si>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</si>
  <si>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</si>
  <si>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令和 元 年度</t>
    <rPh sb="0" eb="2">
      <t>レイワ</t>
    </rPh>
    <rPh sb="3" eb="4">
      <t>モト</t>
    </rPh>
    <rPh sb="5" eb="7">
      <t>ネンド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</si>
  <si>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</si>
  <si>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</si>
  <si>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</si>
  <si>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</si>
  <si>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</si>
  <si>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</si>
  <si>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</si>
  <si>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</si>
  <si>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</si>
  <si>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</si>
  <si>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</si>
  <si>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</si>
  <si>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資料　   資産統括局財務部財政課</t>
    <rPh sb="0" eb="2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phoneticPr fontId="1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</si>
  <si>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</si>
  <si>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</si>
  <si>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</si>
  <si>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</si>
  <si>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</si>
  <si>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</si>
  <si>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</si>
  <si>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</si>
  <si>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</si>
  <si>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</si>
  <si>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</si>
  <si>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</si>
  <si>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</si>
  <si>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平  成  ３　０  年  度</t>
    <rPh sb="0" eb="4">
      <t>ヘイセイ</t>
    </rPh>
    <rPh sb="11" eb="12">
      <t>ネン</t>
    </rPh>
    <rPh sb="14" eb="15">
      <t>ド</t>
    </rPh>
    <phoneticPr fontId="1"/>
  </si>
  <si>
    <t>令  和  　元　  年  度</t>
    <rPh sb="0" eb="1">
      <t>レイ</t>
    </rPh>
    <rPh sb="3" eb="4">
      <t>ワ</t>
    </rPh>
    <rPh sb="7" eb="8">
      <t>モト</t>
    </rPh>
    <rPh sb="11" eb="12">
      <t>ネン</t>
    </rPh>
    <rPh sb="14" eb="15">
      <t>ド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</si>
  <si>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</si>
  <si>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</si>
  <si>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</si>
  <si>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</si>
  <si>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</si>
  <si>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</si>
  <si>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</si>
  <si>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</si>
  <si>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</si>
  <si>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</si>
  <si>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</si>
  <si>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</si>
  <si>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</si>
  <si>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</si>
  <si>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</si>
  <si>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</si>
  <si>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</si>
  <si>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</si>
  <si>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</si>
  <si>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</si>
  <si>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土木</t>
    <rPh sb="0" eb="2">
      <t>ドボク</t>
    </rPh>
    <phoneticPr fontId="2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</si>
  <si>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</si>
  <si>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</si>
  <si>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</si>
  <si>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</si>
  <si>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</si>
  <si>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</si>
  <si>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</si>
  <si>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減収補てん債</t>
    <phoneticPr fontId="2"/>
  </si>
  <si>
    <t>地方卸売市場事業債</t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</si>
  <si>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</si>
  <si>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</si>
  <si>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</si>
  <si>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</si>
  <si>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</si>
  <si>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サイ</t>
    </rPh>
    <phoneticPr fontId="2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</si>
  <si>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</si>
  <si>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</si>
  <si>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</si>
  <si>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</si>
  <si>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1"/>
  </si>
  <si>
    <t>資料　資産統括局財務部財政課</t>
    <rPh sb="0" eb="2">
      <t>シリョウ</t>
    </rPh>
    <rPh sb="3" eb="5">
      <t>シサン</t>
    </rPh>
    <rPh sb="5" eb="7">
      <t>トウカツ</t>
    </rPh>
    <rPh sb="7" eb="8">
      <t>キョク</t>
    </rPh>
    <rPh sb="8" eb="10">
      <t>ザイム</t>
    </rPh>
    <rPh sb="10" eb="11">
      <t>ブ</t>
    </rPh>
    <rPh sb="11" eb="13">
      <t>ザイセイ</t>
    </rPh>
    <rPh sb="13" eb="14">
      <t>カ</t>
    </rPh>
    <phoneticPr fontId="1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</si>
  <si>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1"/>
  </si>
  <si>
    <t>税　　　　　　　目</t>
    <rPh sb="0" eb="1">
      <t>ゼイ</t>
    </rPh>
    <rPh sb="8" eb="9">
      <t>メ</t>
    </rPh>
    <phoneticPr fontId="1"/>
  </si>
  <si>
    <t>２９　　年　　度</t>
    <rPh sb="4" eb="8">
      <t>ネンド</t>
    </rPh>
    <phoneticPr fontId="1"/>
  </si>
  <si>
    <t>３０　　年　　度</t>
    <rPh sb="4" eb="8">
      <t>ネンド</t>
    </rPh>
    <phoneticPr fontId="1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</si>
  <si>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</si>
  <si>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</si>
  <si>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</si>
  <si>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</si>
  <si>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</si>
  <si>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</si>
  <si>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</si>
  <si>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</si>
  <si>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</si>
  <si>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</si>
  <si>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</si>
  <si>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</si>
  <si>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入湯税</t>
    <rPh sb="0" eb="2">
      <t>ニュウトウ</t>
    </rPh>
    <rPh sb="2" eb="3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</si>
  <si>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</si>
  <si>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</si>
  <si>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</si>
  <si>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</si>
  <si>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</si>
  <si>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</si>
  <si>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</si>
  <si>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</si>
  <si>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化学工業</t>
    <rPh sb="3" eb="5">
      <t>カガク</t>
    </rPh>
    <rPh sb="5" eb="7">
      <t>コウギョウ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</si>
  <si>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</si>
  <si>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</si>
  <si>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</si>
  <si>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</si>
  <si>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</si>
  <si>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</si>
  <si>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</si>
  <si>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</si>
  <si>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</si>
  <si>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1"/>
  </si>
  <si>
    <t>　　（単位　人）</t>
    <rPh sb="3" eb="5">
      <t>タンイ</t>
    </rPh>
    <rPh sb="6" eb="7">
      <t>ヒト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</si>
  <si>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</si>
  <si>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</si>
  <si>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</si>
  <si>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</si>
  <si>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</si>
  <si>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</si>
  <si>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</si>
  <si>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</si>
  <si>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>　　　　　　　 ２９</t>
    <phoneticPr fontId="2"/>
  </si>
  <si>
    <t>　　　　　　　 ３０</t>
    <phoneticPr fontId="2"/>
  </si>
  <si>
    <t xml:space="preserve"> 令　　和　　元　　年</t>
    <rPh sb="1" eb="2">
      <t>レイ</t>
    </rPh>
    <rPh sb="4" eb="5">
      <t>ワ</t>
    </rPh>
    <rPh sb="7" eb="8">
      <t>モト</t>
    </rPh>
    <rPh sb="10" eb="11">
      <t>ネン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</si>
  <si>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</si>
  <si>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</si>
  <si>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</si>
  <si>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</si>
  <si>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</si>
  <si>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-</t>
    <phoneticPr fontId="2"/>
  </si>
  <si>
    <t>①＝②＋③＋④　、　　⑤＝②＋④　、　　⑥＝③＋④　　　</t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</si>
  <si>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</si>
  <si>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</si>
  <si>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</si>
  <si>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</si>
  <si>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</si>
  <si>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令　和　　　元　　　年　度</t>
    <rPh sb="0" eb="1">
      <t>レイ</t>
    </rPh>
    <rPh sb="2" eb="3">
      <t>ワ</t>
    </rPh>
    <rPh sb="6" eb="7">
      <t>モト</t>
    </rPh>
    <rPh sb="10" eb="11">
      <t>トシ</t>
    </rPh>
    <rPh sb="12" eb="13">
      <t>ド</t>
    </rPh>
    <phoneticPr fontId="1"/>
  </si>
  <si>
    <t>２　　        年        度</t>
    <rPh sb="11" eb="21">
      <t>ネンド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</si>
  <si>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</si>
  <si>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</si>
  <si>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</si>
  <si>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</si>
  <si>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</si>
  <si>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>　１０ 　～　１００ 万円</t>
    <rPh sb="11" eb="12">
      <t>マン</t>
    </rPh>
    <rPh sb="12" eb="13">
      <t>エン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</si>
  <si>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</si>
  <si>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</si>
  <si>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</si>
  <si>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</si>
  <si>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</si>
  <si>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</si>
  <si>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</si>
  <si>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</si>
  <si>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</si>
  <si>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</si>
  <si>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</si>
  <si>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</si>
  <si>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相続・贈与税</t>
    <rPh sb="0" eb="2">
      <t>ソウゾク</t>
    </rPh>
    <rPh sb="3" eb="6">
      <t>ゾウヨゼイ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</si>
  <si>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</si>
  <si>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</si>
  <si>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</si>
  <si>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</si>
  <si>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</si>
  <si>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</si>
  <si>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　　（単位　㎡）</t>
    <rPh sb="3" eb="5">
      <t>タンイ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</si>
  <si>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</si>
  <si>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</si>
  <si>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</si>
  <si>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</si>
  <si>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</si>
  <si>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</si>
  <si>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</si>
  <si>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　年　度</t>
    <rPh sb="1" eb="2">
      <t>ネン</t>
    </rPh>
    <rPh sb="3" eb="4">
      <t>ド</t>
    </rPh>
    <phoneticPr fontId="1"/>
  </si>
  <si>
    <t>２９</t>
  </si>
  <si>
    <t>３０</t>
  </si>
  <si>
    <t>令　和　元</t>
    <rPh sb="0" eb="1">
      <t>レイ</t>
    </rPh>
    <rPh sb="2" eb="3">
      <t>ワ</t>
    </rPh>
    <rPh sb="4" eb="5">
      <t>モト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</si>
  <si>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</si>
  <si>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</si>
  <si>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</si>
  <si>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</si>
  <si>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</si>
  <si>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</si>
  <si>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</si>
  <si>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</si>
  <si>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</si>
  <si>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</si>
  <si>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</si>
  <si>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</si>
  <si>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</si>
  <si>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</si>
  <si>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</si>
  <si>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>２９  年　度</t>
    <rPh sb="2" eb="5">
      <t>ネンド</t>
    </rPh>
    <phoneticPr fontId="1"/>
  </si>
  <si>
    <t>３０  年　度</t>
    <rPh sb="2" eb="5">
      <t>ネンド</t>
    </rPh>
    <phoneticPr fontId="1"/>
  </si>
  <si>
    <t>令 和 元 年 度</t>
    <rPh sb="0" eb="1">
      <t>レイ</t>
    </rPh>
    <rPh sb="2" eb="3">
      <t>ワ</t>
    </rPh>
    <rPh sb="4" eb="5">
      <t>モト</t>
    </rPh>
    <phoneticPr fontId="1"/>
  </si>
  <si>
    <t>物権（㎡）</t>
    <rPh sb="0" eb="2">
      <t>ブッケン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</si>
  <si>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</si>
  <si>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地役権</t>
    <rPh sb="6" eb="9">
      <t>チエキケン</t>
    </rPh>
    <rPh sb="8" eb="9">
      <t>ケン</t>
    </rPh>
    <phoneticPr fontId="1"/>
  </si>
  <si>
    <t>商標権（件）</t>
    <rPh sb="0" eb="3">
      <t>ショウヒョウケン</t>
    </rPh>
    <rPh sb="4" eb="5">
      <t>ケン</t>
    </rPh>
    <phoneticPr fontId="2"/>
  </si>
  <si>
    <t>　　　商標権</t>
    <rPh sb="3" eb="6">
      <t>ショウヒョウケン</t>
    </rPh>
    <phoneticPr fontId="2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</si>
  <si>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</si>
  <si>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 xml:space="preserve">      株券</t>
    <rPh sb="6" eb="8">
      <t>カブケン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</si>
  <si>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</si>
  <si>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</si>
  <si>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</si>
  <si>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</si>
  <si>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</si>
  <si>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</si>
  <si>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</si>
  <si>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</si>
  <si>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>現金・預金</t>
    <rPh sb="0" eb="2">
      <t>ゲンキン</t>
    </rPh>
    <rPh sb="3" eb="5">
      <t>ヨキン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</si>
  <si>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</si>
  <si>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</si>
  <si>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</si>
  <si>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>平 成 ２８ 年 度</t>
    <rPh sb="0" eb="3">
      <t>ヘイセイ</t>
    </rPh>
    <rPh sb="7" eb="10">
      <t>ネンド</t>
    </rPh>
    <phoneticPr fontId="1"/>
  </si>
  <si>
    <t xml:space="preserve">   ﾓｰﾀｰﾎﾞｰﾄ競走事業</t>
    <rPh sb="11" eb="13">
      <t>キョウソウ</t>
    </rPh>
    <rPh sb="13" eb="15">
      <t>ジギョウ</t>
    </rPh>
    <phoneticPr fontId="1"/>
  </si>
  <si>
    <t>平 成 ２９ 年 度</t>
    <rPh sb="0" eb="3">
      <t>ヘイセイ</t>
    </rPh>
    <rPh sb="7" eb="10">
      <t>ネンド</t>
    </rPh>
    <phoneticPr fontId="1"/>
  </si>
  <si>
    <t>平 成 ３０ 年 度</t>
    <rPh sb="0" eb="3">
      <t>ヘイセイ</t>
    </rPh>
    <rPh sb="7" eb="10">
      <t>ネンド</t>
    </rPh>
    <phoneticPr fontId="1"/>
  </si>
  <si>
    <t>令 和 元 年 度</t>
    <rPh sb="0" eb="1">
      <t>レイ</t>
    </rPh>
    <rPh sb="2" eb="3">
      <t>ワ</t>
    </rPh>
    <rPh sb="4" eb="5">
      <t>モト</t>
    </rPh>
    <rPh sb="6" eb="9">
      <t>ネンド</t>
    </rPh>
    <phoneticPr fontId="1"/>
  </si>
  <si>
    <t xml:space="preserve"> 資料　  資産統括局財務部財務課</t>
    <rPh sb="1" eb="3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ザイム</t>
    </rPh>
    <rPh sb="16" eb="17">
      <t>カ</t>
    </rPh>
    <phoneticPr fontId="1"/>
  </si>
  <si>
    <t>１６ － １．　　款 別 一 般 会 計 歳 入 ・ 歳 出 決 算  （ 令 和 ２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39">
      <t>レイ</t>
    </rPh>
    <rPh sb="40" eb="41">
      <t>ワ</t>
    </rPh>
    <rPh sb="44" eb="47">
      <t>ネンド</t>
    </rPh>
    <phoneticPr fontId="1"/>
  </si>
  <si>
    <t>１６ － ２．　　会 計 別 特 別 会 計 歳 入 ・ 歳 出 決 算 　（ 令 和 ２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1">
      <t>レイ</t>
    </rPh>
    <rPh sb="42" eb="43">
      <t>ワ</t>
    </rPh>
    <rPh sb="46" eb="49">
      <t>ネンド</t>
    </rPh>
    <phoneticPr fontId="1"/>
  </si>
  <si>
    <t>平       成       ２　９       年       度</t>
    <rPh sb="0" eb="9">
      <t>ヘイセイ</t>
    </rPh>
    <rPh sb="26" eb="35">
      <t>ネンド</t>
    </rPh>
    <phoneticPr fontId="1"/>
  </si>
  <si>
    <t xml:space="preserve">       ３　０       年       度</t>
    <rPh sb="17" eb="26">
      <t>ネンド</t>
    </rPh>
    <phoneticPr fontId="1"/>
  </si>
  <si>
    <t xml:space="preserve">       　２　       年       度</t>
    <rPh sb="17" eb="18">
      <t>トシ</t>
    </rPh>
    <rPh sb="25" eb="26">
      <t>ド</t>
    </rPh>
    <phoneticPr fontId="1"/>
  </si>
  <si>
    <t>３ 年 度
当初予算額</t>
    <rPh sb="2" eb="3">
      <t>ネン</t>
    </rPh>
    <rPh sb="4" eb="5">
      <t>タビ</t>
    </rPh>
    <rPh sb="6" eb="8">
      <t>トウショ</t>
    </rPh>
    <rPh sb="8" eb="10">
      <t>ヨサン</t>
    </rPh>
    <rPh sb="10" eb="11">
      <t>ガク</t>
    </rPh>
    <phoneticPr fontId="1"/>
  </si>
  <si>
    <t xml:space="preserve">      　２　      年       度</t>
    <rPh sb="15" eb="16">
      <t>トシ</t>
    </rPh>
    <rPh sb="23" eb="24">
      <t>ド</t>
    </rPh>
    <phoneticPr fontId="1"/>
  </si>
  <si>
    <t>平　成　２９　年　度</t>
    <rPh sb="0" eb="3">
      <t>ヘイセイ</t>
    </rPh>
    <rPh sb="7" eb="10">
      <t>ネンド</t>
    </rPh>
    <phoneticPr fontId="1"/>
  </si>
  <si>
    <t>２　年　度</t>
    <phoneticPr fontId="2"/>
  </si>
  <si>
    <t>平成 ２８ 年度</t>
    <rPh sb="0" eb="2">
      <t>ヘイセイ</t>
    </rPh>
    <phoneticPr fontId="1"/>
  </si>
  <si>
    <t>２ 年度</t>
    <rPh sb="2" eb="4">
      <t>ネンド</t>
    </rPh>
    <phoneticPr fontId="1"/>
  </si>
  <si>
    <t>　　　　　　２　  年  度</t>
    <rPh sb="10" eb="11">
      <t>ネン</t>
    </rPh>
    <rPh sb="13" eb="14">
      <t>ド</t>
    </rPh>
    <phoneticPr fontId="1"/>
  </si>
  <si>
    <t>２　年　度</t>
    <rPh sb="2" eb="3">
      <t>トシ</t>
    </rPh>
    <rPh sb="4" eb="5">
      <t>ド</t>
    </rPh>
    <phoneticPr fontId="1"/>
  </si>
  <si>
    <t xml:space="preserve"> 平　　成　　２８　　年</t>
    <rPh sb="1" eb="5">
      <t>ヘイセイ</t>
    </rPh>
    <rPh sb="11" eb="12">
      <t>ネン</t>
    </rPh>
    <phoneticPr fontId="1"/>
  </si>
  <si>
    <t xml:space="preserve"> ２</t>
    <phoneticPr fontId="1"/>
  </si>
  <si>
    <t>３　　        年        度</t>
    <rPh sb="11" eb="21">
      <t>ネンド</t>
    </rPh>
    <phoneticPr fontId="1"/>
  </si>
  <si>
    <t>令　和　元　年　度</t>
    <rPh sb="0" eb="1">
      <t>レイ</t>
    </rPh>
    <rPh sb="2" eb="3">
      <t>ワ</t>
    </rPh>
    <rPh sb="4" eb="5">
      <t>ゲン</t>
    </rPh>
    <rPh sb="6" eb="7">
      <t>トシ</t>
    </rPh>
    <rPh sb="8" eb="9">
      <t>ド</t>
    </rPh>
    <phoneticPr fontId="1"/>
  </si>
  <si>
    <t>平　成　２８</t>
    <rPh sb="0" eb="1">
      <t>ヒラ</t>
    </rPh>
    <rPh sb="2" eb="3">
      <t>シゲル</t>
    </rPh>
    <phoneticPr fontId="1"/>
  </si>
  <si>
    <t>平 成 ２８ 年 度</t>
    <rPh sb="0" eb="1">
      <t>ヒラ</t>
    </rPh>
    <rPh sb="2" eb="3">
      <t>シゲル</t>
    </rPh>
    <rPh sb="7" eb="8">
      <t>ネン</t>
    </rPh>
    <rPh sb="9" eb="10">
      <t>ド</t>
    </rPh>
    <phoneticPr fontId="1"/>
  </si>
  <si>
    <t>２ 年 度</t>
    <phoneticPr fontId="1"/>
  </si>
  <si>
    <t>令 和 ２ 年 度</t>
    <rPh sb="0" eb="1">
      <t>レイ</t>
    </rPh>
    <rPh sb="2" eb="3">
      <t>ワ</t>
    </rPh>
    <rPh sb="6" eb="9">
      <t>ネンド</t>
    </rPh>
    <phoneticPr fontId="1"/>
  </si>
  <si>
    <t xml:space="preserve"> 法人事業税交付金</t>
    <rPh sb="1" eb="3">
      <t>ホウジン</t>
    </rPh>
    <rPh sb="3" eb="6">
      <t>ジギョウゼイ</t>
    </rPh>
    <rPh sb="6" eb="9">
      <t>コウフキン</t>
    </rPh>
    <phoneticPr fontId="2"/>
  </si>
  <si>
    <t>　　　鉄鋼業・非鉄金属・金属製品</t>
    <rPh sb="3" eb="5">
      <t>テッコウ</t>
    </rPh>
    <rPh sb="5" eb="6">
      <t>ギョウ</t>
    </rPh>
    <phoneticPr fontId="1"/>
  </si>
  <si>
    <t>　　　機械器具</t>
    <rPh sb="3" eb="5">
      <t>キカイ</t>
    </rPh>
    <rPh sb="5" eb="7">
      <t>キグ</t>
    </rPh>
    <phoneticPr fontId="1"/>
  </si>
  <si>
    <t>資料　　公営企業局財務課、ボートレース事業部経営企画課</t>
    <rPh sb="0" eb="2">
      <t>シリョウ</t>
    </rPh>
    <rPh sb="4" eb="6">
      <t>コウエイ</t>
    </rPh>
    <rPh sb="6" eb="8">
      <t>キギョウ</t>
    </rPh>
    <rPh sb="8" eb="9">
      <t>キョク</t>
    </rPh>
    <rPh sb="9" eb="11">
      <t>ザイム</t>
    </rPh>
    <rPh sb="11" eb="12">
      <t>カ</t>
    </rPh>
    <rPh sb="19" eb="21">
      <t>ジギョウ</t>
    </rPh>
    <rPh sb="21" eb="22">
      <t>ブ</t>
    </rPh>
    <rPh sb="22" eb="24">
      <t>ケイエイ</t>
    </rPh>
    <rPh sb="24" eb="26">
      <t>キカク</t>
    </rPh>
    <rPh sb="26" eb="27">
      <t>カ</t>
    </rPh>
    <phoneticPr fontId="1"/>
  </si>
  <si>
    <t xml:space="preserve">          </t>
    <phoneticPr fontId="2"/>
  </si>
  <si>
    <t>１０００万円　を超える金額</t>
    <rPh sb="4" eb="5">
      <t>マン</t>
    </rPh>
    <rPh sb="5" eb="6">
      <t>エン</t>
    </rPh>
    <phoneticPr fontId="1"/>
  </si>
  <si>
    <t>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</si>
</sst>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;&quot;△&quot;#,##0;&quot;-&quot;"/>
    <numFmt numFmtId="177" formatCode="#,##0;&quot;△ &quot;#,##0"/>
    <numFmt numFmtId="178" formatCode="#,##0.000;&quot;△ &quot;#,##0.000"/>
    <numFmt numFmtId="179" formatCode="#,##0.0;&quot;△ &quot;#,##0.0"/>
    <numFmt numFmtId="180" formatCode="#,##0_ "/>
    <numFmt numFmtId="181" formatCode="#,##0.000;[Red]\-#,##0.000"/>
    <numFmt numFmtId="182" formatCode="#,##0.0;[Red]\-#,##0.0"/>
    <numFmt numFmtId="183" formatCode="#,##0_);[Red]\(#,##0\)"/>
    <numFmt numFmtId="184" formatCode="#,##0;[Red]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right"/>
    </xf>
    <xf numFmtId="0" fontId="3" fillId="0" borderId="6" xfId="0" applyFont="1" applyFill="1" applyBorder="1" applyAlignment="1"/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8" fillId="0" borderId="6" xfId="0" applyFont="1" applyFill="1" applyBorder="1">
      <alignment vertical="center"/>
    </xf>
    <xf numFmtId="41" fontId="4" fillId="0" borderId="0" xfId="0" applyNumberFormat="1" applyFont="1" applyFill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Alignment="1">
      <alignment horizontal="right"/>
    </xf>
    <xf numFmtId="43" fontId="3" fillId="0" borderId="0" xfId="0" applyNumberFormat="1" applyFont="1" applyFill="1" applyAlignment="1"/>
    <xf numFmtId="0" fontId="3" fillId="0" borderId="0" xfId="0" quotePrefix="1" applyFont="1" applyFill="1" applyAlignment="1">
      <alignment horizontal="right"/>
    </xf>
    <xf numFmtId="49" fontId="3" fillId="0" borderId="0" xfId="0" quotePrefix="1" applyNumberFormat="1" applyFont="1" applyFill="1" applyAlignment="1">
      <alignment horizontal="right"/>
    </xf>
    <xf numFmtId="43" fontId="3" fillId="0" borderId="0" xfId="0" applyNumberFormat="1" applyFont="1" applyFill="1">
      <alignment vertical="center"/>
    </xf>
    <xf numFmtId="0" fontId="3" fillId="0" borderId="0" xfId="0" applyFont="1" applyFill="1" applyAlignment="1"/>
    <xf numFmtId="0" fontId="3" fillId="0" borderId="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0" fontId="3" fillId="0" borderId="6" xfId="0" quotePrefix="1" applyFont="1" applyFill="1" applyBorder="1" applyAlignment="1"/>
    <xf numFmtId="0" fontId="3" fillId="0" borderId="6" xfId="0" quotePrefix="1" applyFont="1" applyFill="1" applyBorder="1" applyAlignment="1">
      <alignment horizontal="center"/>
    </xf>
    <xf numFmtId="41" fontId="3" fillId="0" borderId="0" xfId="1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3" fillId="0" borderId="0" xfId="1" applyNumberFormat="1" applyFont="1" applyFill="1" applyAlignment="1"/>
    <xf numFmtId="41" fontId="3" fillId="0" borderId="0" xfId="0" applyNumberFormat="1" applyFont="1" applyFill="1" applyBorder="1" applyAlignment="1"/>
    <xf numFmtId="0" fontId="3" fillId="0" borderId="6" xfId="0" applyFont="1" applyFill="1" applyBorder="1" applyAlignment="1">
      <alignment shrinkToFit="1"/>
    </xf>
    <xf numFmtId="0" fontId="3" fillId="0" borderId="2" xfId="0" applyFont="1" applyFill="1" applyBorder="1" applyAlignment="1">
      <alignment horizontal="center" vertical="center" shrinkToFit="1"/>
    </xf>
    <xf numFmtId="4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8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indent="2"/>
    </xf>
    <xf numFmtId="0" fontId="3" fillId="0" borderId="6" xfId="0" applyFont="1" applyFill="1" applyBorder="1" applyAlignment="1">
      <alignment horizontal="left" vertical="center" indent="3"/>
    </xf>
    <xf numFmtId="0" fontId="3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indent="2"/>
    </xf>
    <xf numFmtId="0" fontId="10" fillId="0" borderId="6" xfId="0" applyFont="1" applyFill="1" applyBorder="1" applyAlignment="1">
      <alignment horizontal="left" vertical="center" indent="2"/>
    </xf>
    <xf numFmtId="41" fontId="9" fillId="0" borderId="0" xfId="0" applyNumberFormat="1" applyFont="1" applyFill="1">
      <alignment vertical="center"/>
    </xf>
    <xf numFmtId="0" fontId="3" fillId="0" borderId="7" xfId="0" applyFont="1" applyFill="1" applyBorder="1" applyAlignment="1">
      <alignment vertical="center"/>
    </xf>
    <xf numFmtId="183" fontId="3" fillId="0" borderId="0" xfId="0" applyNumberFormat="1" applyFont="1" applyFill="1">
      <alignment vertical="center"/>
    </xf>
    <xf numFmtId="183" fontId="3" fillId="0" borderId="0" xfId="1" applyNumberFormat="1" applyFont="1" applyFill="1">
      <alignment vertical="center"/>
    </xf>
    <xf numFmtId="0" fontId="3" fillId="0" borderId="0" xfId="0" applyFont="1" applyFill="1" applyAlignment="1">
      <alignment horizontal="centerContinuous"/>
    </xf>
    <xf numFmtId="184" fontId="3" fillId="0" borderId="0" xfId="0" applyNumberFormat="1" applyFont="1" applyFill="1">
      <alignment vertical="center"/>
    </xf>
    <xf numFmtId="184" fontId="3" fillId="0" borderId="0" xfId="1" applyNumberFormat="1" applyFont="1" applyFill="1">
      <alignment vertical="center"/>
    </xf>
    <xf numFmtId="3" fontId="3" fillId="0" borderId="0" xfId="0" applyNumberFormat="1" applyFont="1" applyFill="1">
      <alignment vertical="center"/>
    </xf>
    <xf numFmtId="38" fontId="3" fillId="0" borderId="0" xfId="1" applyFont="1" applyFill="1" applyAlignment="1">
      <alignment horizontal="right" vertical="center"/>
    </xf>
    <xf numFmtId="177" fontId="3" fillId="0" borderId="0" xfId="0" applyNumberFormat="1" applyFont="1" applyFill="1" applyAlignment="1"/>
    <xf numFmtId="178" fontId="3" fillId="0" borderId="0" xfId="0" applyNumberFormat="1" applyFont="1" applyFill="1" applyAlignment="1"/>
    <xf numFmtId="181" fontId="3" fillId="0" borderId="0" xfId="1" applyNumberFormat="1" applyFont="1" applyFill="1">
      <alignment vertical="center"/>
    </xf>
    <xf numFmtId="179" fontId="3" fillId="0" borderId="0" xfId="0" applyNumberFormat="1" applyFont="1" applyFill="1" applyBorder="1" applyAlignment="1"/>
    <xf numFmtId="182" fontId="3" fillId="0" borderId="0" xfId="1" applyNumberFormat="1" applyFont="1" applyFill="1">
      <alignment vertical="center"/>
    </xf>
    <xf numFmtId="41" fontId="3" fillId="0" borderId="0" xfId="0" applyNumberFormat="1" applyFont="1" applyFill="1" applyAlignment="1">
      <alignment shrinkToFit="1"/>
    </xf>
    <xf numFmtId="41" fontId="3" fillId="0" borderId="0" xfId="1" applyNumberFormat="1" applyFont="1" applyFill="1" applyAlignment="1">
      <alignment shrinkToFit="1"/>
    </xf>
    <xf numFmtId="0" fontId="3" fillId="0" borderId="6" xfId="0" applyFont="1" applyFill="1" applyBorder="1" applyAlignment="1">
      <alignment horizontal="left" inden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horizontal="left" indent="1" shrinkToFit="1"/>
    </xf>
    <xf numFmtId="41" fontId="3" fillId="0" borderId="8" xfId="0" applyNumberFormat="1" applyFont="1" applyFill="1" applyBorder="1" applyAlignment="1"/>
    <xf numFmtId="41" fontId="4" fillId="0" borderId="0" xfId="0" applyNumberFormat="1" applyFont="1" applyFill="1" applyAlignment="1"/>
    <xf numFmtId="176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80" fontId="3" fillId="0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view="pageBreakPreview" zoomScaleNormal="120" zoomScaleSheetLayoutView="100" workbookViewId="0"/>
  </sheetViews>
  <sheetFormatPr defaultRowHeight="13.5"/>
  <cols>
    <col min="1" max="1" width="19" style="3" customWidth="1"/>
    <col min="2" max="7" width="9.75" style="3" customWidth="1"/>
    <col min="8" max="9" width="8.375" style="3" customWidth="1"/>
    <col min="10" max="42" width="9" style="3"/>
    <col min="43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21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6" t="s">
        <v>419</v>
      </c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7" t="s">
        <v>2</v>
      </c>
      <c r="B7" s="2"/>
      <c r="C7" s="2"/>
      <c r="D7" s="2"/>
      <c r="E7" s="2"/>
      <c r="F7" s="2"/>
      <c r="G7" s="2"/>
      <c r="H7" s="2"/>
      <c r="I7" s="2"/>
    </row>
    <row r="8" spans="1:9">
      <c r="A8" s="2" t="s">
        <v>3</v>
      </c>
      <c r="B8" s="2"/>
      <c r="C8" s="2"/>
      <c r="D8" s="2"/>
      <c r="E8" s="2"/>
      <c r="F8" s="2"/>
      <c r="G8" s="2"/>
      <c r="H8" s="2"/>
      <c r="I8" s="2"/>
    </row>
    <row r="9" spans="1:9" ht="13.5" customHeight="1">
      <c r="A9" s="88" t="s">
        <v>4</v>
      </c>
      <c r="B9" s="89" t="s">
        <v>5</v>
      </c>
      <c r="C9" s="89"/>
      <c r="D9" s="89"/>
      <c r="E9" s="89"/>
      <c r="F9" s="89" t="s">
        <v>6</v>
      </c>
      <c r="G9" s="8"/>
      <c r="H9" s="90" t="s">
        <v>7</v>
      </c>
      <c r="I9" s="91" t="s">
        <v>8</v>
      </c>
    </row>
    <row r="10" spans="1:9" ht="54" customHeight="1">
      <c r="A10" s="88"/>
      <c r="B10" s="9" t="s">
        <v>9</v>
      </c>
      <c r="C10" s="9" t="s">
        <v>10</v>
      </c>
      <c r="D10" s="10" t="s">
        <v>11</v>
      </c>
      <c r="E10" s="9" t="s">
        <v>12</v>
      </c>
      <c r="F10" s="89"/>
      <c r="G10" s="11" t="s">
        <v>13</v>
      </c>
      <c r="H10" s="89"/>
      <c r="I10" s="92"/>
    </row>
    <row r="11" spans="1:9" ht="5.0999999999999996" customHeight="1">
      <c r="A11" s="12"/>
      <c r="B11" s="2"/>
      <c r="C11" s="2"/>
      <c r="D11" s="2"/>
      <c r="E11" s="2"/>
      <c r="F11" s="2"/>
      <c r="G11" s="2"/>
      <c r="H11" s="2"/>
      <c r="I11" s="2"/>
    </row>
    <row r="12" spans="1:9">
      <c r="A12" s="13" t="s">
        <v>14</v>
      </c>
      <c r="B12" s="14">
        <v>209650000</v>
      </c>
      <c r="C12" s="14">
        <v>57101130</v>
      </c>
      <c r="D12" s="14">
        <v>3997688</v>
      </c>
      <c r="E12" s="14">
        <v>270748818</v>
      </c>
      <c r="F12" s="14">
        <v>271624126</v>
      </c>
      <c r="G12" s="14">
        <v>264031807</v>
      </c>
      <c r="H12" s="14">
        <v>304351</v>
      </c>
      <c r="I12" s="14">
        <v>7306917</v>
      </c>
    </row>
    <row r="13" spans="1:9" ht="18" customHeight="1">
      <c r="A13" s="15" t="s">
        <v>15</v>
      </c>
      <c r="B13" s="14">
        <v>79411977</v>
      </c>
      <c r="C13" s="14">
        <v>-300000</v>
      </c>
      <c r="D13" s="14">
        <v>0</v>
      </c>
      <c r="E13" s="14">
        <f t="shared" ref="E13:E26" si="0">B13+C13+D13</f>
        <v>79111977</v>
      </c>
      <c r="F13" s="14">
        <v>82312493</v>
      </c>
      <c r="G13" s="14">
        <v>79557367</v>
      </c>
      <c r="H13" s="14">
        <v>110786</v>
      </c>
      <c r="I13" s="14">
        <v>2661179</v>
      </c>
    </row>
    <row r="14" spans="1:9">
      <c r="A14" s="15" t="s">
        <v>16</v>
      </c>
      <c r="B14" s="14">
        <v>785601</v>
      </c>
      <c r="C14" s="14">
        <v>0</v>
      </c>
      <c r="D14" s="14">
        <v>0</v>
      </c>
      <c r="E14" s="14">
        <f t="shared" si="0"/>
        <v>785601</v>
      </c>
      <c r="F14" s="14">
        <v>795041</v>
      </c>
      <c r="G14" s="14">
        <v>795041</v>
      </c>
      <c r="H14" s="14">
        <v>0</v>
      </c>
      <c r="I14" s="14">
        <v>0</v>
      </c>
    </row>
    <row r="15" spans="1:9">
      <c r="A15" s="15" t="s">
        <v>17</v>
      </c>
      <c r="B15" s="14">
        <v>63000</v>
      </c>
      <c r="C15" s="14">
        <v>0</v>
      </c>
      <c r="D15" s="14">
        <v>0</v>
      </c>
      <c r="E15" s="14">
        <f t="shared" si="0"/>
        <v>63000</v>
      </c>
      <c r="F15" s="14">
        <v>73373</v>
      </c>
      <c r="G15" s="14">
        <v>73373</v>
      </c>
      <c r="H15" s="14">
        <v>0</v>
      </c>
      <c r="I15" s="14">
        <v>0</v>
      </c>
    </row>
    <row r="16" spans="1:9">
      <c r="A16" s="15" t="s">
        <v>18</v>
      </c>
      <c r="B16" s="14">
        <v>353000</v>
      </c>
      <c r="C16" s="14">
        <v>0</v>
      </c>
      <c r="D16" s="14">
        <v>0</v>
      </c>
      <c r="E16" s="14">
        <f t="shared" si="0"/>
        <v>353000</v>
      </c>
      <c r="F16" s="14">
        <v>411788</v>
      </c>
      <c r="G16" s="14">
        <v>411788</v>
      </c>
      <c r="H16" s="14">
        <v>0</v>
      </c>
      <c r="I16" s="14">
        <v>0</v>
      </c>
    </row>
    <row r="17" spans="1:9">
      <c r="A17" s="15" t="s">
        <v>19</v>
      </c>
      <c r="B17" s="14">
        <v>343000</v>
      </c>
      <c r="C17" s="14">
        <v>0</v>
      </c>
      <c r="D17" s="14">
        <v>0</v>
      </c>
      <c r="E17" s="14">
        <f t="shared" si="0"/>
        <v>343000</v>
      </c>
      <c r="F17" s="14">
        <v>478104</v>
      </c>
      <c r="G17" s="14">
        <v>478104</v>
      </c>
      <c r="H17" s="14">
        <v>0</v>
      </c>
      <c r="I17" s="14">
        <v>0</v>
      </c>
    </row>
    <row r="18" spans="1:9">
      <c r="A18" s="15" t="s">
        <v>440</v>
      </c>
      <c r="B18" s="14">
        <v>740000</v>
      </c>
      <c r="C18" s="14">
        <v>0</v>
      </c>
      <c r="D18" s="14">
        <v>0</v>
      </c>
      <c r="E18" s="14">
        <f t="shared" si="0"/>
        <v>740000</v>
      </c>
      <c r="F18" s="14">
        <v>654466</v>
      </c>
      <c r="G18" s="14">
        <v>654466</v>
      </c>
      <c r="H18" s="14">
        <v>0</v>
      </c>
      <c r="I18" s="14">
        <v>0</v>
      </c>
    </row>
    <row r="19" spans="1:9" ht="13.5" customHeight="1">
      <c r="A19" s="15" t="s">
        <v>20</v>
      </c>
      <c r="B19" s="14">
        <v>9176000</v>
      </c>
      <c r="C19" s="14">
        <v>0</v>
      </c>
      <c r="D19" s="14">
        <v>0</v>
      </c>
      <c r="E19" s="14">
        <f t="shared" si="0"/>
        <v>9176000</v>
      </c>
      <c r="F19" s="14">
        <v>9427900</v>
      </c>
      <c r="G19" s="14">
        <v>9427900</v>
      </c>
      <c r="H19" s="14">
        <v>0</v>
      </c>
      <c r="I19" s="14">
        <v>0</v>
      </c>
    </row>
    <row r="20" spans="1:9">
      <c r="A20" s="15" t="s">
        <v>21</v>
      </c>
      <c r="B20" s="14">
        <v>0</v>
      </c>
      <c r="C20" s="14">
        <v>0</v>
      </c>
      <c r="D20" s="14">
        <v>0</v>
      </c>
      <c r="E20" s="14">
        <f t="shared" si="0"/>
        <v>0</v>
      </c>
      <c r="F20" s="14">
        <v>47</v>
      </c>
      <c r="G20" s="14">
        <v>47</v>
      </c>
      <c r="H20" s="14">
        <v>0</v>
      </c>
      <c r="I20" s="14">
        <v>0</v>
      </c>
    </row>
    <row r="21" spans="1:9">
      <c r="A21" s="15" t="s">
        <v>22</v>
      </c>
      <c r="B21" s="14">
        <v>140000</v>
      </c>
      <c r="C21" s="14">
        <v>0</v>
      </c>
      <c r="D21" s="14">
        <v>0</v>
      </c>
      <c r="E21" s="14">
        <f t="shared" si="0"/>
        <v>140000</v>
      </c>
      <c r="F21" s="14">
        <v>91334</v>
      </c>
      <c r="G21" s="14">
        <v>91334</v>
      </c>
      <c r="H21" s="14">
        <v>0</v>
      </c>
      <c r="I21" s="14">
        <v>0</v>
      </c>
    </row>
    <row r="22" spans="1:9">
      <c r="A22" s="15" t="s">
        <v>23</v>
      </c>
      <c r="B22" s="14">
        <v>444000</v>
      </c>
      <c r="C22" s="14">
        <v>0</v>
      </c>
      <c r="D22" s="14">
        <v>0</v>
      </c>
      <c r="E22" s="14">
        <f t="shared" si="0"/>
        <v>444000</v>
      </c>
      <c r="F22" s="14">
        <v>459443</v>
      </c>
      <c r="G22" s="14">
        <v>459443</v>
      </c>
      <c r="H22" s="14">
        <v>0</v>
      </c>
      <c r="I22" s="14">
        <v>0</v>
      </c>
    </row>
    <row r="23" spans="1:9">
      <c r="A23" s="15" t="s">
        <v>24</v>
      </c>
      <c r="B23" s="14">
        <v>12411000</v>
      </c>
      <c r="C23" s="14">
        <v>98400</v>
      </c>
      <c r="D23" s="14">
        <v>0</v>
      </c>
      <c r="E23" s="14">
        <f t="shared" si="0"/>
        <v>12509400</v>
      </c>
      <c r="F23" s="14">
        <v>12499119</v>
      </c>
      <c r="G23" s="14">
        <v>12499119</v>
      </c>
      <c r="H23" s="14">
        <v>0</v>
      </c>
      <c r="I23" s="14">
        <v>0</v>
      </c>
    </row>
    <row r="24" spans="1:9" ht="13.5" customHeight="1">
      <c r="A24" s="15" t="s">
        <v>25</v>
      </c>
      <c r="B24" s="14">
        <v>63000</v>
      </c>
      <c r="C24" s="14">
        <v>0</v>
      </c>
      <c r="D24" s="14">
        <v>0</v>
      </c>
      <c r="E24" s="14">
        <f t="shared" si="0"/>
        <v>63000</v>
      </c>
      <c r="F24" s="14">
        <v>70292</v>
      </c>
      <c r="G24" s="14">
        <v>70292</v>
      </c>
      <c r="H24" s="14">
        <v>0</v>
      </c>
      <c r="I24" s="14">
        <v>0</v>
      </c>
    </row>
    <row r="25" spans="1:9">
      <c r="A25" s="15" t="s">
        <v>26</v>
      </c>
      <c r="B25" s="14">
        <v>794695</v>
      </c>
      <c r="C25" s="14">
        <v>-94404</v>
      </c>
      <c r="D25" s="14">
        <v>0</v>
      </c>
      <c r="E25" s="14">
        <f t="shared" si="0"/>
        <v>700291</v>
      </c>
      <c r="F25" s="14">
        <v>842943</v>
      </c>
      <c r="G25" s="14">
        <v>697767</v>
      </c>
      <c r="H25" s="14">
        <v>6373</v>
      </c>
      <c r="I25" s="14">
        <v>139210</v>
      </c>
    </row>
    <row r="26" spans="1:9">
      <c r="A26" s="15" t="s">
        <v>27</v>
      </c>
      <c r="B26" s="14">
        <v>6797514</v>
      </c>
      <c r="C26" s="14">
        <v>-330467</v>
      </c>
      <c r="D26" s="14">
        <v>0</v>
      </c>
      <c r="E26" s="14">
        <f t="shared" si="0"/>
        <v>6467047</v>
      </c>
      <c r="F26" s="14">
        <v>6682569</v>
      </c>
      <c r="G26" s="14">
        <v>6342945</v>
      </c>
      <c r="H26" s="14">
        <v>21414</v>
      </c>
      <c r="I26" s="14">
        <v>318364</v>
      </c>
    </row>
    <row r="27" spans="1:9">
      <c r="A27" s="15" t="s">
        <v>28</v>
      </c>
      <c r="B27" s="14">
        <v>49749382</v>
      </c>
      <c r="C27" s="14">
        <v>54270247</v>
      </c>
      <c r="D27" s="14">
        <v>1362444</v>
      </c>
      <c r="E27" s="14">
        <f>B27+C27+D27</f>
        <v>105382073</v>
      </c>
      <c r="F27" s="14">
        <v>105382486</v>
      </c>
      <c r="G27" s="14">
        <v>104475676</v>
      </c>
      <c r="H27" s="14">
        <v>0</v>
      </c>
      <c r="I27" s="14">
        <v>906810</v>
      </c>
    </row>
    <row r="28" spans="1:9">
      <c r="A28" s="15" t="s">
        <v>29</v>
      </c>
      <c r="B28" s="14">
        <v>13646800</v>
      </c>
      <c r="C28" s="14">
        <v>9321</v>
      </c>
      <c r="D28" s="14">
        <v>143518</v>
      </c>
      <c r="E28" s="14">
        <f t="shared" ref="E28:E34" si="1">B28+C28+D28</f>
        <v>13799639</v>
      </c>
      <c r="F28" s="14">
        <v>13406652</v>
      </c>
      <c r="G28" s="14">
        <v>13344304</v>
      </c>
      <c r="H28" s="14">
        <v>0</v>
      </c>
      <c r="I28" s="14">
        <v>62348</v>
      </c>
    </row>
    <row r="29" spans="1:9" ht="13.5" customHeight="1">
      <c r="A29" s="15" t="s">
        <v>30</v>
      </c>
      <c r="B29" s="14">
        <v>1983059</v>
      </c>
      <c r="C29" s="14">
        <v>331257</v>
      </c>
      <c r="D29" s="14">
        <v>0</v>
      </c>
      <c r="E29" s="14">
        <f t="shared" si="1"/>
        <v>2314316</v>
      </c>
      <c r="F29" s="14">
        <v>2421702</v>
      </c>
      <c r="G29" s="14">
        <v>2409495</v>
      </c>
      <c r="H29" s="14">
        <v>0</v>
      </c>
      <c r="I29" s="14">
        <v>12206</v>
      </c>
    </row>
    <row r="30" spans="1:9">
      <c r="A30" s="15" t="s">
        <v>31</v>
      </c>
      <c r="B30" s="14">
        <v>61525</v>
      </c>
      <c r="C30" s="14">
        <v>138814</v>
      </c>
      <c r="D30" s="14">
        <v>0</v>
      </c>
      <c r="E30" s="14">
        <f t="shared" si="1"/>
        <v>200339</v>
      </c>
      <c r="F30" s="14">
        <v>216235</v>
      </c>
      <c r="G30" s="14">
        <v>216235</v>
      </c>
      <c r="H30" s="14">
        <v>0</v>
      </c>
      <c r="I30" s="14">
        <v>0</v>
      </c>
    </row>
    <row r="31" spans="1:9">
      <c r="A31" s="15" t="s">
        <v>32</v>
      </c>
      <c r="B31" s="14">
        <v>2850555</v>
      </c>
      <c r="C31" s="14">
        <v>-373806</v>
      </c>
      <c r="D31" s="14">
        <v>0</v>
      </c>
      <c r="E31" s="14">
        <f t="shared" si="1"/>
        <v>2476749</v>
      </c>
      <c r="F31" s="14">
        <v>224220</v>
      </c>
      <c r="G31" s="14">
        <v>224220</v>
      </c>
      <c r="H31" s="14">
        <v>0</v>
      </c>
      <c r="I31" s="14">
        <v>0</v>
      </c>
    </row>
    <row r="32" spans="1:9">
      <c r="A32" s="15" t="s">
        <v>33</v>
      </c>
      <c r="B32" s="14">
        <v>1</v>
      </c>
      <c r="C32" s="14">
        <v>337511</v>
      </c>
      <c r="D32" s="14">
        <v>414021</v>
      </c>
      <c r="E32" s="14">
        <f t="shared" si="1"/>
        <v>751533</v>
      </c>
      <c r="F32" s="14">
        <v>751533</v>
      </c>
      <c r="G32" s="14">
        <v>751533</v>
      </c>
      <c r="H32" s="14">
        <v>0</v>
      </c>
      <c r="I32" s="14">
        <v>0</v>
      </c>
    </row>
    <row r="33" spans="1:9">
      <c r="A33" s="15" t="s">
        <v>34</v>
      </c>
      <c r="B33" s="14">
        <v>6732291</v>
      </c>
      <c r="C33" s="14">
        <v>2485721</v>
      </c>
      <c r="D33" s="14">
        <v>7205</v>
      </c>
      <c r="E33" s="14">
        <f t="shared" si="1"/>
        <v>9225217</v>
      </c>
      <c r="F33" s="14">
        <v>11711857</v>
      </c>
      <c r="G33" s="14">
        <v>9399630</v>
      </c>
      <c r="H33" s="14">
        <v>165777</v>
      </c>
      <c r="I33" s="14">
        <v>2148000</v>
      </c>
    </row>
    <row r="34" spans="1:9" ht="18" customHeight="1">
      <c r="A34" s="15" t="s">
        <v>35</v>
      </c>
      <c r="B34" s="14">
        <v>23103600</v>
      </c>
      <c r="C34" s="14">
        <v>528536</v>
      </c>
      <c r="D34" s="14">
        <v>2070500</v>
      </c>
      <c r="E34" s="14">
        <f t="shared" si="1"/>
        <v>25702636</v>
      </c>
      <c r="F34" s="14">
        <v>22710529</v>
      </c>
      <c r="G34" s="14">
        <v>21651729</v>
      </c>
      <c r="H34" s="14">
        <v>0</v>
      </c>
      <c r="I34" s="14">
        <v>1058800</v>
      </c>
    </row>
    <row r="35" spans="1:9" ht="5.0999999999999996" customHeight="1">
      <c r="A35" s="16"/>
      <c r="B35" s="17"/>
      <c r="C35" s="17"/>
      <c r="D35" s="17"/>
      <c r="E35" s="17"/>
      <c r="F35" s="17"/>
      <c r="G35" s="17"/>
      <c r="H35" s="17"/>
      <c r="I35" s="17"/>
    </row>
    <row r="36" spans="1:9">
      <c r="A36" s="18" t="s">
        <v>36</v>
      </c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7" t="s">
        <v>37</v>
      </c>
      <c r="B38" s="2"/>
      <c r="C38" s="2"/>
      <c r="D38" s="2"/>
      <c r="E38" s="2"/>
      <c r="F38" s="2"/>
      <c r="G38" s="2"/>
      <c r="H38" s="2"/>
      <c r="I38" s="2"/>
    </row>
    <row r="39" spans="1:9">
      <c r="A39" s="2" t="s">
        <v>3</v>
      </c>
      <c r="B39" s="2"/>
      <c r="C39" s="2"/>
      <c r="D39" s="2"/>
      <c r="E39" s="2"/>
      <c r="F39" s="2"/>
      <c r="G39" s="2"/>
      <c r="H39" s="2"/>
      <c r="I39" s="2"/>
    </row>
    <row r="40" spans="1:9">
      <c r="A40" s="88" t="s">
        <v>4</v>
      </c>
      <c r="B40" s="89" t="s">
        <v>38</v>
      </c>
      <c r="C40" s="89"/>
      <c r="D40" s="89"/>
      <c r="E40" s="89"/>
      <c r="F40" s="89"/>
      <c r="G40" s="89" t="s">
        <v>39</v>
      </c>
      <c r="H40" s="90" t="s">
        <v>40</v>
      </c>
      <c r="I40" s="92" t="s">
        <v>41</v>
      </c>
    </row>
    <row r="41" spans="1:9" ht="40.5" customHeight="1">
      <c r="A41" s="88"/>
      <c r="B41" s="9" t="s">
        <v>9</v>
      </c>
      <c r="C41" s="9" t="s">
        <v>10</v>
      </c>
      <c r="D41" s="10" t="s">
        <v>42</v>
      </c>
      <c r="E41" s="10" t="s">
        <v>43</v>
      </c>
      <c r="F41" s="9" t="s">
        <v>12</v>
      </c>
      <c r="G41" s="89"/>
      <c r="H41" s="89"/>
      <c r="I41" s="92"/>
    </row>
    <row r="42" spans="1:9" ht="5.0999999999999996" customHeight="1">
      <c r="A42" s="12"/>
      <c r="B42" s="2"/>
      <c r="C42" s="2"/>
      <c r="D42" s="2"/>
      <c r="E42" s="2"/>
      <c r="F42" s="2"/>
      <c r="G42" s="2"/>
      <c r="H42" s="2"/>
      <c r="I42" s="2"/>
    </row>
    <row r="43" spans="1:9">
      <c r="A43" s="13" t="s">
        <v>44</v>
      </c>
      <c r="B43" s="14">
        <f t="shared" ref="B43:H43" si="2">SUM(B44:B57)</f>
        <v>209650000</v>
      </c>
      <c r="C43" s="14">
        <f t="shared" si="2"/>
        <v>57101130</v>
      </c>
      <c r="D43" s="14">
        <f t="shared" si="2"/>
        <v>3997688</v>
      </c>
      <c r="E43" s="14">
        <f t="shared" si="2"/>
        <v>0</v>
      </c>
      <c r="F43" s="14">
        <f t="shared" si="2"/>
        <v>270748818</v>
      </c>
      <c r="G43" s="14">
        <f t="shared" si="2"/>
        <v>262258366</v>
      </c>
      <c r="H43" s="14">
        <f t="shared" si="2"/>
        <v>3369386</v>
      </c>
      <c r="I43" s="14">
        <f>SUM(I44:I57)</f>
        <v>5121067</v>
      </c>
    </row>
    <row r="44" spans="1:9" ht="18" customHeight="1">
      <c r="A44" s="15" t="s">
        <v>45</v>
      </c>
      <c r="B44" s="14">
        <v>821351</v>
      </c>
      <c r="C44" s="14">
        <v>-31060</v>
      </c>
      <c r="D44" s="14">
        <v>0</v>
      </c>
      <c r="E44" s="14">
        <v>0</v>
      </c>
      <c r="F44" s="14">
        <f>B44+C44+D44+E44</f>
        <v>790291</v>
      </c>
      <c r="G44" s="14">
        <v>774682</v>
      </c>
      <c r="H44" s="14">
        <v>0</v>
      </c>
      <c r="I44" s="14">
        <v>15609</v>
      </c>
    </row>
    <row r="45" spans="1:9">
      <c r="A45" s="15" t="s">
        <v>46</v>
      </c>
      <c r="B45" s="14">
        <v>16278854</v>
      </c>
      <c r="C45" s="14">
        <v>51606873</v>
      </c>
      <c r="D45" s="14">
        <v>705967</v>
      </c>
      <c r="E45" s="14">
        <v>12284</v>
      </c>
      <c r="F45" s="14">
        <f>B45+C45+D45+E45</f>
        <v>68603978</v>
      </c>
      <c r="G45" s="14">
        <v>67785167</v>
      </c>
      <c r="H45" s="14">
        <v>94601</v>
      </c>
      <c r="I45" s="14">
        <v>724210</v>
      </c>
    </row>
    <row r="46" spans="1:9">
      <c r="A46" s="15" t="s">
        <v>47</v>
      </c>
      <c r="B46" s="14">
        <v>104844279</v>
      </c>
      <c r="C46" s="14">
        <v>839653</v>
      </c>
      <c r="D46" s="14">
        <v>987554</v>
      </c>
      <c r="E46" s="14">
        <v>21077</v>
      </c>
      <c r="F46" s="14">
        <f t="shared" ref="F46:F57" si="3">B46+C46+D46+E46</f>
        <v>106692563</v>
      </c>
      <c r="G46" s="14">
        <v>103073681</v>
      </c>
      <c r="H46" s="14">
        <v>974249</v>
      </c>
      <c r="I46" s="14">
        <v>2644633</v>
      </c>
    </row>
    <row r="47" spans="1:9">
      <c r="A47" s="15" t="s">
        <v>48</v>
      </c>
      <c r="B47" s="14">
        <v>14096048</v>
      </c>
      <c r="C47" s="14">
        <v>651671</v>
      </c>
      <c r="D47" s="14">
        <v>16478</v>
      </c>
      <c r="E47" s="14">
        <v>56134</v>
      </c>
      <c r="F47" s="14">
        <f t="shared" si="3"/>
        <v>14820331</v>
      </c>
      <c r="G47" s="14">
        <v>14212722</v>
      </c>
      <c r="H47" s="14">
        <v>29849</v>
      </c>
      <c r="I47" s="14">
        <v>577760</v>
      </c>
    </row>
    <row r="48" spans="1:9">
      <c r="A48" s="15" t="s">
        <v>49</v>
      </c>
      <c r="B48" s="14">
        <v>162684</v>
      </c>
      <c r="C48" s="14">
        <v>27852</v>
      </c>
      <c r="D48" s="14">
        <v>0</v>
      </c>
      <c r="E48" s="14">
        <v>0</v>
      </c>
      <c r="F48" s="14">
        <f t="shared" si="3"/>
        <v>190536</v>
      </c>
      <c r="G48" s="14">
        <v>167716</v>
      </c>
      <c r="H48" s="14">
        <v>0</v>
      </c>
      <c r="I48" s="14">
        <v>22821</v>
      </c>
    </row>
    <row r="49" spans="1:9" ht="18" customHeight="1">
      <c r="A49" s="15" t="s">
        <v>50</v>
      </c>
      <c r="B49" s="14">
        <v>149953</v>
      </c>
      <c r="C49" s="14">
        <v>-1316</v>
      </c>
      <c r="D49" s="14">
        <v>0</v>
      </c>
      <c r="E49" s="14">
        <v>0</v>
      </c>
      <c r="F49" s="14">
        <f t="shared" si="3"/>
        <v>148637</v>
      </c>
      <c r="G49" s="14">
        <v>145143</v>
      </c>
      <c r="H49" s="14">
        <v>0</v>
      </c>
      <c r="I49" s="14">
        <v>3494</v>
      </c>
    </row>
    <row r="50" spans="1:9">
      <c r="A50" s="15" t="s">
        <v>51</v>
      </c>
      <c r="B50" s="14">
        <v>1565219</v>
      </c>
      <c r="C50" s="14">
        <v>2089148</v>
      </c>
      <c r="D50" s="14">
        <v>1532</v>
      </c>
      <c r="E50" s="14">
        <v>4697</v>
      </c>
      <c r="F50" s="14">
        <f t="shared" si="3"/>
        <v>3660596</v>
      </c>
      <c r="G50" s="14">
        <v>3247894</v>
      </c>
      <c r="H50" s="14">
        <v>201237</v>
      </c>
      <c r="I50" s="14">
        <v>211465</v>
      </c>
    </row>
    <row r="51" spans="1:9">
      <c r="A51" s="15" t="s">
        <v>52</v>
      </c>
      <c r="B51" s="14">
        <v>21224176</v>
      </c>
      <c r="C51" s="14">
        <v>-568411</v>
      </c>
      <c r="D51" s="14">
        <v>1223942</v>
      </c>
      <c r="E51" s="14">
        <v>0</v>
      </c>
      <c r="F51" s="14">
        <f t="shared" si="3"/>
        <v>21879707</v>
      </c>
      <c r="G51" s="14">
        <v>20387733</v>
      </c>
      <c r="H51" s="14">
        <v>1036562</v>
      </c>
      <c r="I51" s="14">
        <v>455412</v>
      </c>
    </row>
    <row r="52" spans="1:9">
      <c r="A52" s="15" t="s">
        <v>53</v>
      </c>
      <c r="B52" s="14">
        <v>6310503</v>
      </c>
      <c r="C52" s="14">
        <v>46673</v>
      </c>
      <c r="D52" s="14">
        <v>7667</v>
      </c>
      <c r="E52" s="14">
        <v>5092</v>
      </c>
      <c r="F52" s="14">
        <f t="shared" si="3"/>
        <v>6369935</v>
      </c>
      <c r="G52" s="14">
        <v>6191447</v>
      </c>
      <c r="H52" s="14">
        <v>120708</v>
      </c>
      <c r="I52" s="14">
        <v>57780</v>
      </c>
    </row>
    <row r="53" spans="1:9">
      <c r="A53" s="15" t="s">
        <v>54</v>
      </c>
      <c r="B53" s="14">
        <v>14742721</v>
      </c>
      <c r="C53" s="14">
        <v>2563272</v>
      </c>
      <c r="D53" s="14">
        <v>1054548</v>
      </c>
      <c r="E53" s="14">
        <v>34795</v>
      </c>
      <c r="F53" s="14">
        <f t="shared" si="3"/>
        <v>18395336</v>
      </c>
      <c r="G53" s="14">
        <v>17143759</v>
      </c>
      <c r="H53" s="14">
        <v>912180</v>
      </c>
      <c r="I53" s="14">
        <v>339397</v>
      </c>
    </row>
    <row r="54" spans="1:9" ht="18" customHeight="1">
      <c r="A54" s="15" t="s">
        <v>55</v>
      </c>
      <c r="B54" s="14">
        <v>1</v>
      </c>
      <c r="C54" s="14">
        <v>0</v>
      </c>
      <c r="D54" s="14">
        <v>0</v>
      </c>
      <c r="E54" s="14">
        <v>0</v>
      </c>
      <c r="F54" s="14">
        <f t="shared" si="3"/>
        <v>1</v>
      </c>
      <c r="G54" s="14">
        <v>0</v>
      </c>
      <c r="H54" s="14">
        <v>0</v>
      </c>
      <c r="I54" s="14">
        <v>1</v>
      </c>
    </row>
    <row r="55" spans="1:9">
      <c r="A55" s="15" t="s">
        <v>56</v>
      </c>
      <c r="B55" s="14">
        <v>29332630</v>
      </c>
      <c r="C55" s="14">
        <v>-223225</v>
      </c>
      <c r="D55" s="14">
        <v>0</v>
      </c>
      <c r="E55" s="14">
        <v>0</v>
      </c>
      <c r="F55" s="14">
        <f t="shared" si="3"/>
        <v>29109405</v>
      </c>
      <c r="G55" s="14">
        <v>29107852</v>
      </c>
      <c r="H55" s="14">
        <v>0</v>
      </c>
      <c r="I55" s="14">
        <v>1553</v>
      </c>
    </row>
    <row r="56" spans="1:9">
      <c r="A56" s="15" t="s">
        <v>57</v>
      </c>
      <c r="B56" s="14">
        <v>21581</v>
      </c>
      <c r="C56" s="14">
        <v>0</v>
      </c>
      <c r="D56" s="14">
        <v>0</v>
      </c>
      <c r="E56" s="14">
        <v>0</v>
      </c>
      <c r="F56" s="14">
        <f t="shared" si="3"/>
        <v>21581</v>
      </c>
      <c r="G56" s="14">
        <v>20570</v>
      </c>
      <c r="H56" s="14">
        <v>0</v>
      </c>
      <c r="I56" s="14">
        <v>1011</v>
      </c>
    </row>
    <row r="57" spans="1:9">
      <c r="A57" s="15" t="s">
        <v>58</v>
      </c>
      <c r="B57" s="14">
        <v>100000</v>
      </c>
      <c r="C57" s="14">
        <v>100000</v>
      </c>
      <c r="D57" s="14">
        <v>0</v>
      </c>
      <c r="E57" s="14">
        <v>-134079</v>
      </c>
      <c r="F57" s="14">
        <f t="shared" si="3"/>
        <v>65921</v>
      </c>
      <c r="G57" s="14">
        <v>0</v>
      </c>
      <c r="H57" s="14">
        <v>0</v>
      </c>
      <c r="I57" s="14">
        <v>65921</v>
      </c>
    </row>
    <row r="58" spans="1:9" ht="5.0999999999999996" customHeight="1">
      <c r="A58" s="16"/>
      <c r="B58" s="17"/>
      <c r="C58" s="17"/>
      <c r="D58" s="17"/>
      <c r="E58" s="17"/>
      <c r="F58" s="17"/>
      <c r="G58" s="17"/>
      <c r="H58" s="17"/>
      <c r="I58" s="17"/>
    </row>
    <row r="59" spans="1:9">
      <c r="A59" s="2" t="s">
        <v>59</v>
      </c>
      <c r="B59" s="2"/>
      <c r="C59" s="2"/>
      <c r="D59" s="2"/>
      <c r="E59" s="2"/>
      <c r="F59" s="2"/>
      <c r="G59" s="2"/>
      <c r="H59" s="2"/>
      <c r="I59" s="2"/>
    </row>
  </sheetData>
  <mergeCells count="10">
    <mergeCell ref="A40:A41"/>
    <mergeCell ref="B40:F40"/>
    <mergeCell ref="G40:G41"/>
    <mergeCell ref="H40:H41"/>
    <mergeCell ref="I40:I41"/>
    <mergeCell ref="A9:A10"/>
    <mergeCell ref="B9:E9"/>
    <mergeCell ref="F9:F10"/>
    <mergeCell ref="H9:H10"/>
    <mergeCell ref="I9:I10"/>
  </mergeCells>
  <phoneticPr fontId="2"/>
  <pageMargins left="0.39370078740157483" right="0.59055118110236227" top="0.39370078740157483" bottom="0.39370078740157483" header="0.31496062992125984" footer="0.31496062992125984"/>
  <pageSetup paperSize="9" firstPageNumber="15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view="pageBreakPreview" zoomScaleNormal="100" zoomScaleSheetLayoutView="100" workbookViewId="0"/>
  </sheetViews>
  <sheetFormatPr defaultRowHeight="13.5"/>
  <cols>
    <col min="1" max="1" width="17.5" style="3" customWidth="1"/>
    <col min="2" max="7" width="9.625" style="3" customWidth="1"/>
    <col min="8" max="8" width="8.25" style="3" customWidth="1"/>
    <col min="9" max="9" width="8.625" style="3" customWidth="1"/>
    <col min="10" max="10" width="9" style="3"/>
    <col min="11" max="11" width="11.375" style="3" bestFit="1" customWidth="1"/>
    <col min="12" max="42" width="9" style="3"/>
    <col min="43" max="16384" width="9" style="1"/>
  </cols>
  <sheetData>
    <row r="1" spans="1:19">
      <c r="A1" s="2"/>
      <c r="B1" s="2"/>
      <c r="C1" s="2"/>
      <c r="D1" s="2"/>
      <c r="E1" s="2"/>
      <c r="F1" s="2"/>
      <c r="G1" s="2"/>
      <c r="H1" s="2"/>
      <c r="I1" s="20" t="s">
        <v>0</v>
      </c>
    </row>
    <row r="2" spans="1:19">
      <c r="A2" s="2"/>
      <c r="B2" s="2"/>
      <c r="C2" s="2"/>
      <c r="D2" s="2"/>
      <c r="E2" s="2"/>
      <c r="F2" s="2"/>
      <c r="G2" s="2"/>
      <c r="H2" s="2"/>
      <c r="I2" s="2"/>
    </row>
    <row r="3" spans="1:19" ht="14.25">
      <c r="A3" s="6" t="s">
        <v>420</v>
      </c>
      <c r="B3" s="2"/>
      <c r="C3" s="2"/>
      <c r="D3" s="2"/>
      <c r="E3" s="2"/>
      <c r="F3" s="2"/>
      <c r="G3" s="2"/>
      <c r="H3" s="2"/>
      <c r="I3" s="2"/>
    </row>
    <row r="4" spans="1:19">
      <c r="A4" s="2"/>
      <c r="B4" s="2"/>
      <c r="C4" s="2"/>
      <c r="D4" s="2"/>
      <c r="E4" s="2"/>
      <c r="F4" s="2"/>
      <c r="G4" s="2"/>
      <c r="H4" s="2"/>
      <c r="I4" s="2"/>
    </row>
    <row r="5" spans="1:19">
      <c r="A5" s="7" t="s">
        <v>60</v>
      </c>
      <c r="B5" s="2"/>
      <c r="C5" s="2"/>
      <c r="D5" s="2"/>
      <c r="E5" s="2"/>
      <c r="F5" s="2"/>
      <c r="G5" s="2"/>
      <c r="H5" s="2"/>
      <c r="I5" s="2"/>
    </row>
    <row r="6" spans="1:19">
      <c r="A6" s="2" t="s">
        <v>61</v>
      </c>
      <c r="B6" s="2"/>
      <c r="C6" s="2"/>
      <c r="D6" s="2"/>
      <c r="E6" s="2"/>
      <c r="F6" s="2"/>
      <c r="G6" s="2"/>
      <c r="H6" s="2"/>
      <c r="I6" s="2"/>
    </row>
    <row r="7" spans="1:19">
      <c r="A7" s="88" t="s">
        <v>62</v>
      </c>
      <c r="B7" s="89" t="s">
        <v>5</v>
      </c>
      <c r="C7" s="89"/>
      <c r="D7" s="89"/>
      <c r="E7" s="89"/>
      <c r="F7" s="89" t="s">
        <v>6</v>
      </c>
      <c r="G7" s="90" t="s">
        <v>63</v>
      </c>
      <c r="H7" s="90" t="s">
        <v>64</v>
      </c>
      <c r="I7" s="91" t="s">
        <v>65</v>
      </c>
    </row>
    <row r="8" spans="1:19" ht="54" customHeight="1">
      <c r="A8" s="88"/>
      <c r="B8" s="9" t="s">
        <v>9</v>
      </c>
      <c r="C8" s="9" t="s">
        <v>10</v>
      </c>
      <c r="D8" s="10" t="s">
        <v>11</v>
      </c>
      <c r="E8" s="9" t="s">
        <v>12</v>
      </c>
      <c r="F8" s="89"/>
      <c r="G8" s="89"/>
      <c r="H8" s="89"/>
      <c r="I8" s="92"/>
    </row>
    <row r="9" spans="1:19" ht="5.0999999999999996" customHeight="1">
      <c r="A9" s="12"/>
      <c r="B9" s="2"/>
      <c r="C9" s="2"/>
      <c r="D9" s="2"/>
      <c r="E9" s="2"/>
      <c r="F9" s="2"/>
      <c r="G9" s="2"/>
      <c r="H9" s="2"/>
      <c r="I9" s="2"/>
    </row>
    <row r="10" spans="1:19">
      <c r="A10" s="12" t="s">
        <v>66</v>
      </c>
      <c r="B10" s="84">
        <f>SUM(B11:B20)</f>
        <v>100994799</v>
      </c>
      <c r="C10" s="84">
        <f t="shared" ref="C10:D10" si="0">SUM(C11:C20)</f>
        <v>1150995</v>
      </c>
      <c r="D10" s="84">
        <f t="shared" si="0"/>
        <v>0</v>
      </c>
      <c r="E10" s="84">
        <f>SUM(B10:D10)</f>
        <v>102145794</v>
      </c>
      <c r="F10" s="84">
        <f>SUM(F11:F20)</f>
        <v>107605568</v>
      </c>
      <c r="G10" s="84">
        <f t="shared" ref="G10:I10" si="1">SUM(G11:G20)</f>
        <v>105374018</v>
      </c>
      <c r="H10" s="84">
        <f t="shared" si="1"/>
        <v>354759</v>
      </c>
      <c r="I10" s="84">
        <f t="shared" si="1"/>
        <v>1936769</v>
      </c>
      <c r="K10" s="86"/>
      <c r="L10" s="86"/>
      <c r="M10" s="86"/>
      <c r="N10" s="86"/>
      <c r="O10" s="86"/>
      <c r="P10" s="86"/>
      <c r="Q10" s="86"/>
      <c r="R10" s="86"/>
      <c r="S10" s="86"/>
    </row>
    <row r="11" spans="1:19">
      <c r="A11" s="12" t="s">
        <v>67</v>
      </c>
      <c r="B11" s="84">
        <v>48691040</v>
      </c>
      <c r="C11" s="84">
        <v>642168</v>
      </c>
      <c r="D11" s="84">
        <v>0</v>
      </c>
      <c r="E11" s="84">
        <f>SUM(B11:D11)</f>
        <v>49333208</v>
      </c>
      <c r="F11" s="84">
        <v>48612754</v>
      </c>
      <c r="G11" s="84">
        <v>46916510</v>
      </c>
      <c r="H11" s="84">
        <v>253099</v>
      </c>
      <c r="I11" s="84">
        <v>1463905</v>
      </c>
    </row>
    <row r="12" spans="1:19">
      <c r="A12" s="12" t="s">
        <v>68</v>
      </c>
      <c r="B12" s="84">
        <v>351299</v>
      </c>
      <c r="C12" s="84">
        <v>0</v>
      </c>
      <c r="D12" s="84">
        <v>0</v>
      </c>
      <c r="E12" s="84">
        <f t="shared" ref="E12:E19" si="2">SUM(B12:D12)</f>
        <v>351299</v>
      </c>
      <c r="F12" s="84">
        <v>426998</v>
      </c>
      <c r="G12" s="84">
        <v>423180</v>
      </c>
      <c r="H12" s="84">
        <v>0</v>
      </c>
      <c r="I12" s="84">
        <v>3818</v>
      </c>
    </row>
    <row r="13" spans="1:19">
      <c r="A13" s="12" t="s">
        <v>69</v>
      </c>
      <c r="B13" s="84">
        <v>8406</v>
      </c>
      <c r="C13" s="84">
        <v>0</v>
      </c>
      <c r="D13" s="84">
        <v>0</v>
      </c>
      <c r="E13" s="84">
        <f t="shared" si="2"/>
        <v>8406</v>
      </c>
      <c r="F13" s="84">
        <v>7933</v>
      </c>
      <c r="G13" s="84">
        <v>7933</v>
      </c>
      <c r="H13" s="84">
        <v>0</v>
      </c>
      <c r="I13" s="84">
        <v>0</v>
      </c>
    </row>
    <row r="14" spans="1:19" ht="22.5" customHeight="1">
      <c r="A14" s="87" t="s">
        <v>71</v>
      </c>
      <c r="B14" s="84">
        <v>1239108</v>
      </c>
      <c r="C14" s="84">
        <v>0</v>
      </c>
      <c r="D14" s="84">
        <v>0</v>
      </c>
      <c r="E14" s="84">
        <f t="shared" si="2"/>
        <v>1239108</v>
      </c>
      <c r="F14" s="84">
        <v>1239107</v>
      </c>
      <c r="G14" s="84">
        <v>1239107</v>
      </c>
      <c r="H14" s="84">
        <v>0</v>
      </c>
      <c r="I14" s="84">
        <v>0</v>
      </c>
    </row>
    <row r="15" spans="1:19" ht="22.5">
      <c r="A15" s="87" t="s">
        <v>72</v>
      </c>
      <c r="B15" s="84">
        <v>22723</v>
      </c>
      <c r="C15" s="84">
        <v>0</v>
      </c>
      <c r="D15" s="84">
        <v>0</v>
      </c>
      <c r="E15" s="84">
        <f t="shared" si="2"/>
        <v>22723</v>
      </c>
      <c r="F15" s="84">
        <v>14489</v>
      </c>
      <c r="G15" s="84">
        <v>14489</v>
      </c>
      <c r="H15" s="84">
        <v>0</v>
      </c>
      <c r="I15" s="84">
        <v>0</v>
      </c>
    </row>
    <row r="16" spans="1:19" ht="22.5">
      <c r="A16" s="87" t="s">
        <v>73</v>
      </c>
      <c r="B16" s="84">
        <v>28093</v>
      </c>
      <c r="C16" s="84">
        <v>0</v>
      </c>
      <c r="D16" s="84">
        <v>0</v>
      </c>
      <c r="E16" s="84">
        <f t="shared" si="2"/>
        <v>28093</v>
      </c>
      <c r="F16" s="84">
        <v>58166</v>
      </c>
      <c r="G16" s="84">
        <v>26186</v>
      </c>
      <c r="H16" s="84">
        <v>0</v>
      </c>
      <c r="I16" s="84">
        <v>31980</v>
      </c>
    </row>
    <row r="17" spans="1:19">
      <c r="A17" s="12" t="s">
        <v>74</v>
      </c>
      <c r="B17" s="84">
        <v>9012</v>
      </c>
      <c r="C17" s="84">
        <v>0</v>
      </c>
      <c r="D17" s="84">
        <v>0</v>
      </c>
      <c r="E17" s="84">
        <f t="shared" si="2"/>
        <v>9012</v>
      </c>
      <c r="F17" s="84">
        <v>5353402</v>
      </c>
      <c r="G17" s="84">
        <v>5353402</v>
      </c>
      <c r="H17" s="84">
        <v>0</v>
      </c>
      <c r="I17" s="84">
        <v>0</v>
      </c>
    </row>
    <row r="18" spans="1:19">
      <c r="A18" s="12" t="s">
        <v>75</v>
      </c>
      <c r="B18" s="84">
        <v>44220629</v>
      </c>
      <c r="C18" s="84">
        <v>431716</v>
      </c>
      <c r="D18" s="84">
        <v>0</v>
      </c>
      <c r="E18" s="84">
        <f t="shared" si="2"/>
        <v>44652345</v>
      </c>
      <c r="F18" s="84">
        <v>45260166</v>
      </c>
      <c r="G18" s="84">
        <v>44808016</v>
      </c>
      <c r="H18" s="84">
        <v>97096</v>
      </c>
      <c r="I18" s="84">
        <v>381010</v>
      </c>
    </row>
    <row r="19" spans="1:19">
      <c r="A19" s="12" t="s">
        <v>76</v>
      </c>
      <c r="B19" s="84">
        <v>6424489</v>
      </c>
      <c r="C19" s="84">
        <v>77111</v>
      </c>
      <c r="D19" s="84">
        <v>0</v>
      </c>
      <c r="E19" s="84">
        <f t="shared" si="2"/>
        <v>6501600</v>
      </c>
      <c r="F19" s="84">
        <v>6632553</v>
      </c>
      <c r="G19" s="84">
        <v>6585195</v>
      </c>
      <c r="H19" s="84">
        <v>4564</v>
      </c>
      <c r="I19" s="84">
        <v>56056</v>
      </c>
    </row>
    <row r="20" spans="1:19" ht="5.0999999999999996" customHeight="1">
      <c r="A20" s="16"/>
      <c r="B20" s="17"/>
      <c r="C20" s="17"/>
      <c r="D20" s="17"/>
      <c r="E20" s="17"/>
      <c r="F20" s="17"/>
      <c r="G20" s="17"/>
      <c r="H20" s="17"/>
      <c r="I20" s="17"/>
    </row>
    <row r="21" spans="1:19">
      <c r="A21" s="18" t="s">
        <v>77</v>
      </c>
      <c r="B21" s="2"/>
      <c r="C21" s="2"/>
      <c r="D21" s="2"/>
      <c r="E21" s="2"/>
      <c r="F21" s="2"/>
      <c r="G21" s="2"/>
      <c r="H21" s="2"/>
      <c r="I21" s="2"/>
    </row>
    <row r="22" spans="1:19">
      <c r="A22" s="2"/>
      <c r="B22" s="2"/>
      <c r="C22" s="2"/>
      <c r="D22" s="2"/>
      <c r="E22" s="2"/>
      <c r="F22" s="2"/>
      <c r="G22" s="2"/>
      <c r="H22" s="2"/>
      <c r="I22" s="2"/>
    </row>
    <row r="23" spans="1:19">
      <c r="A23" s="2" t="s">
        <v>78</v>
      </c>
      <c r="B23" s="2"/>
      <c r="C23" s="2"/>
      <c r="D23" s="2"/>
      <c r="E23" s="2"/>
      <c r="F23" s="2"/>
      <c r="G23" s="2"/>
      <c r="H23" s="2"/>
      <c r="I23" s="2"/>
    </row>
    <row r="24" spans="1:19">
      <c r="A24" s="7" t="s">
        <v>79</v>
      </c>
      <c r="B24" s="2"/>
      <c r="C24" s="2"/>
      <c r="D24" s="2"/>
      <c r="E24" s="2"/>
      <c r="F24" s="2"/>
      <c r="G24" s="2"/>
      <c r="H24" s="2"/>
      <c r="I24" s="2"/>
    </row>
    <row r="25" spans="1:19">
      <c r="A25" s="2" t="s">
        <v>61</v>
      </c>
      <c r="B25" s="2"/>
      <c r="C25" s="2"/>
      <c r="D25" s="2"/>
      <c r="E25" s="2"/>
      <c r="F25" s="2"/>
      <c r="G25" s="2"/>
      <c r="H25" s="2"/>
      <c r="I25" s="2"/>
    </row>
    <row r="26" spans="1:19">
      <c r="A26" s="88" t="s">
        <v>62</v>
      </c>
      <c r="B26" s="89" t="s">
        <v>5</v>
      </c>
      <c r="C26" s="89"/>
      <c r="D26" s="89"/>
      <c r="E26" s="89"/>
      <c r="F26" s="89"/>
      <c r="G26" s="89" t="s">
        <v>39</v>
      </c>
      <c r="H26" s="90" t="s">
        <v>80</v>
      </c>
      <c r="I26" s="92" t="s">
        <v>81</v>
      </c>
    </row>
    <row r="27" spans="1:19" ht="40.5" customHeight="1">
      <c r="A27" s="88"/>
      <c r="B27" s="9" t="s">
        <v>9</v>
      </c>
      <c r="C27" s="9" t="s">
        <v>10</v>
      </c>
      <c r="D27" s="10" t="s">
        <v>82</v>
      </c>
      <c r="E27" s="10" t="s">
        <v>83</v>
      </c>
      <c r="F27" s="9" t="s">
        <v>12</v>
      </c>
      <c r="G27" s="89"/>
      <c r="H27" s="89"/>
      <c r="I27" s="92"/>
    </row>
    <row r="28" spans="1:19" ht="5.0999999999999996" customHeight="1">
      <c r="A28" s="12"/>
      <c r="B28" s="2"/>
      <c r="C28" s="2"/>
      <c r="D28" s="2"/>
      <c r="E28" s="2"/>
      <c r="F28" s="2"/>
      <c r="G28" s="2"/>
      <c r="H28" s="2"/>
      <c r="I28" s="2"/>
    </row>
    <row r="29" spans="1:19">
      <c r="A29" s="12" t="s">
        <v>66</v>
      </c>
      <c r="B29" s="84">
        <f>SUM(B30:B39)</f>
        <v>100994799</v>
      </c>
      <c r="C29" s="84">
        <f t="shared" ref="C29:E29" si="3">SUM(C30:C39)</f>
        <v>1150995</v>
      </c>
      <c r="D29" s="84">
        <f t="shared" si="3"/>
        <v>0</v>
      </c>
      <c r="E29" s="84">
        <f t="shared" si="3"/>
        <v>0</v>
      </c>
      <c r="F29" s="84">
        <f>SUM(B29:E29)</f>
        <v>102145794</v>
      </c>
      <c r="G29" s="84">
        <f>SUM(G30:G39)</f>
        <v>98461289</v>
      </c>
      <c r="H29" s="84">
        <f t="shared" ref="H29:I29" si="4">SUM(H30:H39)</f>
        <v>23480</v>
      </c>
      <c r="I29" s="84">
        <f t="shared" si="4"/>
        <v>3724024</v>
      </c>
      <c r="K29" s="86"/>
      <c r="L29" s="86"/>
      <c r="M29" s="86"/>
      <c r="N29" s="86"/>
      <c r="O29" s="86"/>
      <c r="P29" s="86"/>
      <c r="Q29" s="86"/>
      <c r="R29" s="86"/>
      <c r="S29" s="86"/>
    </row>
    <row r="30" spans="1:19">
      <c r="A30" s="12" t="s">
        <v>67</v>
      </c>
      <c r="B30" s="84">
        <v>48691040</v>
      </c>
      <c r="C30" s="84">
        <v>642168</v>
      </c>
      <c r="D30" s="84">
        <v>0</v>
      </c>
      <c r="E30" s="84">
        <v>0</v>
      </c>
      <c r="F30" s="84">
        <f t="shared" ref="F30:F38" si="5">SUM(B30:E30)</f>
        <v>49333208</v>
      </c>
      <c r="G30" s="84">
        <v>46467906</v>
      </c>
      <c r="H30" s="84">
        <v>0</v>
      </c>
      <c r="I30" s="84">
        <v>2865302</v>
      </c>
    </row>
    <row r="31" spans="1:19">
      <c r="A31" s="12" t="s">
        <v>68</v>
      </c>
      <c r="B31" s="84">
        <v>351299</v>
      </c>
      <c r="C31" s="84">
        <v>0</v>
      </c>
      <c r="D31" s="84">
        <v>0</v>
      </c>
      <c r="E31" s="84">
        <v>0</v>
      </c>
      <c r="F31" s="84">
        <f t="shared" si="5"/>
        <v>351299</v>
      </c>
      <c r="G31" s="84">
        <v>301859</v>
      </c>
      <c r="H31" s="84">
        <v>0</v>
      </c>
      <c r="I31" s="84">
        <v>49440</v>
      </c>
    </row>
    <row r="32" spans="1:19">
      <c r="A32" s="12" t="s">
        <v>69</v>
      </c>
      <c r="B32" s="84">
        <v>8406</v>
      </c>
      <c r="C32" s="84">
        <v>0</v>
      </c>
      <c r="D32" s="84">
        <v>0</v>
      </c>
      <c r="E32" s="84">
        <v>0</v>
      </c>
      <c r="F32" s="84">
        <f t="shared" si="5"/>
        <v>8406</v>
      </c>
      <c r="G32" s="84">
        <v>7933</v>
      </c>
      <c r="H32" s="84">
        <v>0</v>
      </c>
      <c r="I32" s="84">
        <v>473</v>
      </c>
    </row>
    <row r="33" spans="1:9" ht="22.5" customHeight="1">
      <c r="A33" s="87" t="s">
        <v>71</v>
      </c>
      <c r="B33" s="84">
        <v>1239108</v>
      </c>
      <c r="C33" s="84">
        <v>0</v>
      </c>
      <c r="D33" s="84">
        <v>0</v>
      </c>
      <c r="E33" s="84">
        <v>0</v>
      </c>
      <c r="F33" s="84">
        <f t="shared" si="5"/>
        <v>1239108</v>
      </c>
      <c r="G33" s="84">
        <v>1239107</v>
      </c>
      <c r="H33" s="84">
        <v>0</v>
      </c>
      <c r="I33" s="84">
        <v>1</v>
      </c>
    </row>
    <row r="34" spans="1:9" ht="22.5">
      <c r="A34" s="87" t="s">
        <v>72</v>
      </c>
      <c r="B34" s="84">
        <v>22723</v>
      </c>
      <c r="C34" s="84">
        <v>0</v>
      </c>
      <c r="D34" s="84">
        <v>0</v>
      </c>
      <c r="E34" s="84">
        <v>0</v>
      </c>
      <c r="F34" s="84">
        <f t="shared" si="5"/>
        <v>22723</v>
      </c>
      <c r="G34" s="84">
        <v>14311</v>
      </c>
      <c r="H34" s="84">
        <v>0</v>
      </c>
      <c r="I34" s="84">
        <v>8412</v>
      </c>
    </row>
    <row r="35" spans="1:9" ht="22.5">
      <c r="A35" s="87" t="s">
        <v>73</v>
      </c>
      <c r="B35" s="84">
        <v>28093</v>
      </c>
      <c r="C35" s="84">
        <v>0</v>
      </c>
      <c r="D35" s="84">
        <v>0</v>
      </c>
      <c r="E35" s="84">
        <v>0</v>
      </c>
      <c r="F35" s="84">
        <f t="shared" si="5"/>
        <v>28093</v>
      </c>
      <c r="G35" s="84">
        <v>26023</v>
      </c>
      <c r="H35" s="84">
        <v>0</v>
      </c>
      <c r="I35" s="84">
        <v>2070</v>
      </c>
    </row>
    <row r="36" spans="1:9">
      <c r="A36" s="12" t="s">
        <v>74</v>
      </c>
      <c r="B36" s="84">
        <v>9012</v>
      </c>
      <c r="C36" s="84">
        <v>0</v>
      </c>
      <c r="D36" s="84">
        <v>0</v>
      </c>
      <c r="E36" s="84">
        <v>0</v>
      </c>
      <c r="F36" s="84">
        <f t="shared" si="5"/>
        <v>9012</v>
      </c>
      <c r="G36" s="84">
        <v>5353</v>
      </c>
      <c r="H36" s="84">
        <v>0</v>
      </c>
      <c r="I36" s="84">
        <v>3659</v>
      </c>
    </row>
    <row r="37" spans="1:9">
      <c r="A37" s="12" t="s">
        <v>75</v>
      </c>
      <c r="B37" s="84">
        <v>44220629</v>
      </c>
      <c r="C37" s="84">
        <v>431716</v>
      </c>
      <c r="D37" s="84">
        <v>0</v>
      </c>
      <c r="E37" s="84">
        <v>0</v>
      </c>
      <c r="F37" s="84">
        <f t="shared" si="5"/>
        <v>44652345</v>
      </c>
      <c r="G37" s="84">
        <v>43933620</v>
      </c>
      <c r="H37" s="84">
        <v>0</v>
      </c>
      <c r="I37" s="84">
        <v>781725</v>
      </c>
    </row>
    <row r="38" spans="1:9">
      <c r="A38" s="12" t="s">
        <v>76</v>
      </c>
      <c r="B38" s="84">
        <v>6424489</v>
      </c>
      <c r="C38" s="84">
        <v>77111</v>
      </c>
      <c r="D38" s="84">
        <v>0</v>
      </c>
      <c r="E38" s="84">
        <v>0</v>
      </c>
      <c r="F38" s="84">
        <f t="shared" si="5"/>
        <v>6501600</v>
      </c>
      <c r="G38" s="84">
        <v>6465177</v>
      </c>
      <c r="H38" s="84">
        <v>23480</v>
      </c>
      <c r="I38" s="84">
        <v>12942</v>
      </c>
    </row>
    <row r="39" spans="1:9" ht="5.0999999999999996" customHeight="1">
      <c r="A39" s="16"/>
      <c r="B39" s="17"/>
      <c r="C39" s="17"/>
      <c r="D39" s="17"/>
      <c r="E39" s="17"/>
      <c r="F39" s="17"/>
      <c r="G39" s="17"/>
      <c r="H39" s="17"/>
      <c r="I39" s="17"/>
    </row>
    <row r="40" spans="1:9">
      <c r="A40" s="2" t="s">
        <v>84</v>
      </c>
      <c r="B40" s="2"/>
      <c r="C40" s="2"/>
      <c r="D40" s="2"/>
      <c r="E40" s="2"/>
      <c r="F40" s="2"/>
      <c r="G40" s="2"/>
      <c r="H40" s="2"/>
      <c r="I40" s="2"/>
    </row>
  </sheetData>
  <mergeCells count="11">
    <mergeCell ref="I7:I8"/>
    <mergeCell ref="A7:A8"/>
    <mergeCell ref="B7:E7"/>
    <mergeCell ref="F7:F8"/>
    <mergeCell ref="G7:G8"/>
    <mergeCell ref="H7:H8"/>
    <mergeCell ref="A26:A27"/>
    <mergeCell ref="B26:F26"/>
    <mergeCell ref="G26:G27"/>
    <mergeCell ref="H26:H27"/>
    <mergeCell ref="I26:I27"/>
  </mergeCells>
  <phoneticPr fontId="2"/>
  <pageMargins left="0.59055118110236227" right="0.39370078740157483" top="0.39370078740157483" bottom="0.39370078740157483" header="0.31496062992125984" footer="0.31496062992125984"/>
  <pageSetup paperSize="9" firstPageNumber="15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view="pageBreakPreview" zoomScaleNormal="100" zoomScaleSheetLayoutView="100" workbookViewId="0"/>
  </sheetViews>
  <sheetFormatPr defaultRowHeight="13.5"/>
  <cols>
    <col min="1" max="1" width="20.75" style="3" customWidth="1"/>
    <col min="2" max="7" width="11.125" style="3" customWidth="1"/>
    <col min="8" max="8" width="2.75" style="3" customWidth="1"/>
    <col min="9" max="9" width="3.125" style="3" customWidth="1"/>
    <col min="10" max="10" width="20.75" style="3" customWidth="1"/>
    <col min="11" max="14" width="10.375" style="3" customWidth="1"/>
    <col min="15" max="16" width="9.75" style="3" bestFit="1" customWidth="1"/>
    <col min="17" max="17" width="9.25" style="3" bestFit="1" customWidth="1"/>
    <col min="18" max="42" width="9" style="3"/>
    <col min="43" max="16384" width="9" style="1"/>
  </cols>
  <sheetData>
    <row r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0" t="s">
        <v>0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>
      <c r="A3" s="6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7" t="s">
        <v>86</v>
      </c>
      <c r="B5" s="2"/>
      <c r="C5" s="2"/>
      <c r="D5" s="2"/>
      <c r="E5" s="2"/>
      <c r="F5" s="2"/>
      <c r="G5" s="2"/>
      <c r="H5" s="2"/>
      <c r="I5" s="2"/>
      <c r="J5" s="7" t="s">
        <v>87</v>
      </c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 t="s">
        <v>61</v>
      </c>
      <c r="B7" s="2"/>
      <c r="C7" s="2"/>
      <c r="D7" s="2"/>
      <c r="E7" s="2"/>
      <c r="F7" s="2"/>
      <c r="G7" s="2"/>
      <c r="H7" s="2"/>
      <c r="I7" s="2"/>
      <c r="J7" s="2" t="s">
        <v>61</v>
      </c>
      <c r="K7" s="2"/>
      <c r="L7" s="2"/>
      <c r="M7" s="2"/>
      <c r="N7" s="2"/>
      <c r="O7" s="2"/>
      <c r="P7" s="2"/>
      <c r="Q7" s="2"/>
    </row>
    <row r="8" spans="1:17" ht="13.5" customHeight="1">
      <c r="A8" s="88" t="s">
        <v>4</v>
      </c>
      <c r="B8" s="89" t="s">
        <v>421</v>
      </c>
      <c r="C8" s="89"/>
      <c r="D8" s="92"/>
      <c r="E8" s="89" t="s">
        <v>422</v>
      </c>
      <c r="F8" s="89"/>
      <c r="G8" s="92"/>
      <c r="H8" s="2"/>
      <c r="I8" s="2"/>
      <c r="J8" s="88" t="s">
        <v>88</v>
      </c>
      <c r="K8" s="89" t="s">
        <v>89</v>
      </c>
      <c r="L8" s="89"/>
      <c r="M8" s="89"/>
      <c r="N8" s="89" t="s">
        <v>423</v>
      </c>
      <c r="O8" s="89"/>
      <c r="P8" s="89"/>
      <c r="Q8" s="91" t="s">
        <v>424</v>
      </c>
    </row>
    <row r="9" spans="1:17">
      <c r="A9" s="88"/>
      <c r="B9" s="9" t="s">
        <v>90</v>
      </c>
      <c r="C9" s="9" t="s">
        <v>91</v>
      </c>
      <c r="D9" s="21" t="s">
        <v>92</v>
      </c>
      <c r="E9" s="9" t="s">
        <v>90</v>
      </c>
      <c r="F9" s="9" t="s">
        <v>91</v>
      </c>
      <c r="G9" s="21" t="s">
        <v>92</v>
      </c>
      <c r="H9" s="2"/>
      <c r="I9" s="2"/>
      <c r="J9" s="88"/>
      <c r="K9" s="9" t="s">
        <v>9</v>
      </c>
      <c r="L9" s="9" t="s">
        <v>93</v>
      </c>
      <c r="M9" s="9" t="s">
        <v>92</v>
      </c>
      <c r="N9" s="9" t="s">
        <v>9</v>
      </c>
      <c r="O9" s="9" t="s">
        <v>93</v>
      </c>
      <c r="P9" s="9" t="s">
        <v>92</v>
      </c>
      <c r="Q9" s="92"/>
    </row>
    <row r="10" spans="1:17" ht="4.5" customHeight="1">
      <c r="A10" s="12"/>
      <c r="B10" s="2"/>
      <c r="C10" s="2"/>
      <c r="D10" s="2"/>
      <c r="E10" s="2"/>
      <c r="F10" s="2"/>
      <c r="G10" s="2"/>
      <c r="H10" s="2"/>
      <c r="I10" s="2"/>
      <c r="J10" s="12"/>
      <c r="K10" s="2"/>
      <c r="L10" s="2"/>
      <c r="M10" s="2"/>
      <c r="O10" s="2"/>
      <c r="P10" s="2"/>
      <c r="Q10" s="2"/>
    </row>
    <row r="11" spans="1:17">
      <c r="A11" s="15" t="s">
        <v>94</v>
      </c>
      <c r="B11" s="39">
        <v>201700000</v>
      </c>
      <c r="C11" s="39">
        <v>209403219</v>
      </c>
      <c r="D11" s="39">
        <v>200813369</v>
      </c>
      <c r="E11" s="39">
        <v>206600000</v>
      </c>
      <c r="F11" s="39">
        <v>211069110</v>
      </c>
      <c r="G11" s="39">
        <v>205885923</v>
      </c>
      <c r="H11" s="31"/>
      <c r="I11" s="31"/>
      <c r="J11" s="15" t="s">
        <v>94</v>
      </c>
      <c r="K11" s="39">
        <v>205000000</v>
      </c>
      <c r="L11" s="39">
        <v>212352019</v>
      </c>
      <c r="M11" s="39">
        <v>205121933</v>
      </c>
      <c r="N11" s="39">
        <v>209650000</v>
      </c>
      <c r="O11" s="85">
        <v>270748818</v>
      </c>
      <c r="P11" s="85">
        <v>264031807</v>
      </c>
      <c r="Q11" s="53">
        <f>SUM(Q13:Q34)</f>
        <v>208870000</v>
      </c>
    </row>
    <row r="12" spans="1:17">
      <c r="A12" s="15"/>
      <c r="B12" s="39"/>
      <c r="C12" s="39"/>
      <c r="D12" s="39"/>
      <c r="E12" s="39"/>
      <c r="F12" s="39"/>
      <c r="G12" s="39"/>
      <c r="H12" s="31"/>
      <c r="I12" s="31"/>
      <c r="J12" s="15"/>
      <c r="K12" s="39"/>
      <c r="L12" s="39"/>
      <c r="M12" s="39"/>
      <c r="N12" s="39"/>
      <c r="O12" s="85"/>
      <c r="P12" s="85"/>
      <c r="Q12" s="53"/>
    </row>
    <row r="13" spans="1:17">
      <c r="A13" s="15" t="s">
        <v>95</v>
      </c>
      <c r="B13" s="39">
        <v>77829605</v>
      </c>
      <c r="C13" s="39">
        <v>78281605</v>
      </c>
      <c r="D13" s="39">
        <v>78767750</v>
      </c>
      <c r="E13" s="39">
        <v>78492031</v>
      </c>
      <c r="F13" s="39">
        <v>79269031</v>
      </c>
      <c r="G13" s="39">
        <v>79238902</v>
      </c>
      <c r="H13" s="31"/>
      <c r="I13" s="31"/>
      <c r="J13" s="15" t="s">
        <v>95</v>
      </c>
      <c r="K13" s="39">
        <v>79803695</v>
      </c>
      <c r="L13" s="39">
        <v>80190695</v>
      </c>
      <c r="M13" s="39">
        <v>80591085</v>
      </c>
      <c r="N13" s="39">
        <v>79411977</v>
      </c>
      <c r="O13" s="85">
        <v>79111977</v>
      </c>
      <c r="P13" s="85">
        <v>79557367</v>
      </c>
      <c r="Q13" s="53">
        <v>76368706</v>
      </c>
    </row>
    <row r="14" spans="1:17">
      <c r="A14" s="15" t="s">
        <v>96</v>
      </c>
      <c r="B14" s="39">
        <v>727101</v>
      </c>
      <c r="C14" s="39">
        <v>757101</v>
      </c>
      <c r="D14" s="39">
        <v>768808</v>
      </c>
      <c r="E14" s="39">
        <v>746301</v>
      </c>
      <c r="F14" s="39">
        <v>746301</v>
      </c>
      <c r="G14" s="39">
        <v>775527</v>
      </c>
      <c r="H14" s="31"/>
      <c r="I14" s="31"/>
      <c r="J14" s="15" t="s">
        <v>96</v>
      </c>
      <c r="K14" s="39">
        <v>756001</v>
      </c>
      <c r="L14" s="39">
        <v>756001</v>
      </c>
      <c r="M14" s="39">
        <v>785900</v>
      </c>
      <c r="N14" s="39">
        <v>785601</v>
      </c>
      <c r="O14" s="85">
        <v>785601</v>
      </c>
      <c r="P14" s="85">
        <v>795041</v>
      </c>
      <c r="Q14" s="53">
        <v>769401</v>
      </c>
    </row>
    <row r="15" spans="1:17">
      <c r="A15" s="15" t="s">
        <v>97</v>
      </c>
      <c r="B15" s="39">
        <v>90000</v>
      </c>
      <c r="C15" s="39">
        <v>90000</v>
      </c>
      <c r="D15" s="39">
        <v>131754</v>
      </c>
      <c r="E15" s="39">
        <v>74000</v>
      </c>
      <c r="F15" s="39">
        <v>134000</v>
      </c>
      <c r="G15" s="39">
        <v>132149</v>
      </c>
      <c r="H15" s="31"/>
      <c r="I15" s="31"/>
      <c r="J15" s="15" t="s">
        <v>97</v>
      </c>
      <c r="K15" s="39">
        <v>85000</v>
      </c>
      <c r="L15" s="39">
        <v>85000</v>
      </c>
      <c r="M15" s="39">
        <v>68530</v>
      </c>
      <c r="N15" s="39">
        <v>63000</v>
      </c>
      <c r="O15" s="85">
        <v>63000</v>
      </c>
      <c r="P15" s="85">
        <v>73373</v>
      </c>
      <c r="Q15" s="53">
        <v>47000</v>
      </c>
    </row>
    <row r="16" spans="1:17">
      <c r="A16" s="15" t="s">
        <v>98</v>
      </c>
      <c r="B16" s="39">
        <v>417000</v>
      </c>
      <c r="C16" s="39">
        <v>417000</v>
      </c>
      <c r="D16" s="39">
        <v>474105</v>
      </c>
      <c r="E16" s="39">
        <v>354000</v>
      </c>
      <c r="F16" s="39">
        <v>354000</v>
      </c>
      <c r="G16" s="39">
        <v>395966</v>
      </c>
      <c r="H16" s="31"/>
      <c r="I16" s="31"/>
      <c r="J16" s="15" t="s">
        <v>98</v>
      </c>
      <c r="K16" s="39">
        <v>392000</v>
      </c>
      <c r="L16" s="39">
        <v>392000</v>
      </c>
      <c r="M16" s="39">
        <v>444120</v>
      </c>
      <c r="N16" s="39">
        <v>353000</v>
      </c>
      <c r="O16" s="85">
        <v>353000</v>
      </c>
      <c r="P16" s="85">
        <v>411788</v>
      </c>
      <c r="Q16" s="53">
        <v>337000</v>
      </c>
    </row>
    <row r="17" spans="1:17">
      <c r="A17" s="15" t="s">
        <v>99</v>
      </c>
      <c r="B17" s="39">
        <v>399000</v>
      </c>
      <c r="C17" s="39">
        <v>399000</v>
      </c>
      <c r="D17" s="39">
        <v>478887</v>
      </c>
      <c r="E17" s="39">
        <v>638000</v>
      </c>
      <c r="F17" s="39">
        <v>638000</v>
      </c>
      <c r="G17" s="39">
        <v>313846</v>
      </c>
      <c r="H17" s="31"/>
      <c r="I17" s="31"/>
      <c r="J17" s="15" t="s">
        <v>99</v>
      </c>
      <c r="K17" s="39">
        <v>625000</v>
      </c>
      <c r="L17" s="39">
        <v>625000</v>
      </c>
      <c r="M17" s="39">
        <v>238078</v>
      </c>
      <c r="N17" s="39">
        <v>343000</v>
      </c>
      <c r="O17" s="85">
        <v>343000</v>
      </c>
      <c r="P17" s="85">
        <v>478104</v>
      </c>
      <c r="Q17" s="53">
        <v>344000</v>
      </c>
    </row>
    <row r="18" spans="1:17">
      <c r="A18" s="15" t="s">
        <v>100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1"/>
      <c r="I18" s="31"/>
      <c r="J18" s="15" t="s">
        <v>100</v>
      </c>
      <c r="K18" s="39">
        <v>0</v>
      </c>
      <c r="L18" s="39">
        <v>0</v>
      </c>
      <c r="M18" s="39">
        <v>0</v>
      </c>
      <c r="N18" s="39">
        <v>740000</v>
      </c>
      <c r="O18" s="85">
        <v>740000</v>
      </c>
      <c r="P18" s="85">
        <v>654466</v>
      </c>
      <c r="Q18" s="53">
        <v>945000</v>
      </c>
    </row>
    <row r="19" spans="1:17" ht="20.100000000000001" customHeight="1">
      <c r="A19" s="15" t="s">
        <v>101</v>
      </c>
      <c r="B19" s="39">
        <v>7830000</v>
      </c>
      <c r="C19" s="39">
        <v>7830000</v>
      </c>
      <c r="D19" s="39">
        <v>7666290</v>
      </c>
      <c r="E19" s="39">
        <v>8250000</v>
      </c>
      <c r="F19" s="39">
        <v>8250000</v>
      </c>
      <c r="G19" s="39">
        <v>8055974</v>
      </c>
      <c r="H19" s="31"/>
      <c r="I19" s="31"/>
      <c r="J19" s="15" t="s">
        <v>101</v>
      </c>
      <c r="K19" s="39">
        <v>8250000</v>
      </c>
      <c r="L19" s="39">
        <v>7750000</v>
      </c>
      <c r="M19" s="39">
        <v>7757202</v>
      </c>
      <c r="N19" s="39">
        <v>9176000</v>
      </c>
      <c r="O19" s="85">
        <v>9176000</v>
      </c>
      <c r="P19" s="85">
        <v>9427900</v>
      </c>
      <c r="Q19" s="53">
        <v>9065000</v>
      </c>
    </row>
    <row r="20" spans="1:17" ht="13.5" customHeight="1">
      <c r="A20" s="15" t="s">
        <v>102</v>
      </c>
      <c r="B20" s="39">
        <v>231000</v>
      </c>
      <c r="C20" s="39">
        <v>301000</v>
      </c>
      <c r="D20" s="39">
        <v>280200</v>
      </c>
      <c r="E20" s="39">
        <v>291000</v>
      </c>
      <c r="F20" s="39">
        <v>361000</v>
      </c>
      <c r="G20" s="39">
        <v>341742</v>
      </c>
      <c r="H20" s="31"/>
      <c r="I20" s="31"/>
      <c r="J20" s="15" t="s">
        <v>102</v>
      </c>
      <c r="K20" s="39">
        <v>152000</v>
      </c>
      <c r="L20" s="39">
        <v>152000</v>
      </c>
      <c r="M20" s="39">
        <v>160749</v>
      </c>
      <c r="N20" s="39">
        <v>0</v>
      </c>
      <c r="O20" s="39">
        <v>0</v>
      </c>
      <c r="P20" s="85">
        <v>47</v>
      </c>
      <c r="Q20" s="39">
        <v>0</v>
      </c>
    </row>
    <row r="21" spans="1:17" ht="13.5" customHeight="1">
      <c r="A21" s="15" t="s">
        <v>103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1"/>
      <c r="I21" s="31"/>
      <c r="J21" s="15" t="s">
        <v>103</v>
      </c>
      <c r="K21" s="39">
        <v>60000</v>
      </c>
      <c r="L21" s="39">
        <v>60000</v>
      </c>
      <c r="M21" s="39">
        <v>45283</v>
      </c>
      <c r="N21" s="39">
        <v>140000</v>
      </c>
      <c r="O21" s="85">
        <v>140000</v>
      </c>
      <c r="P21" s="85">
        <v>91334</v>
      </c>
      <c r="Q21" s="53">
        <v>107000</v>
      </c>
    </row>
    <row r="22" spans="1:17" ht="13.5" customHeight="1">
      <c r="A22" s="15" t="s">
        <v>104</v>
      </c>
      <c r="B22" s="39">
        <v>310000</v>
      </c>
      <c r="C22" s="39">
        <v>320000</v>
      </c>
      <c r="D22" s="39">
        <v>321208</v>
      </c>
      <c r="E22" s="39">
        <v>383000</v>
      </c>
      <c r="F22" s="39">
        <v>383000</v>
      </c>
      <c r="G22" s="39">
        <v>384750</v>
      </c>
      <c r="H22" s="31"/>
      <c r="I22" s="31"/>
      <c r="J22" s="15" t="s">
        <v>104</v>
      </c>
      <c r="K22" s="39">
        <v>920605</v>
      </c>
      <c r="L22" s="39">
        <v>960605</v>
      </c>
      <c r="M22" s="39">
        <v>936996</v>
      </c>
      <c r="N22" s="39">
        <v>444000</v>
      </c>
      <c r="O22" s="85">
        <v>444000</v>
      </c>
      <c r="P22" s="85">
        <v>459443</v>
      </c>
      <c r="Q22" s="53">
        <v>1542000</v>
      </c>
    </row>
    <row r="23" spans="1:17" ht="13.5" customHeight="1">
      <c r="A23" s="15" t="s">
        <v>105</v>
      </c>
      <c r="B23" s="39">
        <v>10551000</v>
      </c>
      <c r="C23" s="39">
        <v>11373552</v>
      </c>
      <c r="D23" s="39">
        <v>11395874</v>
      </c>
      <c r="E23" s="39">
        <v>11850000</v>
      </c>
      <c r="F23" s="39">
        <v>12139359</v>
      </c>
      <c r="G23" s="39">
        <v>12190178</v>
      </c>
      <c r="H23" s="31"/>
      <c r="I23" s="31"/>
      <c r="J23" s="15" t="s">
        <v>105</v>
      </c>
      <c r="K23" s="39">
        <v>12003000</v>
      </c>
      <c r="L23" s="39">
        <v>12794552</v>
      </c>
      <c r="M23" s="39">
        <v>12845538</v>
      </c>
      <c r="N23" s="39">
        <v>12411000</v>
      </c>
      <c r="O23" s="85">
        <v>12509400</v>
      </c>
      <c r="P23" s="85">
        <v>12499119</v>
      </c>
      <c r="Q23" s="53">
        <v>9084000</v>
      </c>
    </row>
    <row r="24" spans="1:17" ht="13.5" customHeight="1">
      <c r="A24" s="15" t="s">
        <v>106</v>
      </c>
      <c r="B24" s="39">
        <v>70000</v>
      </c>
      <c r="C24" s="39">
        <v>70000</v>
      </c>
      <c r="D24" s="39">
        <v>66272</v>
      </c>
      <c r="E24" s="39">
        <v>69000</v>
      </c>
      <c r="F24" s="39">
        <v>69000</v>
      </c>
      <c r="G24" s="39">
        <v>62621</v>
      </c>
      <c r="H24" s="31"/>
      <c r="I24" s="31"/>
      <c r="J24" s="15" t="s">
        <v>106</v>
      </c>
      <c r="K24" s="39">
        <v>65000</v>
      </c>
      <c r="L24" s="39">
        <v>65000</v>
      </c>
      <c r="M24" s="39">
        <v>63270</v>
      </c>
      <c r="N24" s="39">
        <v>63000</v>
      </c>
      <c r="O24" s="85">
        <v>63000</v>
      </c>
      <c r="P24" s="85">
        <v>70292</v>
      </c>
      <c r="Q24" s="53">
        <v>65000</v>
      </c>
    </row>
    <row r="25" spans="1:17" ht="20.100000000000001" customHeight="1">
      <c r="A25" s="15" t="s">
        <v>107</v>
      </c>
      <c r="B25" s="39">
        <v>1576149</v>
      </c>
      <c r="C25" s="39">
        <v>1574521</v>
      </c>
      <c r="D25" s="39">
        <v>1600952</v>
      </c>
      <c r="E25" s="39">
        <v>1502649</v>
      </c>
      <c r="F25" s="39">
        <v>1509001</v>
      </c>
      <c r="G25" s="39">
        <v>1509019</v>
      </c>
      <c r="H25" s="31"/>
      <c r="I25" s="31"/>
      <c r="J25" s="15" t="s">
        <v>107</v>
      </c>
      <c r="K25" s="39">
        <v>1141159</v>
      </c>
      <c r="L25" s="39">
        <v>1136343</v>
      </c>
      <c r="M25" s="39">
        <v>1142684</v>
      </c>
      <c r="N25" s="39">
        <v>794695</v>
      </c>
      <c r="O25" s="85">
        <v>700291</v>
      </c>
      <c r="P25" s="85">
        <v>697767</v>
      </c>
      <c r="Q25" s="53">
        <v>839817</v>
      </c>
    </row>
    <row r="26" spans="1:17">
      <c r="A26" s="15" t="s">
        <v>108</v>
      </c>
      <c r="B26" s="39">
        <v>6840865</v>
      </c>
      <c r="C26" s="39">
        <v>6841331</v>
      </c>
      <c r="D26" s="39">
        <v>6744570</v>
      </c>
      <c r="E26" s="39">
        <v>6924996</v>
      </c>
      <c r="F26" s="39">
        <v>6924996</v>
      </c>
      <c r="G26" s="39">
        <v>6889837</v>
      </c>
      <c r="H26" s="31"/>
      <c r="I26" s="31"/>
      <c r="J26" s="15" t="s">
        <v>108</v>
      </c>
      <c r="K26" s="39">
        <v>6866967</v>
      </c>
      <c r="L26" s="39">
        <v>6866967</v>
      </c>
      <c r="M26" s="39">
        <v>6799270</v>
      </c>
      <c r="N26" s="39">
        <v>6797514</v>
      </c>
      <c r="O26" s="85">
        <v>6467047</v>
      </c>
      <c r="P26" s="85">
        <v>6342945</v>
      </c>
      <c r="Q26" s="53">
        <v>6686666</v>
      </c>
    </row>
    <row r="27" spans="1:17">
      <c r="A27" s="15" t="s">
        <v>109</v>
      </c>
      <c r="B27" s="39">
        <v>48260310</v>
      </c>
      <c r="C27" s="39">
        <v>48889996</v>
      </c>
      <c r="D27" s="39">
        <v>47557139</v>
      </c>
      <c r="E27" s="39">
        <v>47301593</v>
      </c>
      <c r="F27" s="39">
        <v>47926932</v>
      </c>
      <c r="G27" s="39">
        <v>47098493</v>
      </c>
      <c r="H27" s="31"/>
      <c r="I27" s="31"/>
      <c r="J27" s="15" t="s">
        <v>109</v>
      </c>
      <c r="K27" s="39">
        <v>48926251</v>
      </c>
      <c r="L27" s="39">
        <v>49872769</v>
      </c>
      <c r="M27" s="39">
        <v>48489422</v>
      </c>
      <c r="N27" s="39">
        <v>49749382</v>
      </c>
      <c r="O27" s="85">
        <v>105382073</v>
      </c>
      <c r="P27" s="85">
        <v>104475676</v>
      </c>
      <c r="Q27" s="53">
        <v>49408348</v>
      </c>
    </row>
    <row r="28" spans="1:17">
      <c r="A28" s="15" t="s">
        <v>110</v>
      </c>
      <c r="B28" s="39">
        <v>12399703</v>
      </c>
      <c r="C28" s="39">
        <v>12452305</v>
      </c>
      <c r="D28" s="39">
        <v>12164330</v>
      </c>
      <c r="E28" s="39">
        <v>12408059</v>
      </c>
      <c r="F28" s="39">
        <v>11725403</v>
      </c>
      <c r="G28" s="39">
        <v>11527129</v>
      </c>
      <c r="H28" s="31"/>
      <c r="I28" s="31"/>
      <c r="J28" s="15" t="s">
        <v>110</v>
      </c>
      <c r="K28" s="39">
        <v>13327637</v>
      </c>
      <c r="L28" s="39">
        <v>13043564</v>
      </c>
      <c r="M28" s="39">
        <v>12658709</v>
      </c>
      <c r="N28" s="39">
        <v>13646800</v>
      </c>
      <c r="O28" s="85">
        <v>13799639</v>
      </c>
      <c r="P28" s="85">
        <v>13344304</v>
      </c>
      <c r="Q28" s="53">
        <v>14035053</v>
      </c>
    </row>
    <row r="29" spans="1:17" ht="13.5" customHeight="1">
      <c r="A29" s="15" t="s">
        <v>111</v>
      </c>
      <c r="B29" s="39">
        <v>2637039</v>
      </c>
      <c r="C29" s="39">
        <v>3030409</v>
      </c>
      <c r="D29" s="39">
        <v>3013320</v>
      </c>
      <c r="E29" s="39">
        <v>1618699</v>
      </c>
      <c r="F29" s="39">
        <v>2667757</v>
      </c>
      <c r="G29" s="39">
        <v>2645787</v>
      </c>
      <c r="H29" s="31"/>
      <c r="I29" s="31"/>
      <c r="J29" s="15" t="s">
        <v>111</v>
      </c>
      <c r="K29" s="39">
        <v>2209340</v>
      </c>
      <c r="L29" s="39">
        <v>5635267</v>
      </c>
      <c r="M29" s="39">
        <v>5653424</v>
      </c>
      <c r="N29" s="39">
        <v>1983059</v>
      </c>
      <c r="O29" s="85">
        <v>2314316</v>
      </c>
      <c r="P29" s="85">
        <v>2409495</v>
      </c>
      <c r="Q29" s="53">
        <v>1103059</v>
      </c>
    </row>
    <row r="30" spans="1:17" ht="20.100000000000001" customHeight="1">
      <c r="A30" s="15" t="s">
        <v>112</v>
      </c>
      <c r="B30" s="39">
        <v>142071</v>
      </c>
      <c r="C30" s="39">
        <v>268783</v>
      </c>
      <c r="D30" s="39">
        <v>233027</v>
      </c>
      <c r="E30" s="39">
        <v>123463</v>
      </c>
      <c r="F30" s="39">
        <v>182078</v>
      </c>
      <c r="G30" s="39">
        <v>214541</v>
      </c>
      <c r="H30" s="31"/>
      <c r="I30" s="31"/>
      <c r="J30" s="15" t="s">
        <v>112</v>
      </c>
      <c r="K30" s="39">
        <v>59464</v>
      </c>
      <c r="L30" s="39">
        <v>61284</v>
      </c>
      <c r="M30" s="39">
        <v>46007</v>
      </c>
      <c r="N30" s="39">
        <v>61525</v>
      </c>
      <c r="O30" s="85">
        <v>200339</v>
      </c>
      <c r="P30" s="85">
        <v>216235</v>
      </c>
      <c r="Q30" s="53">
        <v>178769</v>
      </c>
    </row>
    <row r="31" spans="1:17">
      <c r="A31" s="15" t="s">
        <v>113</v>
      </c>
      <c r="B31" s="39">
        <v>3896063</v>
      </c>
      <c r="C31" s="39">
        <v>3952962</v>
      </c>
      <c r="D31" s="39">
        <v>1528252</v>
      </c>
      <c r="E31" s="39">
        <v>4671055</v>
      </c>
      <c r="F31" s="39">
        <v>2387922</v>
      </c>
      <c r="G31" s="39">
        <v>963655</v>
      </c>
      <c r="H31" s="31"/>
      <c r="I31" s="31"/>
      <c r="J31" s="15" t="s">
        <v>113</v>
      </c>
      <c r="K31" s="39">
        <v>5300713</v>
      </c>
      <c r="L31" s="39">
        <v>5355310</v>
      </c>
      <c r="M31" s="39">
        <v>2741703</v>
      </c>
      <c r="N31" s="39">
        <v>2850555</v>
      </c>
      <c r="O31" s="85">
        <v>2476749</v>
      </c>
      <c r="P31" s="85">
        <v>224220</v>
      </c>
      <c r="Q31" s="53">
        <v>4903825</v>
      </c>
    </row>
    <row r="32" spans="1:17">
      <c r="A32" s="15" t="s">
        <v>114</v>
      </c>
      <c r="B32" s="39">
        <v>1</v>
      </c>
      <c r="C32" s="39">
        <v>646152</v>
      </c>
      <c r="D32" s="39">
        <v>646152</v>
      </c>
      <c r="E32" s="39">
        <v>1</v>
      </c>
      <c r="F32" s="39">
        <v>404884</v>
      </c>
      <c r="G32" s="39">
        <v>404884</v>
      </c>
      <c r="H32" s="31"/>
      <c r="I32" s="31"/>
      <c r="J32" s="15" t="s">
        <v>114</v>
      </c>
      <c r="K32" s="39">
        <v>1</v>
      </c>
      <c r="L32" s="39">
        <v>769646</v>
      </c>
      <c r="M32" s="39">
        <v>769646</v>
      </c>
      <c r="N32" s="39">
        <v>1</v>
      </c>
      <c r="O32" s="85">
        <v>751533</v>
      </c>
      <c r="P32" s="85">
        <v>751533</v>
      </c>
      <c r="Q32" s="53">
        <v>1</v>
      </c>
    </row>
    <row r="33" spans="1:17">
      <c r="A33" s="15" t="s">
        <v>115</v>
      </c>
      <c r="B33" s="39">
        <v>6916093</v>
      </c>
      <c r="C33" s="39">
        <v>6678979</v>
      </c>
      <c r="D33" s="39">
        <v>6450256</v>
      </c>
      <c r="E33" s="39">
        <v>6508753</v>
      </c>
      <c r="F33" s="39">
        <v>6521580</v>
      </c>
      <c r="G33" s="39">
        <v>6604856</v>
      </c>
      <c r="H33" s="31"/>
      <c r="I33" s="31"/>
      <c r="J33" s="15" t="s">
        <v>115</v>
      </c>
      <c r="K33" s="39">
        <v>6348767</v>
      </c>
      <c r="L33" s="39">
        <v>6432638</v>
      </c>
      <c r="M33" s="39">
        <v>6528039</v>
      </c>
      <c r="N33" s="39">
        <v>6732291</v>
      </c>
      <c r="O33" s="85">
        <v>9225217</v>
      </c>
      <c r="P33" s="85">
        <v>9399630</v>
      </c>
      <c r="Q33" s="53">
        <v>6801955</v>
      </c>
    </row>
    <row r="34" spans="1:17" ht="13.5" customHeight="1">
      <c r="A34" s="15" t="s">
        <v>116</v>
      </c>
      <c r="B34" s="39">
        <v>20577000</v>
      </c>
      <c r="C34" s="39">
        <v>25228523</v>
      </c>
      <c r="D34" s="39">
        <v>20524223</v>
      </c>
      <c r="E34" s="39">
        <v>24393400</v>
      </c>
      <c r="F34" s="39">
        <v>28474866</v>
      </c>
      <c r="G34" s="39">
        <v>26136066</v>
      </c>
      <c r="H34" s="31"/>
      <c r="I34" s="31"/>
      <c r="J34" s="15" t="s">
        <v>116</v>
      </c>
      <c r="K34" s="39">
        <v>17707400</v>
      </c>
      <c r="L34" s="39">
        <v>19347378</v>
      </c>
      <c r="M34" s="39">
        <v>16356278</v>
      </c>
      <c r="N34" s="39">
        <v>23103600</v>
      </c>
      <c r="O34" s="85">
        <v>25702636</v>
      </c>
      <c r="P34" s="85">
        <v>21651729</v>
      </c>
      <c r="Q34" s="53">
        <v>26238400</v>
      </c>
    </row>
    <row r="35" spans="1:17">
      <c r="A35" s="15"/>
      <c r="B35" s="31"/>
      <c r="C35" s="31"/>
      <c r="D35" s="31"/>
      <c r="E35" s="31"/>
      <c r="F35" s="31"/>
      <c r="G35" s="31"/>
      <c r="H35" s="31"/>
      <c r="I35" s="31"/>
      <c r="J35" s="15"/>
      <c r="K35" s="31"/>
      <c r="L35" s="31"/>
      <c r="M35" s="31"/>
      <c r="N35" s="31"/>
      <c r="O35" s="85"/>
      <c r="P35" s="85"/>
      <c r="Q35" s="53"/>
    </row>
    <row r="36" spans="1:17">
      <c r="A36" s="15"/>
      <c r="B36" s="31"/>
      <c r="C36" s="31"/>
      <c r="D36" s="31"/>
      <c r="E36" s="31"/>
      <c r="F36" s="31"/>
      <c r="G36" s="31"/>
      <c r="H36" s="31"/>
      <c r="I36" s="31"/>
      <c r="J36" s="15"/>
      <c r="K36" s="31"/>
      <c r="L36" s="31"/>
      <c r="M36" s="31"/>
      <c r="N36" s="31"/>
      <c r="O36" s="85"/>
      <c r="P36" s="85"/>
      <c r="Q36" s="53"/>
    </row>
    <row r="37" spans="1:17">
      <c r="A37" s="15"/>
      <c r="B37" s="31"/>
      <c r="C37" s="31"/>
      <c r="D37" s="31"/>
      <c r="E37" s="31"/>
      <c r="F37" s="31"/>
      <c r="G37" s="31"/>
      <c r="H37" s="31"/>
      <c r="I37" s="31"/>
      <c r="J37" s="15"/>
      <c r="K37" s="31"/>
      <c r="L37" s="31"/>
      <c r="M37" s="31"/>
      <c r="N37" s="31"/>
      <c r="O37" s="85"/>
      <c r="P37" s="85"/>
      <c r="Q37" s="53"/>
    </row>
    <row r="38" spans="1:17">
      <c r="A38" s="15" t="s">
        <v>117</v>
      </c>
      <c r="B38" s="39">
        <v>201700000</v>
      </c>
      <c r="C38" s="39">
        <v>209403219</v>
      </c>
      <c r="D38" s="39">
        <v>200419083</v>
      </c>
      <c r="E38" s="39">
        <v>206600000</v>
      </c>
      <c r="F38" s="39">
        <v>211069110</v>
      </c>
      <c r="G38" s="39">
        <v>205116277</v>
      </c>
      <c r="H38" s="31"/>
      <c r="I38" s="31"/>
      <c r="J38" s="15" t="s">
        <v>117</v>
      </c>
      <c r="K38" s="39">
        <v>205000000</v>
      </c>
      <c r="L38" s="39">
        <v>212352019</v>
      </c>
      <c r="M38" s="39">
        <v>204376824</v>
      </c>
      <c r="N38" s="39">
        <v>209650000</v>
      </c>
      <c r="O38" s="85">
        <v>270748818</v>
      </c>
      <c r="P38" s="85">
        <v>262258366</v>
      </c>
      <c r="Q38" s="53">
        <f t="shared" ref="Q38" si="0">SUM(Q39:Q53)</f>
        <v>208870000</v>
      </c>
    </row>
    <row r="39" spans="1:17">
      <c r="A39" s="15"/>
      <c r="B39" s="39"/>
      <c r="C39" s="39"/>
      <c r="D39" s="39"/>
      <c r="E39" s="39"/>
      <c r="F39" s="39"/>
      <c r="G39" s="39"/>
      <c r="H39" s="31"/>
      <c r="I39" s="31"/>
      <c r="J39" s="15"/>
      <c r="K39" s="39"/>
      <c r="L39" s="39"/>
      <c r="M39" s="39"/>
      <c r="N39" s="39"/>
      <c r="O39" s="85"/>
      <c r="P39" s="85"/>
      <c r="Q39" s="53"/>
    </row>
    <row r="40" spans="1:17">
      <c r="A40" s="15" t="s">
        <v>118</v>
      </c>
      <c r="B40" s="39">
        <v>814489</v>
      </c>
      <c r="C40" s="39">
        <v>801655</v>
      </c>
      <c r="D40" s="39">
        <v>782600</v>
      </c>
      <c r="E40" s="39">
        <v>848004</v>
      </c>
      <c r="F40" s="39">
        <v>842542</v>
      </c>
      <c r="G40" s="39">
        <v>828253</v>
      </c>
      <c r="H40" s="31"/>
      <c r="I40" s="31"/>
      <c r="J40" s="15" t="s">
        <v>118</v>
      </c>
      <c r="K40" s="39">
        <v>817733</v>
      </c>
      <c r="L40" s="39">
        <v>822596</v>
      </c>
      <c r="M40" s="39">
        <v>814071</v>
      </c>
      <c r="N40" s="39">
        <v>821351</v>
      </c>
      <c r="O40" s="85">
        <v>790291</v>
      </c>
      <c r="P40" s="85">
        <v>774682</v>
      </c>
      <c r="Q40" s="53">
        <v>821833</v>
      </c>
    </row>
    <row r="41" spans="1:17">
      <c r="A41" s="15" t="s">
        <v>119</v>
      </c>
      <c r="B41" s="39">
        <v>14819663</v>
      </c>
      <c r="C41" s="39">
        <v>16719287</v>
      </c>
      <c r="D41" s="39">
        <v>15986266</v>
      </c>
      <c r="E41" s="39">
        <v>14931039</v>
      </c>
      <c r="F41" s="39">
        <v>17657012</v>
      </c>
      <c r="G41" s="39">
        <v>17018106</v>
      </c>
      <c r="H41" s="31"/>
      <c r="I41" s="31"/>
      <c r="J41" s="15" t="s">
        <v>119</v>
      </c>
      <c r="K41" s="39">
        <v>16390834</v>
      </c>
      <c r="L41" s="39">
        <v>21102446</v>
      </c>
      <c r="M41" s="39">
        <v>19951348</v>
      </c>
      <c r="N41" s="39">
        <v>16278854</v>
      </c>
      <c r="O41" s="85">
        <v>68603978</v>
      </c>
      <c r="P41" s="85">
        <v>67785167</v>
      </c>
      <c r="Q41" s="53">
        <v>15530460</v>
      </c>
    </row>
    <row r="42" spans="1:17">
      <c r="A42" s="15" t="s">
        <v>120</v>
      </c>
      <c r="B42" s="39">
        <v>101838616</v>
      </c>
      <c r="C42" s="39">
        <v>101996229</v>
      </c>
      <c r="D42" s="39">
        <v>100745850</v>
      </c>
      <c r="E42" s="39">
        <v>101800084</v>
      </c>
      <c r="F42" s="39">
        <v>100234212</v>
      </c>
      <c r="G42" s="39">
        <v>98305625</v>
      </c>
      <c r="H42" s="31"/>
      <c r="I42" s="31"/>
      <c r="J42" s="15" t="s">
        <v>120</v>
      </c>
      <c r="K42" s="39">
        <v>103765328</v>
      </c>
      <c r="L42" s="39">
        <v>103764855</v>
      </c>
      <c r="M42" s="39">
        <v>101148539</v>
      </c>
      <c r="N42" s="39">
        <v>104844279</v>
      </c>
      <c r="O42" s="85">
        <v>106692563</v>
      </c>
      <c r="P42" s="85">
        <v>103073681</v>
      </c>
      <c r="Q42" s="53">
        <v>105200307</v>
      </c>
    </row>
    <row r="43" spans="1:17">
      <c r="A43" s="15" t="s">
        <v>121</v>
      </c>
      <c r="B43" s="39">
        <v>13943903</v>
      </c>
      <c r="C43" s="39">
        <v>13927472</v>
      </c>
      <c r="D43" s="39">
        <v>13480196</v>
      </c>
      <c r="E43" s="39">
        <v>13529927</v>
      </c>
      <c r="F43" s="39">
        <v>13533837</v>
      </c>
      <c r="G43" s="39">
        <v>13204833</v>
      </c>
      <c r="H43" s="31"/>
      <c r="I43" s="31"/>
      <c r="J43" s="15" t="s">
        <v>121</v>
      </c>
      <c r="K43" s="39">
        <v>13482914</v>
      </c>
      <c r="L43" s="39">
        <v>13507260</v>
      </c>
      <c r="M43" s="39">
        <v>13145880</v>
      </c>
      <c r="N43" s="39">
        <v>14096048</v>
      </c>
      <c r="O43" s="85">
        <v>14820331</v>
      </c>
      <c r="P43" s="85">
        <v>14212722</v>
      </c>
      <c r="Q43" s="53">
        <v>14163483</v>
      </c>
    </row>
    <row r="44" spans="1:17">
      <c r="A44" s="15" t="s">
        <v>122</v>
      </c>
      <c r="B44" s="39">
        <v>149267</v>
      </c>
      <c r="C44" s="39">
        <v>158663</v>
      </c>
      <c r="D44" s="39">
        <v>152051</v>
      </c>
      <c r="E44" s="39">
        <v>162112</v>
      </c>
      <c r="F44" s="39">
        <v>173394</v>
      </c>
      <c r="G44" s="39">
        <v>164175</v>
      </c>
      <c r="H44" s="31"/>
      <c r="I44" s="31"/>
      <c r="J44" s="15" t="s">
        <v>122</v>
      </c>
      <c r="K44" s="39">
        <v>160470</v>
      </c>
      <c r="L44" s="39">
        <v>161153</v>
      </c>
      <c r="M44" s="39">
        <v>157322</v>
      </c>
      <c r="N44" s="39">
        <v>162684</v>
      </c>
      <c r="O44" s="85">
        <v>190536</v>
      </c>
      <c r="P44" s="85">
        <v>167716</v>
      </c>
      <c r="Q44" s="53">
        <v>171739</v>
      </c>
    </row>
    <row r="45" spans="1:17" ht="20.100000000000001" customHeight="1">
      <c r="A45" s="15" t="s">
        <v>123</v>
      </c>
      <c r="B45" s="39">
        <v>112608</v>
      </c>
      <c r="C45" s="39">
        <v>125864</v>
      </c>
      <c r="D45" s="39">
        <v>122017</v>
      </c>
      <c r="E45" s="39">
        <v>120971</v>
      </c>
      <c r="F45" s="39">
        <v>135491</v>
      </c>
      <c r="G45" s="39">
        <v>116341</v>
      </c>
      <c r="H45" s="31"/>
      <c r="I45" s="31"/>
      <c r="J45" s="15" t="s">
        <v>123</v>
      </c>
      <c r="K45" s="39">
        <v>128508</v>
      </c>
      <c r="L45" s="39">
        <v>150622</v>
      </c>
      <c r="M45" s="39">
        <v>146806</v>
      </c>
      <c r="N45" s="39">
        <v>149953</v>
      </c>
      <c r="O45" s="85">
        <v>148637</v>
      </c>
      <c r="P45" s="85">
        <v>145143</v>
      </c>
      <c r="Q45" s="53">
        <v>134842</v>
      </c>
    </row>
    <row r="46" spans="1:17">
      <c r="A46" s="15" t="s">
        <v>124</v>
      </c>
      <c r="B46" s="39">
        <v>1711258</v>
      </c>
      <c r="C46" s="39">
        <v>1411212</v>
      </c>
      <c r="D46" s="39">
        <v>1392240</v>
      </c>
      <c r="E46" s="39">
        <v>1720365</v>
      </c>
      <c r="F46" s="39">
        <v>1465296</v>
      </c>
      <c r="G46" s="39">
        <v>1389347</v>
      </c>
      <c r="H46" s="31"/>
      <c r="I46" s="31"/>
      <c r="J46" s="15" t="s">
        <v>124</v>
      </c>
      <c r="K46" s="39">
        <v>2474488</v>
      </c>
      <c r="L46" s="39">
        <v>2252937</v>
      </c>
      <c r="M46" s="39">
        <v>1832617</v>
      </c>
      <c r="N46" s="39">
        <v>1565219</v>
      </c>
      <c r="O46" s="85">
        <v>3660596</v>
      </c>
      <c r="P46" s="85">
        <v>3247894</v>
      </c>
      <c r="Q46" s="53">
        <v>1275799</v>
      </c>
    </row>
    <row r="47" spans="1:17">
      <c r="A47" s="15" t="s">
        <v>125</v>
      </c>
      <c r="B47" s="39">
        <v>20363278</v>
      </c>
      <c r="C47" s="39">
        <v>21832221</v>
      </c>
      <c r="D47" s="39">
        <v>18728797</v>
      </c>
      <c r="E47" s="39">
        <v>20317893</v>
      </c>
      <c r="F47" s="39">
        <v>22139513</v>
      </c>
      <c r="G47" s="39">
        <v>20573811</v>
      </c>
      <c r="H47" s="31"/>
      <c r="I47" s="31"/>
      <c r="J47" s="15" t="s">
        <v>125</v>
      </c>
      <c r="K47" s="39">
        <v>18286452</v>
      </c>
      <c r="L47" s="39">
        <v>19345121</v>
      </c>
      <c r="M47" s="39">
        <v>17733218</v>
      </c>
      <c r="N47" s="39">
        <v>21224176</v>
      </c>
      <c r="O47" s="85">
        <v>21879707</v>
      </c>
      <c r="P47" s="85">
        <v>20387733</v>
      </c>
      <c r="Q47" s="53">
        <v>16611617</v>
      </c>
    </row>
    <row r="48" spans="1:17">
      <c r="A48" s="15" t="s">
        <v>126</v>
      </c>
      <c r="B48" s="39">
        <v>4650667</v>
      </c>
      <c r="C48" s="39">
        <v>4761396</v>
      </c>
      <c r="D48" s="39">
        <v>4748433</v>
      </c>
      <c r="E48" s="39">
        <v>4917744</v>
      </c>
      <c r="F48" s="39">
        <v>4979885</v>
      </c>
      <c r="G48" s="39">
        <v>4906269</v>
      </c>
      <c r="H48" s="31"/>
      <c r="I48" s="31"/>
      <c r="J48" s="15" t="s">
        <v>126</v>
      </c>
      <c r="K48" s="39">
        <v>4825483</v>
      </c>
      <c r="L48" s="39">
        <v>4904006</v>
      </c>
      <c r="M48" s="39">
        <v>4858555</v>
      </c>
      <c r="N48" s="39">
        <v>6310503</v>
      </c>
      <c r="O48" s="85">
        <v>6369935</v>
      </c>
      <c r="P48" s="85">
        <v>6191447</v>
      </c>
      <c r="Q48" s="53">
        <v>4947502</v>
      </c>
    </row>
    <row r="49" spans="1:17">
      <c r="A49" s="15" t="s">
        <v>127</v>
      </c>
      <c r="B49" s="39">
        <v>17082058</v>
      </c>
      <c r="C49" s="39">
        <v>21617912</v>
      </c>
      <c r="D49" s="39">
        <v>18297477</v>
      </c>
      <c r="E49" s="39">
        <v>16005757</v>
      </c>
      <c r="F49" s="39">
        <v>17783286</v>
      </c>
      <c r="G49" s="39">
        <v>16688898</v>
      </c>
      <c r="H49" s="31"/>
      <c r="I49" s="31"/>
      <c r="J49" s="15" t="s">
        <v>127</v>
      </c>
      <c r="K49" s="39">
        <v>15240587</v>
      </c>
      <c r="L49" s="39">
        <v>17097795</v>
      </c>
      <c r="M49" s="39">
        <v>15433718</v>
      </c>
      <c r="N49" s="39">
        <v>14742721</v>
      </c>
      <c r="O49" s="85">
        <v>18395336</v>
      </c>
      <c r="P49" s="85">
        <v>17143759</v>
      </c>
      <c r="Q49" s="53">
        <v>19338860</v>
      </c>
    </row>
    <row r="50" spans="1:17" ht="20.100000000000001" customHeight="1">
      <c r="A50" s="15" t="s">
        <v>128</v>
      </c>
      <c r="B50" s="39">
        <v>1</v>
      </c>
      <c r="C50" s="39">
        <v>1</v>
      </c>
      <c r="D50" s="39">
        <v>0</v>
      </c>
      <c r="E50" s="39">
        <v>1</v>
      </c>
      <c r="F50" s="39">
        <v>210130</v>
      </c>
      <c r="G50" s="39">
        <v>30264</v>
      </c>
      <c r="H50" s="31"/>
      <c r="I50" s="31"/>
      <c r="J50" s="15" t="s">
        <v>128</v>
      </c>
      <c r="K50" s="39">
        <v>1</v>
      </c>
      <c r="L50" s="39">
        <v>175401</v>
      </c>
      <c r="M50" s="39">
        <v>174829</v>
      </c>
      <c r="N50" s="39">
        <v>1</v>
      </c>
      <c r="O50" s="100">
        <v>1</v>
      </c>
      <c r="P50" s="39">
        <v>0</v>
      </c>
      <c r="Q50" s="54">
        <v>1</v>
      </c>
    </row>
    <row r="51" spans="1:17">
      <c r="A51" s="15" t="s">
        <v>129</v>
      </c>
      <c r="B51" s="39">
        <v>26086638</v>
      </c>
      <c r="C51" s="39">
        <v>25977396</v>
      </c>
      <c r="D51" s="39">
        <v>25955945</v>
      </c>
      <c r="E51" s="39">
        <v>32118876</v>
      </c>
      <c r="F51" s="39">
        <v>31883043</v>
      </c>
      <c r="G51" s="39">
        <v>31863262</v>
      </c>
      <c r="H51" s="31"/>
      <c r="I51" s="31"/>
      <c r="J51" s="15" t="s">
        <v>129</v>
      </c>
      <c r="K51" s="39">
        <v>29305565</v>
      </c>
      <c r="L51" s="39">
        <v>28962309</v>
      </c>
      <c r="M51" s="39">
        <v>28957612</v>
      </c>
      <c r="N51" s="39">
        <v>29332630</v>
      </c>
      <c r="O51" s="85">
        <v>29109405</v>
      </c>
      <c r="P51" s="85">
        <v>29107852</v>
      </c>
      <c r="Q51" s="53">
        <v>30462760</v>
      </c>
    </row>
    <row r="52" spans="1:17">
      <c r="A52" s="15" t="s">
        <v>130</v>
      </c>
      <c r="B52" s="39">
        <v>27554</v>
      </c>
      <c r="C52" s="39">
        <v>27275</v>
      </c>
      <c r="D52" s="39">
        <v>27211</v>
      </c>
      <c r="E52" s="39">
        <v>27227</v>
      </c>
      <c r="F52" s="39">
        <v>27227</v>
      </c>
      <c r="G52" s="39">
        <v>27093</v>
      </c>
      <c r="H52" s="31"/>
      <c r="I52" s="31"/>
      <c r="J52" s="15" t="s">
        <v>130</v>
      </c>
      <c r="K52" s="39">
        <v>21637</v>
      </c>
      <c r="L52" s="39">
        <v>22450</v>
      </c>
      <c r="M52" s="39">
        <v>22309</v>
      </c>
      <c r="N52" s="39">
        <v>21581</v>
      </c>
      <c r="O52" s="85">
        <v>21581</v>
      </c>
      <c r="P52" s="85">
        <v>20570</v>
      </c>
      <c r="Q52" s="53">
        <v>10797</v>
      </c>
    </row>
    <row r="53" spans="1:17">
      <c r="A53" s="15" t="s">
        <v>131</v>
      </c>
      <c r="B53" s="39">
        <v>100000</v>
      </c>
      <c r="C53" s="39">
        <v>46636</v>
      </c>
      <c r="D53" s="39">
        <v>0</v>
      </c>
      <c r="E53" s="39">
        <v>100000</v>
      </c>
      <c r="F53" s="39">
        <v>4242</v>
      </c>
      <c r="G53" s="39">
        <v>0</v>
      </c>
      <c r="H53" s="31"/>
      <c r="I53" s="31"/>
      <c r="J53" s="15" t="s">
        <v>131</v>
      </c>
      <c r="K53" s="39">
        <v>100000</v>
      </c>
      <c r="L53" s="39">
        <v>83068</v>
      </c>
      <c r="M53" s="39">
        <v>0</v>
      </c>
      <c r="N53" s="39">
        <v>100000</v>
      </c>
      <c r="O53" s="85">
        <v>65921</v>
      </c>
      <c r="P53" s="33">
        <v>0</v>
      </c>
      <c r="Q53" s="53">
        <v>200000</v>
      </c>
    </row>
    <row r="54" spans="1:17" ht="4.5" customHeight="1">
      <c r="A54" s="16"/>
      <c r="B54" s="17"/>
      <c r="C54" s="17"/>
      <c r="D54" s="17"/>
      <c r="E54" s="17"/>
      <c r="F54" s="17"/>
      <c r="G54" s="17"/>
      <c r="H54" s="2"/>
      <c r="I54" s="2"/>
      <c r="J54" s="16"/>
      <c r="K54" s="17"/>
      <c r="L54" s="17"/>
      <c r="M54" s="17"/>
      <c r="N54" s="17"/>
      <c r="O54" s="17"/>
      <c r="P54" s="17"/>
      <c r="Q54" s="17"/>
    </row>
    <row r="55" spans="1:17">
      <c r="A55" s="2" t="s">
        <v>132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L56" s="24"/>
    </row>
  </sheetData>
  <mergeCells count="7">
    <mergeCell ref="Q8:Q9"/>
    <mergeCell ref="A8:A9"/>
    <mergeCell ref="B8:D8"/>
    <mergeCell ref="E8:G8"/>
    <mergeCell ref="J8:J9"/>
    <mergeCell ref="K8:M8"/>
    <mergeCell ref="N8:P8"/>
  </mergeCells>
  <phoneticPr fontId="2"/>
  <pageMargins left="0.59055118110236227" right="0.39370078740157483" top="0.39370078740157483" bottom="0.39370078740157483" header="0.31496062992125984" footer="0.31496062992125984"/>
  <pageSetup paperSize="9" scale="96" firstPageNumber="152" orientation="portrait" r:id="rId1"/>
  <headerFooter alignWithMargins="0">
    <oddFooter>&amp;C&amp;P</oddFooter>
  </headerFooter>
  <colBreaks count="1" manualBreakCount="1">
    <brk id="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view="pageBreakPreview" zoomScaleNormal="100" zoomScaleSheetLayoutView="100" workbookViewId="0"/>
  </sheetViews>
  <sheetFormatPr defaultRowHeight="13.5"/>
  <cols>
    <col min="1" max="1" width="24.25" style="3" customWidth="1"/>
    <col min="2" max="7" width="11.125" style="3" customWidth="1"/>
    <col min="8" max="8" width="2.75" style="3" customWidth="1"/>
    <col min="9" max="9" width="3.125" style="3" customWidth="1"/>
    <col min="10" max="10" width="24.25" style="3" customWidth="1"/>
    <col min="11" max="17" width="9.875" style="3" customWidth="1"/>
    <col min="18" max="42" width="9" style="3"/>
    <col min="43" max="16384" width="9" style="1"/>
  </cols>
  <sheetData>
    <row r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0" t="s">
        <v>0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7" t="s">
        <v>133</v>
      </c>
      <c r="B3" s="2"/>
      <c r="C3" s="2"/>
      <c r="D3" s="2"/>
      <c r="E3" s="2"/>
      <c r="F3" s="2"/>
      <c r="G3" s="2"/>
      <c r="H3" s="2"/>
      <c r="I3" s="2"/>
      <c r="J3" s="7" t="s">
        <v>134</v>
      </c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 t="s">
        <v>61</v>
      </c>
      <c r="B5" s="2"/>
      <c r="C5" s="2"/>
      <c r="D5" s="2"/>
      <c r="E5" s="2"/>
      <c r="F5" s="2"/>
      <c r="G5" s="2"/>
      <c r="H5" s="2"/>
      <c r="I5" s="2"/>
      <c r="J5" s="2" t="s">
        <v>3</v>
      </c>
      <c r="K5" s="2"/>
      <c r="L5" s="2"/>
      <c r="M5" s="2"/>
      <c r="N5" s="2"/>
      <c r="O5" s="2"/>
      <c r="P5" s="2"/>
      <c r="Q5" s="2"/>
    </row>
    <row r="6" spans="1:17" ht="13.5" customHeight="1">
      <c r="A6" s="88" t="s">
        <v>135</v>
      </c>
      <c r="B6" s="89" t="s">
        <v>421</v>
      </c>
      <c r="C6" s="89"/>
      <c r="D6" s="89"/>
      <c r="E6" s="89" t="s">
        <v>422</v>
      </c>
      <c r="F6" s="89"/>
      <c r="G6" s="89"/>
      <c r="H6" s="2"/>
      <c r="I6" s="2"/>
      <c r="J6" s="88" t="s">
        <v>135</v>
      </c>
      <c r="K6" s="89" t="s">
        <v>89</v>
      </c>
      <c r="L6" s="89"/>
      <c r="M6" s="89"/>
      <c r="N6" s="89" t="s">
        <v>423</v>
      </c>
      <c r="O6" s="89"/>
      <c r="P6" s="89"/>
      <c r="Q6" s="91" t="s">
        <v>424</v>
      </c>
    </row>
    <row r="7" spans="1:17">
      <c r="A7" s="88"/>
      <c r="B7" s="9" t="s">
        <v>90</v>
      </c>
      <c r="C7" s="9" t="s">
        <v>93</v>
      </c>
      <c r="D7" s="21" t="s">
        <v>92</v>
      </c>
      <c r="E7" s="9" t="s">
        <v>90</v>
      </c>
      <c r="F7" s="9" t="s">
        <v>93</v>
      </c>
      <c r="G7" s="21" t="s">
        <v>92</v>
      </c>
      <c r="H7" s="2"/>
      <c r="I7" s="2"/>
      <c r="J7" s="88"/>
      <c r="K7" s="9" t="s">
        <v>9</v>
      </c>
      <c r="L7" s="9" t="s">
        <v>93</v>
      </c>
      <c r="M7" s="9" t="s">
        <v>92</v>
      </c>
      <c r="N7" s="9" t="s">
        <v>9</v>
      </c>
      <c r="O7" s="9" t="s">
        <v>93</v>
      </c>
      <c r="P7" s="9" t="s">
        <v>92</v>
      </c>
      <c r="Q7" s="92"/>
    </row>
    <row r="8" spans="1:17" ht="4.5" customHeight="1">
      <c r="A8" s="12"/>
      <c r="B8" s="2"/>
      <c r="C8" s="2"/>
      <c r="D8" s="2"/>
      <c r="E8" s="2"/>
      <c r="F8" s="2"/>
      <c r="G8" s="2"/>
      <c r="H8" s="2"/>
      <c r="I8" s="2"/>
      <c r="J8" s="25"/>
      <c r="K8" s="2"/>
      <c r="L8" s="2"/>
      <c r="M8" s="2"/>
      <c r="N8" s="2"/>
      <c r="O8" s="2"/>
      <c r="P8" s="2"/>
      <c r="Q8" s="2"/>
    </row>
    <row r="9" spans="1:17">
      <c r="A9" s="15" t="s">
        <v>94</v>
      </c>
      <c r="B9" s="77">
        <v>111886329</v>
      </c>
      <c r="C9" s="77">
        <v>113198028</v>
      </c>
      <c r="D9" s="77">
        <v>112748563</v>
      </c>
      <c r="E9" s="77">
        <v>99469668</v>
      </c>
      <c r="F9" s="77">
        <v>100013115</v>
      </c>
      <c r="G9" s="77">
        <v>103299537</v>
      </c>
      <c r="H9" s="31"/>
      <c r="I9" s="31"/>
      <c r="J9" s="15" t="s">
        <v>94</v>
      </c>
      <c r="K9" s="77">
        <v>100942742</v>
      </c>
      <c r="L9" s="77">
        <v>104322068</v>
      </c>
      <c r="M9" s="77">
        <v>104174768</v>
      </c>
      <c r="N9" s="77">
        <v>100994799</v>
      </c>
      <c r="O9" s="53">
        <f>SUM(O10:O24)</f>
        <v>102145794</v>
      </c>
      <c r="P9" s="53">
        <f t="shared" ref="P9:Q9" si="0">SUM(P10:P24)</f>
        <v>100025970</v>
      </c>
      <c r="Q9" s="53">
        <f t="shared" si="0"/>
        <v>101094589</v>
      </c>
    </row>
    <row r="10" spans="1:17">
      <c r="A10" s="15"/>
      <c r="B10" s="39"/>
      <c r="C10" s="39"/>
      <c r="D10" s="39"/>
      <c r="E10" s="39"/>
      <c r="F10" s="39"/>
      <c r="G10" s="39"/>
      <c r="H10" s="31"/>
      <c r="I10" s="31"/>
      <c r="J10" s="15"/>
      <c r="K10" s="83"/>
      <c r="L10" s="39"/>
      <c r="M10" s="39"/>
      <c r="N10" s="39"/>
      <c r="O10" s="53"/>
      <c r="P10" s="53"/>
      <c r="Q10" s="53"/>
    </row>
    <row r="11" spans="1:17">
      <c r="A11" s="15" t="s">
        <v>136</v>
      </c>
      <c r="B11" s="39">
        <v>62767079</v>
      </c>
      <c r="C11" s="39">
        <v>63223554</v>
      </c>
      <c r="D11" s="39">
        <v>62325844</v>
      </c>
      <c r="E11" s="39">
        <v>48729902</v>
      </c>
      <c r="F11" s="39">
        <v>49388061</v>
      </c>
      <c r="G11" s="39">
        <v>52188727</v>
      </c>
      <c r="H11" s="31"/>
      <c r="I11" s="31"/>
      <c r="J11" s="15" t="s">
        <v>137</v>
      </c>
      <c r="K11" s="39">
        <v>49315513</v>
      </c>
      <c r="L11" s="84">
        <v>52013279</v>
      </c>
      <c r="M11" s="84">
        <v>51468995</v>
      </c>
      <c r="N11" s="39">
        <v>48691040</v>
      </c>
      <c r="O11" s="53">
        <v>49333208</v>
      </c>
      <c r="P11" s="53">
        <v>46916510</v>
      </c>
      <c r="Q11" s="53">
        <v>47434858</v>
      </c>
    </row>
    <row r="12" spans="1:17">
      <c r="A12" s="15" t="s">
        <v>138</v>
      </c>
      <c r="B12" s="39">
        <v>376103</v>
      </c>
      <c r="C12" s="39">
        <v>376103</v>
      </c>
      <c r="D12" s="39">
        <v>436333</v>
      </c>
      <c r="E12" s="39">
        <v>303991</v>
      </c>
      <c r="F12" s="39">
        <v>303991</v>
      </c>
      <c r="G12" s="39">
        <v>402432</v>
      </c>
      <c r="H12" s="31"/>
      <c r="I12" s="31"/>
      <c r="J12" s="15" t="s">
        <v>139</v>
      </c>
      <c r="K12" s="84">
        <v>335286</v>
      </c>
      <c r="L12" s="39">
        <v>335286</v>
      </c>
      <c r="M12" s="39">
        <v>421330</v>
      </c>
      <c r="N12" s="39">
        <v>351299</v>
      </c>
      <c r="O12" s="53">
        <v>351299</v>
      </c>
      <c r="P12" s="53">
        <v>423180</v>
      </c>
      <c r="Q12" s="53">
        <v>333407</v>
      </c>
    </row>
    <row r="13" spans="1:17">
      <c r="A13" s="15" t="s">
        <v>140</v>
      </c>
      <c r="B13" s="39">
        <v>8020</v>
      </c>
      <c r="C13" s="39">
        <v>8020</v>
      </c>
      <c r="D13" s="39">
        <v>7955</v>
      </c>
      <c r="E13" s="39">
        <v>8380</v>
      </c>
      <c r="F13" s="39">
        <v>8860</v>
      </c>
      <c r="G13" s="39">
        <v>8426</v>
      </c>
      <c r="H13" s="31"/>
      <c r="I13" s="31"/>
      <c r="J13" s="15" t="s">
        <v>141</v>
      </c>
      <c r="K13" s="39">
        <v>8376</v>
      </c>
      <c r="L13" s="39">
        <v>8376</v>
      </c>
      <c r="M13" s="39">
        <v>7592</v>
      </c>
      <c r="N13" s="39">
        <v>8406</v>
      </c>
      <c r="O13" s="53">
        <v>8406</v>
      </c>
      <c r="P13" s="53">
        <v>7933</v>
      </c>
      <c r="Q13" s="53">
        <v>8428</v>
      </c>
    </row>
    <row r="14" spans="1:17">
      <c r="A14" s="15" t="s">
        <v>70</v>
      </c>
      <c r="B14" s="39">
        <v>16631</v>
      </c>
      <c r="C14" s="39">
        <v>18568</v>
      </c>
      <c r="D14" s="39">
        <v>17591</v>
      </c>
      <c r="E14" s="39">
        <v>18327</v>
      </c>
      <c r="F14" s="39">
        <v>18327</v>
      </c>
      <c r="G14" s="39">
        <v>16197</v>
      </c>
      <c r="H14" s="31"/>
      <c r="I14" s="31"/>
      <c r="J14" s="15" t="s">
        <v>142</v>
      </c>
      <c r="K14" s="39">
        <v>16664</v>
      </c>
      <c r="L14" s="39">
        <v>18400</v>
      </c>
      <c r="M14" s="39">
        <v>17600</v>
      </c>
      <c r="N14" s="39">
        <v>0</v>
      </c>
      <c r="O14" s="39">
        <v>0</v>
      </c>
      <c r="P14" s="39">
        <v>0</v>
      </c>
      <c r="Q14" s="39">
        <v>0</v>
      </c>
    </row>
    <row r="15" spans="1:17" ht="20.100000000000001" customHeight="1">
      <c r="A15" s="15" t="s">
        <v>143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1"/>
      <c r="I15" s="31"/>
      <c r="J15" s="15" t="s">
        <v>144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</row>
    <row r="16" spans="1:17">
      <c r="A16" s="15" t="s">
        <v>71</v>
      </c>
      <c r="B16" s="39">
        <v>2863686</v>
      </c>
      <c r="C16" s="39">
        <v>2863686</v>
      </c>
      <c r="D16" s="39">
        <v>2863683</v>
      </c>
      <c r="E16" s="39">
        <v>2243470</v>
      </c>
      <c r="F16" s="39">
        <v>2243470</v>
      </c>
      <c r="G16" s="39">
        <v>2243468</v>
      </c>
      <c r="H16" s="31"/>
      <c r="I16" s="31"/>
      <c r="J16" s="15" t="s">
        <v>145</v>
      </c>
      <c r="K16" s="39">
        <v>2061194</v>
      </c>
      <c r="L16" s="39">
        <v>2061194</v>
      </c>
      <c r="M16" s="39">
        <v>2061167</v>
      </c>
      <c r="N16" s="39">
        <v>1239108</v>
      </c>
      <c r="O16" s="53">
        <v>1239108</v>
      </c>
      <c r="P16" s="53">
        <v>1239107</v>
      </c>
      <c r="Q16" s="53">
        <v>200439</v>
      </c>
    </row>
    <row r="17" spans="1:17">
      <c r="A17" s="15" t="s">
        <v>72</v>
      </c>
      <c r="B17" s="39">
        <v>30471</v>
      </c>
      <c r="C17" s="39">
        <v>30471</v>
      </c>
      <c r="D17" s="39">
        <v>20760</v>
      </c>
      <c r="E17" s="39">
        <v>27174</v>
      </c>
      <c r="F17" s="39">
        <v>27222</v>
      </c>
      <c r="G17" s="39">
        <v>18347</v>
      </c>
      <c r="H17" s="31"/>
      <c r="I17" s="31"/>
      <c r="J17" s="15" t="s">
        <v>146</v>
      </c>
      <c r="K17" s="39">
        <v>26183</v>
      </c>
      <c r="L17" s="39">
        <v>26183</v>
      </c>
      <c r="M17" s="39">
        <v>16939</v>
      </c>
      <c r="N17" s="39">
        <v>22723</v>
      </c>
      <c r="O17" s="53">
        <v>22723</v>
      </c>
      <c r="P17" s="53">
        <v>14490</v>
      </c>
      <c r="Q17" s="53">
        <v>21818</v>
      </c>
    </row>
    <row r="18" spans="1:17">
      <c r="A18" s="47" t="s">
        <v>147</v>
      </c>
      <c r="B18" s="39">
        <v>26880</v>
      </c>
      <c r="C18" s="39">
        <v>27338</v>
      </c>
      <c r="D18" s="39">
        <v>41485</v>
      </c>
      <c r="E18" s="39">
        <v>23477</v>
      </c>
      <c r="F18" s="39">
        <v>23477</v>
      </c>
      <c r="G18" s="39">
        <v>40695</v>
      </c>
      <c r="H18" s="31"/>
      <c r="I18" s="31"/>
      <c r="J18" s="47" t="s">
        <v>148</v>
      </c>
      <c r="K18" s="39">
        <v>26944</v>
      </c>
      <c r="L18" s="39">
        <v>35069</v>
      </c>
      <c r="M18" s="39">
        <v>33080</v>
      </c>
      <c r="N18" s="39">
        <v>28093</v>
      </c>
      <c r="O18" s="53">
        <v>28093</v>
      </c>
      <c r="P18" s="53">
        <v>26186</v>
      </c>
      <c r="Q18" s="53">
        <v>30300</v>
      </c>
    </row>
    <row r="19" spans="1:17" ht="20.100000000000001" customHeight="1">
      <c r="A19" s="15" t="s">
        <v>74</v>
      </c>
      <c r="B19" s="39">
        <v>9674</v>
      </c>
      <c r="C19" s="39">
        <v>9674</v>
      </c>
      <c r="D19" s="39">
        <v>7213</v>
      </c>
      <c r="E19" s="39">
        <v>9576</v>
      </c>
      <c r="F19" s="39">
        <v>9576</v>
      </c>
      <c r="G19" s="39">
        <v>6755</v>
      </c>
      <c r="H19" s="31"/>
      <c r="I19" s="31"/>
      <c r="J19" s="15" t="s">
        <v>149</v>
      </c>
      <c r="K19" s="39">
        <v>9248</v>
      </c>
      <c r="L19" s="39">
        <v>9248</v>
      </c>
      <c r="M19" s="39">
        <v>7035</v>
      </c>
      <c r="N19" s="39">
        <v>9012</v>
      </c>
      <c r="O19" s="53">
        <v>9012</v>
      </c>
      <c r="P19" s="53">
        <v>5353</v>
      </c>
      <c r="Q19" s="53">
        <v>8804</v>
      </c>
    </row>
    <row r="20" spans="1:17" ht="13.5" customHeight="1">
      <c r="A20" s="15" t="s">
        <v>75</v>
      </c>
      <c r="B20" s="39">
        <v>40120157</v>
      </c>
      <c r="C20" s="39">
        <v>40765051</v>
      </c>
      <c r="D20" s="39">
        <v>41296169</v>
      </c>
      <c r="E20" s="39">
        <v>42286128</v>
      </c>
      <c r="F20" s="39">
        <v>41772808</v>
      </c>
      <c r="G20" s="39">
        <v>42308263</v>
      </c>
      <c r="H20" s="31"/>
      <c r="I20" s="31"/>
      <c r="J20" s="15" t="s">
        <v>150</v>
      </c>
      <c r="K20" s="39">
        <v>42982005</v>
      </c>
      <c r="L20" s="39">
        <v>43481574</v>
      </c>
      <c r="M20" s="39">
        <v>43850726</v>
      </c>
      <c r="N20" s="39">
        <v>44220629</v>
      </c>
      <c r="O20" s="53">
        <v>44652345</v>
      </c>
      <c r="P20" s="53">
        <v>44808016</v>
      </c>
      <c r="Q20" s="53">
        <v>46482576</v>
      </c>
    </row>
    <row r="21" spans="1:17" ht="13.5" customHeight="1">
      <c r="A21" s="15" t="s">
        <v>151</v>
      </c>
      <c r="B21" s="39">
        <v>5573414</v>
      </c>
      <c r="C21" s="39">
        <v>5781349</v>
      </c>
      <c r="D21" s="39">
        <v>5636864</v>
      </c>
      <c r="E21" s="39">
        <v>5819243</v>
      </c>
      <c r="F21" s="39">
        <v>6217323</v>
      </c>
      <c r="G21" s="39">
        <v>6066227</v>
      </c>
      <c r="H21" s="31"/>
      <c r="I21" s="31"/>
      <c r="J21" s="15" t="s">
        <v>152</v>
      </c>
      <c r="K21" s="39">
        <v>6161329</v>
      </c>
      <c r="L21" s="39">
        <v>6333459</v>
      </c>
      <c r="M21" s="39">
        <v>6290304</v>
      </c>
      <c r="N21" s="39">
        <v>6424489</v>
      </c>
      <c r="O21" s="53">
        <v>6501600</v>
      </c>
      <c r="P21" s="53">
        <v>6585195</v>
      </c>
      <c r="Q21" s="53">
        <v>6573959</v>
      </c>
    </row>
    <row r="22" spans="1:17">
      <c r="A22" s="15" t="s">
        <v>153</v>
      </c>
      <c r="B22" s="39">
        <v>94214</v>
      </c>
      <c r="C22" s="39">
        <v>94214</v>
      </c>
      <c r="D22" s="39">
        <v>94666</v>
      </c>
      <c r="E22" s="39">
        <v>0</v>
      </c>
      <c r="F22" s="39">
        <v>0</v>
      </c>
      <c r="G22" s="39">
        <v>0</v>
      </c>
      <c r="H22" s="31"/>
      <c r="I22" s="31"/>
      <c r="J22" s="15" t="s">
        <v>154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</row>
    <row r="23" spans="1:17" ht="20.100000000000001" customHeight="1">
      <c r="A23" s="15" t="s">
        <v>155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1"/>
      <c r="I23" s="31"/>
      <c r="J23" s="15" t="s">
        <v>156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</row>
    <row r="24" spans="1:17">
      <c r="A24" s="15" t="s">
        <v>157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1"/>
      <c r="I24" s="31"/>
      <c r="J24" s="15" t="s">
        <v>158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</row>
    <row r="25" spans="1:17">
      <c r="A25" s="15" t="s">
        <v>78</v>
      </c>
      <c r="B25" s="31"/>
      <c r="C25" s="31"/>
      <c r="D25" s="31"/>
      <c r="E25" s="31"/>
      <c r="F25" s="31"/>
      <c r="G25" s="31"/>
      <c r="H25" s="31"/>
      <c r="I25" s="31"/>
      <c r="J25" s="15"/>
      <c r="K25" s="31"/>
      <c r="L25" s="31"/>
      <c r="M25" s="31"/>
      <c r="N25" s="31"/>
      <c r="O25" s="53"/>
      <c r="P25" s="53"/>
      <c r="Q25" s="53"/>
    </row>
    <row r="26" spans="1:17">
      <c r="A26" s="15"/>
      <c r="B26" s="31"/>
      <c r="C26" s="31"/>
      <c r="D26" s="31"/>
      <c r="E26" s="31"/>
      <c r="F26" s="31"/>
      <c r="G26" s="31"/>
      <c r="H26" s="31"/>
      <c r="I26" s="31"/>
      <c r="J26" s="15"/>
      <c r="K26" s="31"/>
      <c r="L26" s="31"/>
      <c r="M26" s="31"/>
      <c r="N26" s="31"/>
      <c r="O26" s="53"/>
      <c r="P26" s="53"/>
      <c r="Q26" s="53"/>
    </row>
    <row r="27" spans="1:17">
      <c r="A27" s="15" t="s">
        <v>117</v>
      </c>
      <c r="B27" s="77">
        <v>111886329</v>
      </c>
      <c r="C27" s="77">
        <v>113198028</v>
      </c>
      <c r="D27" s="77">
        <v>106817967</v>
      </c>
      <c r="E27" s="77">
        <v>99469668</v>
      </c>
      <c r="F27" s="77">
        <v>100013115</v>
      </c>
      <c r="G27" s="77">
        <v>97354519</v>
      </c>
      <c r="H27" s="31"/>
      <c r="I27" s="31"/>
      <c r="J27" s="15" t="s">
        <v>117</v>
      </c>
      <c r="K27" s="77">
        <v>100942742</v>
      </c>
      <c r="L27" s="77">
        <v>104322068</v>
      </c>
      <c r="M27" s="77">
        <v>102952639</v>
      </c>
      <c r="N27" s="77">
        <v>100994799</v>
      </c>
      <c r="O27" s="53">
        <f>SUM(O29:O42)</f>
        <v>102145794</v>
      </c>
      <c r="P27" s="53">
        <f t="shared" ref="P27:Q27" si="1">SUM(P29:P42)</f>
        <v>98461290</v>
      </c>
      <c r="Q27" s="53">
        <f t="shared" si="1"/>
        <v>101094589</v>
      </c>
    </row>
    <row r="28" spans="1:17">
      <c r="A28" s="15"/>
      <c r="B28" s="39"/>
      <c r="C28" s="39"/>
      <c r="D28" s="39"/>
      <c r="E28" s="39"/>
      <c r="F28" s="39"/>
      <c r="G28" s="39"/>
      <c r="H28" s="31"/>
      <c r="I28" s="31"/>
      <c r="J28" s="15"/>
      <c r="K28" s="39"/>
      <c r="L28" s="39"/>
      <c r="M28" s="39"/>
      <c r="N28" s="39"/>
      <c r="O28" s="53"/>
      <c r="P28" s="53"/>
      <c r="Q28" s="53"/>
    </row>
    <row r="29" spans="1:17">
      <c r="A29" s="15" t="s">
        <v>136</v>
      </c>
      <c r="B29" s="39">
        <v>62767079</v>
      </c>
      <c r="C29" s="39">
        <v>63223554</v>
      </c>
      <c r="D29" s="39">
        <v>57320070</v>
      </c>
      <c r="E29" s="39">
        <v>48729902</v>
      </c>
      <c r="F29" s="39">
        <v>49388061</v>
      </c>
      <c r="G29" s="39">
        <v>47575307</v>
      </c>
      <c r="H29" s="31"/>
      <c r="I29" s="31"/>
      <c r="J29" s="15" t="s">
        <v>137</v>
      </c>
      <c r="K29" s="39">
        <v>49315513</v>
      </c>
      <c r="L29" s="39">
        <v>52013279</v>
      </c>
      <c r="M29" s="39">
        <v>50928887</v>
      </c>
      <c r="N29" s="39">
        <v>48691040</v>
      </c>
      <c r="O29" s="53">
        <v>49333208</v>
      </c>
      <c r="P29" s="53">
        <v>46467906</v>
      </c>
      <c r="Q29" s="53">
        <v>47434858</v>
      </c>
    </row>
    <row r="30" spans="1:17">
      <c r="A30" s="15" t="s">
        <v>138</v>
      </c>
      <c r="B30" s="39">
        <v>376103</v>
      </c>
      <c r="C30" s="39">
        <v>376103</v>
      </c>
      <c r="D30" s="39">
        <v>327509</v>
      </c>
      <c r="E30" s="39">
        <v>303991</v>
      </c>
      <c r="F30" s="39">
        <v>303991</v>
      </c>
      <c r="G30" s="39">
        <v>277713</v>
      </c>
      <c r="H30" s="31"/>
      <c r="I30" s="31"/>
      <c r="J30" s="15" t="s">
        <v>139</v>
      </c>
      <c r="K30" s="39">
        <v>335286</v>
      </c>
      <c r="L30" s="39">
        <v>335286</v>
      </c>
      <c r="M30" s="39">
        <v>288009</v>
      </c>
      <c r="N30" s="39">
        <v>351299</v>
      </c>
      <c r="O30" s="53">
        <v>351299</v>
      </c>
      <c r="P30" s="53">
        <v>301859</v>
      </c>
      <c r="Q30" s="53">
        <v>333407</v>
      </c>
    </row>
    <row r="31" spans="1:17">
      <c r="A31" s="15" t="s">
        <v>140</v>
      </c>
      <c r="B31" s="39">
        <v>8020</v>
      </c>
      <c r="C31" s="39">
        <v>8020</v>
      </c>
      <c r="D31" s="39">
        <v>7955</v>
      </c>
      <c r="E31" s="39">
        <v>8380</v>
      </c>
      <c r="F31" s="39">
        <v>8860</v>
      </c>
      <c r="G31" s="39">
        <v>8426</v>
      </c>
      <c r="H31" s="31"/>
      <c r="I31" s="31"/>
      <c r="J31" s="15" t="s">
        <v>141</v>
      </c>
      <c r="K31" s="39">
        <v>8376</v>
      </c>
      <c r="L31" s="39">
        <v>8376</v>
      </c>
      <c r="M31" s="39">
        <v>7592</v>
      </c>
      <c r="N31" s="39">
        <v>8406</v>
      </c>
      <c r="O31" s="53">
        <v>8406</v>
      </c>
      <c r="P31" s="53">
        <v>7933</v>
      </c>
      <c r="Q31" s="53">
        <v>8428</v>
      </c>
    </row>
    <row r="32" spans="1:17">
      <c r="A32" s="15" t="s">
        <v>70</v>
      </c>
      <c r="B32" s="39">
        <v>16631</v>
      </c>
      <c r="C32" s="39">
        <v>18568</v>
      </c>
      <c r="D32" s="39">
        <v>10798</v>
      </c>
      <c r="E32" s="39">
        <v>18327</v>
      </c>
      <c r="F32" s="39">
        <v>18327</v>
      </c>
      <c r="G32" s="39">
        <v>9586</v>
      </c>
      <c r="H32" s="31"/>
      <c r="I32" s="31"/>
      <c r="J32" s="15" t="s">
        <v>142</v>
      </c>
      <c r="K32" s="39">
        <v>16664</v>
      </c>
      <c r="L32" s="39">
        <v>18400</v>
      </c>
      <c r="M32" s="39">
        <v>11176</v>
      </c>
      <c r="N32" s="39">
        <v>0</v>
      </c>
      <c r="O32" s="39">
        <v>0</v>
      </c>
      <c r="P32" s="39">
        <v>0</v>
      </c>
      <c r="Q32" s="39">
        <v>0</v>
      </c>
    </row>
    <row r="33" spans="1:17" ht="20.100000000000001" customHeight="1">
      <c r="A33" s="15" t="s">
        <v>143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1"/>
      <c r="I33" s="31"/>
      <c r="J33" s="15" t="s">
        <v>144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</row>
    <row r="34" spans="1:17">
      <c r="A34" s="15" t="s">
        <v>71</v>
      </c>
      <c r="B34" s="39">
        <v>2863686</v>
      </c>
      <c r="C34" s="39">
        <v>2863686</v>
      </c>
      <c r="D34" s="39">
        <v>2863683</v>
      </c>
      <c r="E34" s="39">
        <v>2243470</v>
      </c>
      <c r="F34" s="39">
        <v>2243470</v>
      </c>
      <c r="G34" s="39">
        <v>2243468</v>
      </c>
      <c r="H34" s="31"/>
      <c r="I34" s="31"/>
      <c r="J34" s="15" t="s">
        <v>145</v>
      </c>
      <c r="K34" s="39">
        <v>2061194</v>
      </c>
      <c r="L34" s="39">
        <v>2061194</v>
      </c>
      <c r="M34" s="39">
        <v>2061167</v>
      </c>
      <c r="N34" s="39">
        <v>1239108</v>
      </c>
      <c r="O34" s="53">
        <v>1239108</v>
      </c>
      <c r="P34" s="53">
        <v>1239107</v>
      </c>
      <c r="Q34" s="53">
        <v>200439</v>
      </c>
    </row>
    <row r="35" spans="1:17">
      <c r="A35" s="15" t="s">
        <v>72</v>
      </c>
      <c r="B35" s="39">
        <v>30471</v>
      </c>
      <c r="C35" s="39">
        <v>30471</v>
      </c>
      <c r="D35" s="39">
        <v>20520</v>
      </c>
      <c r="E35" s="39">
        <v>27174</v>
      </c>
      <c r="F35" s="39">
        <v>27222</v>
      </c>
      <c r="G35" s="39">
        <v>18241</v>
      </c>
      <c r="H35" s="31"/>
      <c r="I35" s="31"/>
      <c r="J35" s="15" t="s">
        <v>146</v>
      </c>
      <c r="K35" s="39">
        <v>26183</v>
      </c>
      <c r="L35" s="39">
        <v>26183</v>
      </c>
      <c r="M35" s="39">
        <v>16577</v>
      </c>
      <c r="N35" s="39">
        <v>22723</v>
      </c>
      <c r="O35" s="53">
        <v>22723</v>
      </c>
      <c r="P35" s="53">
        <v>14311</v>
      </c>
      <c r="Q35" s="53">
        <v>21818</v>
      </c>
    </row>
    <row r="36" spans="1:17">
      <c r="A36" s="47" t="s">
        <v>147</v>
      </c>
      <c r="B36" s="39">
        <v>26880</v>
      </c>
      <c r="C36" s="39">
        <v>27338</v>
      </c>
      <c r="D36" s="39">
        <v>18755</v>
      </c>
      <c r="E36" s="39">
        <v>23477</v>
      </c>
      <c r="F36" s="39">
        <v>23477</v>
      </c>
      <c r="G36" s="39">
        <v>22350</v>
      </c>
      <c r="H36" s="31"/>
      <c r="I36" s="31"/>
      <c r="J36" s="47" t="s">
        <v>148</v>
      </c>
      <c r="K36" s="39">
        <v>26944</v>
      </c>
      <c r="L36" s="39">
        <v>35069</v>
      </c>
      <c r="M36" s="39">
        <v>27115</v>
      </c>
      <c r="N36" s="39">
        <v>28093</v>
      </c>
      <c r="O36" s="53">
        <v>28093</v>
      </c>
      <c r="P36" s="53">
        <v>26023</v>
      </c>
      <c r="Q36" s="53">
        <v>30300</v>
      </c>
    </row>
    <row r="37" spans="1:17" ht="20.100000000000001" customHeight="1">
      <c r="A37" s="15" t="s">
        <v>74</v>
      </c>
      <c r="B37" s="39">
        <v>9674</v>
      </c>
      <c r="C37" s="39">
        <v>9674</v>
      </c>
      <c r="D37" s="39">
        <v>7213</v>
      </c>
      <c r="E37" s="39">
        <v>9576</v>
      </c>
      <c r="F37" s="39">
        <v>9576</v>
      </c>
      <c r="G37" s="39">
        <v>6755</v>
      </c>
      <c r="H37" s="31"/>
      <c r="I37" s="31"/>
      <c r="J37" s="15" t="s">
        <v>149</v>
      </c>
      <c r="K37" s="39">
        <v>9248</v>
      </c>
      <c r="L37" s="39">
        <v>9248</v>
      </c>
      <c r="M37" s="39">
        <v>7035</v>
      </c>
      <c r="N37" s="39">
        <v>9012</v>
      </c>
      <c r="O37" s="53">
        <v>9012</v>
      </c>
      <c r="P37" s="53">
        <v>5353</v>
      </c>
      <c r="Q37" s="53">
        <v>8804</v>
      </c>
    </row>
    <row r="38" spans="1:17" ht="13.5" customHeight="1">
      <c r="A38" s="15" t="s">
        <v>75</v>
      </c>
      <c r="B38" s="39">
        <v>40120157</v>
      </c>
      <c r="C38" s="39">
        <v>40765051</v>
      </c>
      <c r="D38" s="39">
        <v>40693506</v>
      </c>
      <c r="E38" s="39">
        <v>42286128</v>
      </c>
      <c r="F38" s="39">
        <v>41772808</v>
      </c>
      <c r="G38" s="39">
        <v>41310181</v>
      </c>
      <c r="H38" s="31"/>
      <c r="I38" s="31"/>
      <c r="J38" s="15" t="s">
        <v>150</v>
      </c>
      <c r="K38" s="39">
        <v>42982005</v>
      </c>
      <c r="L38" s="39">
        <v>43481574</v>
      </c>
      <c r="M38" s="39">
        <v>43385641</v>
      </c>
      <c r="N38" s="39">
        <v>44220629</v>
      </c>
      <c r="O38" s="53">
        <v>44652345</v>
      </c>
      <c r="P38" s="53">
        <v>43933620</v>
      </c>
      <c r="Q38" s="53">
        <v>46482576</v>
      </c>
    </row>
    <row r="39" spans="1:17" ht="13.5" customHeight="1">
      <c r="A39" s="15" t="s">
        <v>151</v>
      </c>
      <c r="B39" s="39">
        <v>5573414</v>
      </c>
      <c r="C39" s="39">
        <v>5781349</v>
      </c>
      <c r="D39" s="39">
        <v>5463890</v>
      </c>
      <c r="E39" s="39">
        <v>5819243</v>
      </c>
      <c r="F39" s="39">
        <v>6217323</v>
      </c>
      <c r="G39" s="39">
        <v>5882492</v>
      </c>
      <c r="H39" s="31"/>
      <c r="I39" s="31"/>
      <c r="J39" s="15" t="s">
        <v>152</v>
      </c>
      <c r="K39" s="39">
        <v>6161329</v>
      </c>
      <c r="L39" s="39">
        <v>6333459</v>
      </c>
      <c r="M39" s="39">
        <v>6219440</v>
      </c>
      <c r="N39" s="39">
        <v>6424489</v>
      </c>
      <c r="O39" s="53">
        <v>6501600</v>
      </c>
      <c r="P39" s="53">
        <v>6465178</v>
      </c>
      <c r="Q39" s="53">
        <v>6573959</v>
      </c>
    </row>
    <row r="40" spans="1:17">
      <c r="A40" s="15" t="s">
        <v>153</v>
      </c>
      <c r="B40" s="39">
        <v>94214</v>
      </c>
      <c r="C40" s="39">
        <v>94214</v>
      </c>
      <c r="D40" s="39">
        <v>84068</v>
      </c>
      <c r="E40" s="39">
        <v>0</v>
      </c>
      <c r="F40" s="39">
        <v>0</v>
      </c>
      <c r="G40" s="39">
        <v>0</v>
      </c>
      <c r="H40" s="31"/>
      <c r="I40" s="31"/>
      <c r="J40" s="15" t="s">
        <v>154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</row>
    <row r="41" spans="1:17" ht="20.100000000000001" customHeight="1">
      <c r="A41" s="15" t="s">
        <v>155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1"/>
      <c r="I41" s="31"/>
      <c r="J41" s="15" t="s">
        <v>156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</row>
    <row r="42" spans="1:17">
      <c r="A42" s="15" t="s">
        <v>157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1"/>
      <c r="I42" s="31"/>
      <c r="J42" s="15" t="s">
        <v>158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</row>
    <row r="43" spans="1:17" ht="4.5" customHeight="1">
      <c r="A43" s="16" t="s">
        <v>78</v>
      </c>
      <c r="B43" s="17"/>
      <c r="C43" s="17"/>
      <c r="D43" s="17"/>
      <c r="E43" s="17"/>
      <c r="F43" s="17"/>
      <c r="G43" s="17"/>
      <c r="H43" s="2"/>
      <c r="I43" s="2"/>
      <c r="J43" s="16" t="s">
        <v>78</v>
      </c>
      <c r="K43" s="17"/>
      <c r="L43" s="17"/>
      <c r="M43" s="17"/>
      <c r="N43" s="17"/>
      <c r="O43" s="17"/>
      <c r="P43" s="17"/>
      <c r="Q43" s="17"/>
    </row>
    <row r="44" spans="1:17">
      <c r="A44" s="2" t="s">
        <v>132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7">
    <mergeCell ref="Q6:Q7"/>
    <mergeCell ref="A6:A7"/>
    <mergeCell ref="B6:D6"/>
    <mergeCell ref="E6:G6"/>
    <mergeCell ref="J6:J7"/>
    <mergeCell ref="K6:M6"/>
    <mergeCell ref="N6:P6"/>
  </mergeCells>
  <phoneticPr fontId="2"/>
  <pageMargins left="0.59055118110236227" right="0.39370078740157483" top="0.39370078740157483" bottom="0.39370078740157483" header="0.31496062992125984" footer="0.31496062992125984"/>
  <pageSetup paperSize="9" scale="97" firstPageNumber="154" orientation="portrait" r:id="rId1"/>
  <headerFooter alignWithMargins="0">
    <oddFooter>&amp;C&amp;P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"/>
  <sheetViews>
    <sheetView view="pageBreakPreview" zoomScaleNormal="100" zoomScaleSheetLayoutView="100" workbookViewId="0"/>
  </sheetViews>
  <sheetFormatPr defaultRowHeight="13.5"/>
  <cols>
    <col min="1" max="1" width="17.75" style="3" customWidth="1"/>
    <col min="2" max="2" width="10.125" style="3" customWidth="1"/>
    <col min="3" max="4" width="9.5" style="3" bestFit="1" customWidth="1"/>
    <col min="5" max="6" width="9.875" style="3" customWidth="1"/>
    <col min="7" max="8" width="9.5" style="3" bestFit="1" customWidth="1"/>
    <col min="9" max="9" width="9.875" style="3" customWidth="1"/>
    <col min="10" max="42" width="9" style="3"/>
    <col min="43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6" t="s">
        <v>159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 t="s">
        <v>160</v>
      </c>
      <c r="B5" s="2"/>
      <c r="C5" s="2"/>
      <c r="D5" s="2"/>
      <c r="E5" s="2"/>
      <c r="F5" s="2"/>
      <c r="G5" s="2"/>
      <c r="H5" s="2"/>
      <c r="I5" s="2"/>
    </row>
    <row r="6" spans="1:9">
      <c r="A6" s="88" t="s">
        <v>161</v>
      </c>
      <c r="B6" s="89" t="s">
        <v>162</v>
      </c>
      <c r="C6" s="89"/>
      <c r="D6" s="89"/>
      <c r="E6" s="92"/>
      <c r="F6" s="89" t="s">
        <v>425</v>
      </c>
      <c r="G6" s="89"/>
      <c r="H6" s="89"/>
      <c r="I6" s="92"/>
    </row>
    <row r="7" spans="1:9">
      <c r="A7" s="88"/>
      <c r="B7" s="9" t="s">
        <v>12</v>
      </c>
      <c r="C7" s="9" t="s">
        <v>163</v>
      </c>
      <c r="D7" s="9" t="s">
        <v>164</v>
      </c>
      <c r="E7" s="9" t="s">
        <v>165</v>
      </c>
      <c r="F7" s="9" t="s">
        <v>12</v>
      </c>
      <c r="G7" s="9" t="s">
        <v>163</v>
      </c>
      <c r="H7" s="9" t="s">
        <v>164</v>
      </c>
      <c r="I7" s="21" t="s">
        <v>165</v>
      </c>
    </row>
    <row r="8" spans="1:9" ht="4.5" customHeight="1">
      <c r="A8" s="12"/>
      <c r="B8" s="2"/>
      <c r="C8" s="2"/>
      <c r="D8" s="2"/>
      <c r="E8" s="2"/>
      <c r="F8" s="2"/>
      <c r="G8" s="2"/>
      <c r="H8" s="2"/>
      <c r="I8" s="2"/>
    </row>
    <row r="9" spans="1:9">
      <c r="A9" s="13" t="s">
        <v>44</v>
      </c>
      <c r="B9" s="77">
        <v>307329463</v>
      </c>
      <c r="C9" s="77">
        <v>29378476</v>
      </c>
      <c r="D9" s="77">
        <v>21487336</v>
      </c>
      <c r="E9" s="77">
        <v>256463651</v>
      </c>
      <c r="F9" s="78">
        <f>+F11+F27</f>
        <v>360719655</v>
      </c>
      <c r="G9" s="78">
        <f t="shared" ref="G9:I9" si="0">+G11+G27</f>
        <v>31182543</v>
      </c>
      <c r="H9" s="78">
        <f t="shared" si="0"/>
        <v>22832812</v>
      </c>
      <c r="I9" s="78">
        <f t="shared" si="0"/>
        <v>306704300</v>
      </c>
    </row>
    <row r="10" spans="1:9">
      <c r="A10" s="15"/>
      <c r="B10" s="39"/>
      <c r="C10" s="39"/>
      <c r="D10" s="39"/>
      <c r="E10" s="39"/>
      <c r="F10" s="78"/>
      <c r="G10" s="78"/>
      <c r="H10" s="78"/>
      <c r="I10" s="78"/>
    </row>
    <row r="11" spans="1:9">
      <c r="A11" s="15" t="s">
        <v>166</v>
      </c>
      <c r="B11" s="77">
        <v>204376824</v>
      </c>
      <c r="C11" s="77">
        <v>28283366</v>
      </c>
      <c r="D11" s="77">
        <v>19555518</v>
      </c>
      <c r="E11" s="77">
        <v>156537940</v>
      </c>
      <c r="F11" s="78">
        <f>SUM(F13:F25)</f>
        <v>262258366</v>
      </c>
      <c r="G11" s="78">
        <f t="shared" ref="G11:I11" si="1">SUM(G13:G25)</f>
        <v>30076753</v>
      </c>
      <c r="H11" s="78">
        <f t="shared" si="1"/>
        <v>21056876</v>
      </c>
      <c r="I11" s="78">
        <f t="shared" si="1"/>
        <v>211124737</v>
      </c>
    </row>
    <row r="12" spans="1:9">
      <c r="A12" s="15"/>
      <c r="B12" s="39"/>
      <c r="C12" s="39"/>
      <c r="D12" s="39"/>
      <c r="E12" s="77"/>
      <c r="F12" s="78"/>
      <c r="G12" s="78"/>
      <c r="H12" s="78"/>
      <c r="I12" s="78"/>
    </row>
    <row r="13" spans="1:9">
      <c r="A13" s="79" t="s">
        <v>167</v>
      </c>
      <c r="B13" s="77">
        <v>814071</v>
      </c>
      <c r="C13" s="39">
        <v>733034</v>
      </c>
      <c r="D13" s="39">
        <v>32505</v>
      </c>
      <c r="E13" s="77">
        <v>48532</v>
      </c>
      <c r="F13" s="78">
        <v>774682</v>
      </c>
      <c r="G13" s="78">
        <v>711935</v>
      </c>
      <c r="H13" s="78">
        <v>26203</v>
      </c>
      <c r="I13" s="78">
        <f>+F13-G13-H13</f>
        <v>36544</v>
      </c>
    </row>
    <row r="14" spans="1:9">
      <c r="A14" s="79" t="s">
        <v>168</v>
      </c>
      <c r="B14" s="77">
        <v>19951348</v>
      </c>
      <c r="C14" s="39">
        <v>6085357</v>
      </c>
      <c r="D14" s="39">
        <v>3531453</v>
      </c>
      <c r="E14" s="77">
        <v>10334538</v>
      </c>
      <c r="F14" s="78">
        <v>67785167</v>
      </c>
      <c r="G14" s="78">
        <v>6512881</v>
      </c>
      <c r="H14" s="78">
        <v>3847603</v>
      </c>
      <c r="I14" s="78">
        <f t="shared" ref="I14:I25" si="2">+F14-G14-H14</f>
        <v>57424683</v>
      </c>
    </row>
    <row r="15" spans="1:9">
      <c r="A15" s="79" t="s">
        <v>169</v>
      </c>
      <c r="B15" s="77">
        <v>101148539</v>
      </c>
      <c r="C15" s="39">
        <v>6129737</v>
      </c>
      <c r="D15" s="39">
        <v>3056576</v>
      </c>
      <c r="E15" s="77">
        <v>91962226</v>
      </c>
      <c r="F15" s="78">
        <v>103073681</v>
      </c>
      <c r="G15" s="78">
        <v>7016907</v>
      </c>
      <c r="H15" s="78">
        <v>2397715</v>
      </c>
      <c r="I15" s="78">
        <f t="shared" si="2"/>
        <v>93659059</v>
      </c>
    </row>
    <row r="16" spans="1:9">
      <c r="A16" s="79" t="s">
        <v>170</v>
      </c>
      <c r="B16" s="77">
        <v>13145880</v>
      </c>
      <c r="C16" s="39">
        <v>3377573</v>
      </c>
      <c r="D16" s="39">
        <v>4960674</v>
      </c>
      <c r="E16" s="77">
        <v>4807633</v>
      </c>
      <c r="F16" s="78">
        <v>14212722</v>
      </c>
      <c r="G16" s="78">
        <v>3554689</v>
      </c>
      <c r="H16" s="78">
        <v>5315933</v>
      </c>
      <c r="I16" s="78">
        <f t="shared" si="2"/>
        <v>5342100</v>
      </c>
    </row>
    <row r="17" spans="1:9" ht="20.100000000000001" customHeight="1">
      <c r="A17" s="79" t="s">
        <v>171</v>
      </c>
      <c r="B17" s="77">
        <v>157322</v>
      </c>
      <c r="C17" s="39">
        <v>82679</v>
      </c>
      <c r="D17" s="39">
        <v>38072</v>
      </c>
      <c r="E17" s="77">
        <v>36571</v>
      </c>
      <c r="F17" s="78">
        <v>167715</v>
      </c>
      <c r="G17" s="78">
        <v>80500</v>
      </c>
      <c r="H17" s="78">
        <v>37730</v>
      </c>
      <c r="I17" s="78">
        <f t="shared" si="2"/>
        <v>49485</v>
      </c>
    </row>
    <row r="18" spans="1:9">
      <c r="A18" s="79" t="s">
        <v>172</v>
      </c>
      <c r="B18" s="77">
        <v>146806</v>
      </c>
      <c r="C18" s="39">
        <v>76333</v>
      </c>
      <c r="D18" s="39">
        <v>38702</v>
      </c>
      <c r="E18" s="77">
        <v>31771</v>
      </c>
      <c r="F18" s="78">
        <v>145143</v>
      </c>
      <c r="G18" s="78">
        <v>93205</v>
      </c>
      <c r="H18" s="78">
        <v>36855</v>
      </c>
      <c r="I18" s="78">
        <f t="shared" si="2"/>
        <v>15083</v>
      </c>
    </row>
    <row r="19" spans="1:9">
      <c r="A19" s="79" t="s">
        <v>173</v>
      </c>
      <c r="B19" s="77">
        <v>1832617</v>
      </c>
      <c r="C19" s="39">
        <v>364990</v>
      </c>
      <c r="D19" s="39">
        <v>446928</v>
      </c>
      <c r="E19" s="77">
        <v>1020699</v>
      </c>
      <c r="F19" s="78">
        <v>3247894</v>
      </c>
      <c r="G19" s="78">
        <v>413400</v>
      </c>
      <c r="H19" s="78">
        <v>364448</v>
      </c>
      <c r="I19" s="78">
        <f t="shared" si="2"/>
        <v>2470046</v>
      </c>
    </row>
    <row r="20" spans="1:9">
      <c r="A20" s="79" t="s">
        <v>174</v>
      </c>
      <c r="B20" s="77">
        <v>17733218</v>
      </c>
      <c r="C20" s="39">
        <v>1750019</v>
      </c>
      <c r="D20" s="39">
        <v>2708738</v>
      </c>
      <c r="E20" s="77">
        <v>13274461</v>
      </c>
      <c r="F20" s="78">
        <v>20387733</v>
      </c>
      <c r="G20" s="78">
        <v>1787407</v>
      </c>
      <c r="H20" s="78">
        <v>2591055</v>
      </c>
      <c r="I20" s="78">
        <f t="shared" si="2"/>
        <v>16009271</v>
      </c>
    </row>
    <row r="21" spans="1:9" ht="20.100000000000001" customHeight="1">
      <c r="A21" s="79" t="s">
        <v>175</v>
      </c>
      <c r="B21" s="77">
        <v>4858555</v>
      </c>
      <c r="C21" s="39">
        <v>4056006</v>
      </c>
      <c r="D21" s="39">
        <v>378135</v>
      </c>
      <c r="E21" s="77">
        <v>424414</v>
      </c>
      <c r="F21" s="78">
        <v>6191448</v>
      </c>
      <c r="G21" s="78">
        <v>4079663</v>
      </c>
      <c r="H21" s="78">
        <v>415846</v>
      </c>
      <c r="I21" s="78">
        <f t="shared" si="2"/>
        <v>1695939</v>
      </c>
    </row>
    <row r="22" spans="1:9">
      <c r="A22" s="79" t="s">
        <v>176</v>
      </c>
      <c r="B22" s="77">
        <v>15433718</v>
      </c>
      <c r="C22" s="39">
        <v>5627638</v>
      </c>
      <c r="D22" s="39">
        <v>4363637</v>
      </c>
      <c r="E22" s="77">
        <v>5442443</v>
      </c>
      <c r="F22" s="78">
        <v>17143759</v>
      </c>
      <c r="G22" s="78">
        <v>5826166</v>
      </c>
      <c r="H22" s="78">
        <v>6023388</v>
      </c>
      <c r="I22" s="78">
        <f t="shared" si="2"/>
        <v>5294205</v>
      </c>
    </row>
    <row r="23" spans="1:9">
      <c r="A23" s="79" t="s">
        <v>177</v>
      </c>
      <c r="B23" s="77">
        <v>174829</v>
      </c>
      <c r="C23" s="39">
        <v>0</v>
      </c>
      <c r="D23" s="39">
        <v>0</v>
      </c>
      <c r="E23" s="77">
        <v>174829</v>
      </c>
      <c r="F23" s="77">
        <v>0</v>
      </c>
      <c r="G23" s="77">
        <v>0</v>
      </c>
      <c r="H23" s="77">
        <v>0</v>
      </c>
      <c r="I23" s="77">
        <v>0</v>
      </c>
    </row>
    <row r="24" spans="1:9">
      <c r="A24" s="79" t="s">
        <v>129</v>
      </c>
      <c r="B24" s="77">
        <v>28957612</v>
      </c>
      <c r="C24" s="39">
        <v>0</v>
      </c>
      <c r="D24" s="39">
        <v>98</v>
      </c>
      <c r="E24" s="77">
        <v>28957514</v>
      </c>
      <c r="F24" s="78">
        <v>29107852</v>
      </c>
      <c r="G24" s="77">
        <v>0</v>
      </c>
      <c r="H24" s="78">
        <v>100</v>
      </c>
      <c r="I24" s="78">
        <f t="shared" si="2"/>
        <v>29107752</v>
      </c>
    </row>
    <row r="25" spans="1:9">
      <c r="A25" s="79" t="s">
        <v>178</v>
      </c>
      <c r="B25" s="77">
        <v>22309</v>
      </c>
      <c r="C25" s="39">
        <v>0</v>
      </c>
      <c r="D25" s="39">
        <v>0</v>
      </c>
      <c r="E25" s="77">
        <v>22309</v>
      </c>
      <c r="F25" s="78">
        <v>20570</v>
      </c>
      <c r="G25" s="77">
        <v>0</v>
      </c>
      <c r="H25" s="77">
        <v>0</v>
      </c>
      <c r="I25" s="78">
        <f t="shared" si="2"/>
        <v>20570</v>
      </c>
    </row>
    <row r="26" spans="1:9">
      <c r="A26" s="15"/>
      <c r="B26" s="39"/>
      <c r="C26" s="39"/>
      <c r="D26" s="39"/>
      <c r="E26" s="39"/>
      <c r="F26" s="78"/>
      <c r="G26" s="78"/>
      <c r="H26" s="78"/>
      <c r="I26" s="78"/>
    </row>
    <row r="27" spans="1:9">
      <c r="A27" s="15" t="s">
        <v>179</v>
      </c>
      <c r="B27" s="77">
        <v>102952639</v>
      </c>
      <c r="C27" s="77">
        <v>1095110</v>
      </c>
      <c r="D27" s="77">
        <v>1931818</v>
      </c>
      <c r="E27" s="77">
        <f>B27-C27-D27</f>
        <v>99925711</v>
      </c>
      <c r="F27" s="78">
        <f>SUM(F29:F39)</f>
        <v>98461289</v>
      </c>
      <c r="G27" s="78">
        <f t="shared" ref="G27:I27" si="3">SUM(G29:G39)</f>
        <v>1105790</v>
      </c>
      <c r="H27" s="78">
        <f t="shared" si="3"/>
        <v>1775936</v>
      </c>
      <c r="I27" s="78">
        <f t="shared" si="3"/>
        <v>95579563</v>
      </c>
    </row>
    <row r="28" spans="1:9">
      <c r="A28" s="15"/>
      <c r="B28" s="39"/>
      <c r="C28" s="39"/>
      <c r="D28" s="39"/>
      <c r="E28" s="77">
        <f t="shared" ref="E28:E39" si="4">B28-C28-D28</f>
        <v>0</v>
      </c>
      <c r="F28" s="78"/>
      <c r="G28" s="78"/>
      <c r="H28" s="78"/>
      <c r="I28" s="78"/>
    </row>
    <row r="29" spans="1:9">
      <c r="A29" s="79" t="s">
        <v>136</v>
      </c>
      <c r="B29" s="77">
        <v>50928887</v>
      </c>
      <c r="C29" s="39">
        <v>490030</v>
      </c>
      <c r="D29" s="39">
        <v>817223</v>
      </c>
      <c r="E29" s="77">
        <f t="shared" si="4"/>
        <v>49621634</v>
      </c>
      <c r="F29" s="78">
        <v>46467906</v>
      </c>
      <c r="G29" s="78">
        <v>551750</v>
      </c>
      <c r="H29" s="78">
        <v>715276</v>
      </c>
      <c r="I29" s="78">
        <f t="shared" ref="I29:I38" si="5">+F29-G29-H29</f>
        <v>45200880</v>
      </c>
    </row>
    <row r="30" spans="1:9">
      <c r="A30" s="79" t="s">
        <v>180</v>
      </c>
      <c r="B30" s="77">
        <v>288009</v>
      </c>
      <c r="C30" s="39">
        <v>70581</v>
      </c>
      <c r="D30" s="39">
        <v>149744</v>
      </c>
      <c r="E30" s="77">
        <f t="shared" si="4"/>
        <v>67684</v>
      </c>
      <c r="F30" s="78">
        <v>301859</v>
      </c>
      <c r="G30" s="78">
        <v>69796</v>
      </c>
      <c r="H30" s="78">
        <v>152920</v>
      </c>
      <c r="I30" s="78">
        <f t="shared" si="5"/>
        <v>79143</v>
      </c>
    </row>
    <row r="31" spans="1:9">
      <c r="A31" s="79" t="s">
        <v>181</v>
      </c>
      <c r="B31" s="77">
        <v>7592</v>
      </c>
      <c r="C31" s="39">
        <v>0</v>
      </c>
      <c r="D31" s="39">
        <v>392</v>
      </c>
      <c r="E31" s="77">
        <f t="shared" si="4"/>
        <v>7200</v>
      </c>
      <c r="F31" s="78">
        <v>7933</v>
      </c>
      <c r="G31" s="77">
        <v>0</v>
      </c>
      <c r="H31" s="78">
        <v>373</v>
      </c>
      <c r="I31" s="78">
        <f t="shared" si="5"/>
        <v>7560</v>
      </c>
    </row>
    <row r="32" spans="1:9" ht="13.5" customHeight="1">
      <c r="A32" s="79" t="s">
        <v>70</v>
      </c>
      <c r="B32" s="77">
        <v>11176</v>
      </c>
      <c r="C32" s="39">
        <v>10151</v>
      </c>
      <c r="D32" s="39">
        <v>432</v>
      </c>
      <c r="E32" s="77">
        <f t="shared" si="4"/>
        <v>593</v>
      </c>
      <c r="F32" s="77">
        <v>0</v>
      </c>
      <c r="G32" s="77">
        <v>0</v>
      </c>
      <c r="H32" s="77">
        <v>0</v>
      </c>
      <c r="I32" s="77">
        <v>0</v>
      </c>
    </row>
    <row r="33" spans="1:9" ht="22.5" customHeight="1">
      <c r="A33" s="80" t="s">
        <v>182</v>
      </c>
      <c r="B33" s="77">
        <v>2061167</v>
      </c>
      <c r="C33" s="39">
        <v>0</v>
      </c>
      <c r="D33" s="39">
        <v>0</v>
      </c>
      <c r="E33" s="77">
        <f t="shared" si="4"/>
        <v>2061167</v>
      </c>
      <c r="F33" s="78">
        <v>1239107</v>
      </c>
      <c r="G33" s="77">
        <v>0</v>
      </c>
      <c r="H33" s="77">
        <v>0</v>
      </c>
      <c r="I33" s="78">
        <f t="shared" si="5"/>
        <v>1239107</v>
      </c>
    </row>
    <row r="34" spans="1:9" ht="22.5" customHeight="1">
      <c r="A34" s="80" t="s">
        <v>183</v>
      </c>
      <c r="B34" s="77">
        <v>16577</v>
      </c>
      <c r="C34" s="39">
        <v>7416</v>
      </c>
      <c r="D34" s="39">
        <v>3288</v>
      </c>
      <c r="E34" s="77">
        <f t="shared" si="4"/>
        <v>5873</v>
      </c>
      <c r="F34" s="78">
        <v>14311</v>
      </c>
      <c r="G34" s="78">
        <v>5807</v>
      </c>
      <c r="H34" s="78">
        <v>1982</v>
      </c>
      <c r="I34" s="78">
        <f t="shared" si="5"/>
        <v>6522</v>
      </c>
    </row>
    <row r="35" spans="1:9" ht="22.5" customHeight="1">
      <c r="A35" s="80" t="s">
        <v>184</v>
      </c>
      <c r="B35" s="77">
        <v>27115</v>
      </c>
      <c r="C35" s="39">
        <v>0</v>
      </c>
      <c r="D35" s="39">
        <v>436</v>
      </c>
      <c r="E35" s="77">
        <f t="shared" si="4"/>
        <v>26679</v>
      </c>
      <c r="F35" s="78">
        <v>26023</v>
      </c>
      <c r="G35" s="77">
        <v>0</v>
      </c>
      <c r="H35" s="78">
        <v>193</v>
      </c>
      <c r="I35" s="78">
        <f t="shared" si="5"/>
        <v>25830</v>
      </c>
    </row>
    <row r="36" spans="1:9" ht="22.5" customHeight="1">
      <c r="A36" s="80" t="s">
        <v>74</v>
      </c>
      <c r="B36" s="77">
        <v>7035</v>
      </c>
      <c r="C36" s="39">
        <v>0</v>
      </c>
      <c r="D36" s="39">
        <v>0</v>
      </c>
      <c r="E36" s="77">
        <f t="shared" si="4"/>
        <v>7035</v>
      </c>
      <c r="F36" s="78">
        <v>5353</v>
      </c>
      <c r="G36" s="77">
        <v>0</v>
      </c>
      <c r="H36" s="77">
        <v>0</v>
      </c>
      <c r="I36" s="78">
        <f t="shared" si="5"/>
        <v>5353</v>
      </c>
    </row>
    <row r="37" spans="1:9">
      <c r="A37" s="79" t="s">
        <v>75</v>
      </c>
      <c r="B37" s="77">
        <v>43385641</v>
      </c>
      <c r="C37" s="39">
        <v>516932</v>
      </c>
      <c r="D37" s="39">
        <v>913403</v>
      </c>
      <c r="E37" s="77">
        <f t="shared" si="4"/>
        <v>41955306</v>
      </c>
      <c r="F37" s="78">
        <v>43933620</v>
      </c>
      <c r="G37" s="78">
        <v>478437</v>
      </c>
      <c r="H37" s="78">
        <v>866179</v>
      </c>
      <c r="I37" s="78">
        <f t="shared" si="5"/>
        <v>42589004</v>
      </c>
    </row>
    <row r="38" spans="1:9">
      <c r="A38" s="81" t="s">
        <v>185</v>
      </c>
      <c r="B38" s="77">
        <v>6219440</v>
      </c>
      <c r="C38" s="39">
        <v>0</v>
      </c>
      <c r="D38" s="39">
        <v>46900</v>
      </c>
      <c r="E38" s="77">
        <f t="shared" si="4"/>
        <v>6172540</v>
      </c>
      <c r="F38" s="78">
        <v>6465177</v>
      </c>
      <c r="G38" s="77">
        <v>0</v>
      </c>
      <c r="H38" s="78">
        <v>39013</v>
      </c>
      <c r="I38" s="78">
        <f t="shared" si="5"/>
        <v>6426164</v>
      </c>
    </row>
    <row r="39" spans="1:9" ht="13.5" customHeight="1">
      <c r="A39" s="79" t="s">
        <v>186</v>
      </c>
      <c r="B39" s="77">
        <v>0</v>
      </c>
      <c r="C39" s="39">
        <v>0</v>
      </c>
      <c r="D39" s="39">
        <v>0</v>
      </c>
      <c r="E39" s="77">
        <f t="shared" si="4"/>
        <v>0</v>
      </c>
      <c r="F39" s="77">
        <v>0</v>
      </c>
      <c r="G39" s="77">
        <v>0</v>
      </c>
      <c r="H39" s="77">
        <v>0</v>
      </c>
      <c r="I39" s="77">
        <v>0</v>
      </c>
    </row>
    <row r="40" spans="1:9" ht="4.5" customHeight="1">
      <c r="A40" s="16"/>
      <c r="B40" s="17"/>
      <c r="C40" s="17"/>
      <c r="D40" s="17"/>
      <c r="E40" s="17"/>
      <c r="F40" s="82"/>
      <c r="G40" s="82"/>
      <c r="H40" s="82"/>
      <c r="I40" s="82"/>
    </row>
    <row r="41" spans="1:9">
      <c r="A41" s="2" t="s">
        <v>418</v>
      </c>
      <c r="B41" s="2"/>
      <c r="C41" s="2"/>
      <c r="D41" s="2"/>
      <c r="E41" s="2"/>
      <c r="F41" s="2"/>
      <c r="G41" s="2"/>
      <c r="H41" s="2"/>
      <c r="I41" s="2"/>
    </row>
  </sheetData>
  <mergeCells count="3">
    <mergeCell ref="A6:A7"/>
    <mergeCell ref="B6:E6"/>
    <mergeCell ref="F6:I6"/>
  </mergeCells>
  <phoneticPr fontId="2"/>
  <pageMargins left="0.59055118110236227" right="0.39370078740157483" top="0.39370078740157483" bottom="0.39370078740157483" header="0.31496062992125984" footer="0.31496062992125984"/>
  <pageSetup paperSize="9" scale="99" firstPageNumber="156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9"/>
  <sheetViews>
    <sheetView view="pageBreakPreview" zoomScaleNormal="100" zoomScaleSheetLayoutView="100" workbookViewId="0"/>
  </sheetViews>
  <sheetFormatPr defaultRowHeight="13.5"/>
  <cols>
    <col min="1" max="9" width="10.5" style="3" customWidth="1"/>
    <col min="10" max="42" width="9" style="3"/>
    <col min="43" max="16384" width="9" style="1"/>
  </cols>
  <sheetData>
    <row r="1" spans="1:9">
      <c r="A1" s="2"/>
      <c r="B1" s="2"/>
      <c r="C1" s="2"/>
      <c r="D1" s="2"/>
      <c r="E1" s="2"/>
      <c r="F1" s="2"/>
      <c r="G1" s="2"/>
      <c r="H1" s="2"/>
      <c r="I1" s="20" t="s">
        <v>0</v>
      </c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6" t="s">
        <v>187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160</v>
      </c>
      <c r="B4" s="2"/>
      <c r="C4" s="2"/>
      <c r="D4" s="2"/>
      <c r="E4" s="2"/>
      <c r="F4" s="2"/>
      <c r="G4" s="2"/>
      <c r="H4" s="2"/>
      <c r="I4" s="2"/>
    </row>
    <row r="5" spans="1:9">
      <c r="A5" s="88" t="s">
        <v>188</v>
      </c>
      <c r="B5" s="89" t="s">
        <v>426</v>
      </c>
      <c r="C5" s="89"/>
      <c r="D5" s="92" t="s">
        <v>190</v>
      </c>
      <c r="E5" s="88"/>
      <c r="F5" s="92" t="s">
        <v>191</v>
      </c>
      <c r="G5" s="93"/>
      <c r="H5" s="92" t="s">
        <v>427</v>
      </c>
      <c r="I5" s="93"/>
    </row>
    <row r="6" spans="1:9">
      <c r="A6" s="88"/>
      <c r="B6" s="9" t="s">
        <v>192</v>
      </c>
      <c r="C6" s="9" t="s">
        <v>193</v>
      </c>
      <c r="D6" s="9" t="s">
        <v>192</v>
      </c>
      <c r="E6" s="9" t="s">
        <v>193</v>
      </c>
      <c r="F6" s="9" t="s">
        <v>192</v>
      </c>
      <c r="G6" s="9" t="s">
        <v>193</v>
      </c>
      <c r="H6" s="9" t="s">
        <v>192</v>
      </c>
      <c r="I6" s="21" t="s">
        <v>193</v>
      </c>
    </row>
    <row r="7" spans="1:9">
      <c r="A7" s="12"/>
      <c r="B7" s="2"/>
      <c r="C7" s="2"/>
      <c r="D7" s="2"/>
      <c r="E7" s="5" t="s">
        <v>194</v>
      </c>
      <c r="F7" s="5"/>
      <c r="G7" s="2"/>
      <c r="H7" s="2"/>
      <c r="I7" s="2"/>
    </row>
    <row r="8" spans="1:9">
      <c r="A8" s="12" t="s">
        <v>195</v>
      </c>
      <c r="B8" s="65">
        <v>10160052</v>
      </c>
      <c r="C8" s="65">
        <v>10232643</v>
      </c>
      <c r="D8" s="65">
        <v>9967743</v>
      </c>
      <c r="E8" s="65">
        <v>9996720</v>
      </c>
      <c r="F8" s="66">
        <v>9753526</v>
      </c>
      <c r="G8" s="66">
        <v>9771862</v>
      </c>
      <c r="H8" s="65">
        <v>8844372</v>
      </c>
      <c r="I8" s="65">
        <v>8755217</v>
      </c>
    </row>
    <row r="9" spans="1:9">
      <c r="A9" s="12" t="s">
        <v>196</v>
      </c>
      <c r="B9" s="65">
        <v>9827029</v>
      </c>
      <c r="C9" s="65">
        <v>9543160</v>
      </c>
      <c r="D9" s="65">
        <v>8683130</v>
      </c>
      <c r="E9" s="65">
        <v>8515865</v>
      </c>
      <c r="F9" s="66">
        <v>8875232</v>
      </c>
      <c r="G9" s="66">
        <v>8542717</v>
      </c>
      <c r="H9" s="65">
        <v>8661076</v>
      </c>
      <c r="I9" s="65">
        <v>8429835</v>
      </c>
    </row>
    <row r="10" spans="1:9">
      <c r="A10" s="12" t="s">
        <v>197</v>
      </c>
      <c r="B10" s="65">
        <v>754258</v>
      </c>
      <c r="C10" s="65">
        <v>742729</v>
      </c>
      <c r="D10" s="65">
        <v>748388</v>
      </c>
      <c r="E10" s="65">
        <v>736814</v>
      </c>
      <c r="F10" s="66">
        <v>729767</v>
      </c>
      <c r="G10" s="66">
        <v>722938</v>
      </c>
      <c r="H10" s="65">
        <v>864312</v>
      </c>
      <c r="I10" s="65">
        <v>845998</v>
      </c>
    </row>
    <row r="11" spans="1:9">
      <c r="A11" s="12" t="s">
        <v>198</v>
      </c>
      <c r="B11" s="65">
        <v>3631842</v>
      </c>
      <c r="C11" s="65">
        <v>2908700</v>
      </c>
      <c r="D11" s="65">
        <v>3887165</v>
      </c>
      <c r="E11" s="65">
        <v>2266502</v>
      </c>
      <c r="F11" s="66">
        <v>4527450</v>
      </c>
      <c r="G11" s="66">
        <v>3977425</v>
      </c>
      <c r="H11" s="65">
        <v>5465278</v>
      </c>
      <c r="I11" s="65">
        <v>2515439</v>
      </c>
    </row>
    <row r="12" spans="1:9" ht="20.100000000000001" customHeight="1">
      <c r="A12" s="12"/>
      <c r="B12" s="2"/>
      <c r="C12" s="2"/>
      <c r="D12" s="2"/>
      <c r="E12" s="67" t="s">
        <v>199</v>
      </c>
      <c r="F12" s="67"/>
      <c r="G12" s="2"/>
      <c r="H12" s="53"/>
      <c r="I12" s="53"/>
    </row>
    <row r="13" spans="1:9">
      <c r="A13" s="12" t="s">
        <v>195</v>
      </c>
      <c r="B13" s="68">
        <v>2063608</v>
      </c>
      <c r="C13" s="68">
        <v>2036049</v>
      </c>
      <c r="D13" s="68">
        <v>1922912</v>
      </c>
      <c r="E13" s="68">
        <v>1897572</v>
      </c>
      <c r="F13" s="69">
        <v>1914608</v>
      </c>
      <c r="G13" s="69">
        <v>1880403</v>
      </c>
      <c r="H13" s="68">
        <v>1888271</v>
      </c>
      <c r="I13" s="68">
        <v>1839569</v>
      </c>
    </row>
    <row r="14" spans="1:9">
      <c r="A14" s="12" t="s">
        <v>196</v>
      </c>
      <c r="B14" s="68">
        <v>1624976</v>
      </c>
      <c r="C14" s="68">
        <v>1484986</v>
      </c>
      <c r="D14" s="68">
        <v>1738378</v>
      </c>
      <c r="E14" s="68">
        <v>1503473</v>
      </c>
      <c r="F14" s="69">
        <v>1795722</v>
      </c>
      <c r="G14" s="69">
        <v>1507614</v>
      </c>
      <c r="H14" s="68">
        <v>1512820</v>
      </c>
      <c r="I14" s="68">
        <v>1300555</v>
      </c>
    </row>
    <row r="15" spans="1:9">
      <c r="A15" s="12" t="s">
        <v>197</v>
      </c>
      <c r="B15" s="68">
        <v>45852</v>
      </c>
      <c r="C15" s="68">
        <v>44935</v>
      </c>
      <c r="D15" s="68">
        <v>43422</v>
      </c>
      <c r="E15" s="68">
        <v>51002</v>
      </c>
      <c r="F15" s="69">
        <v>38400</v>
      </c>
      <c r="G15" s="69">
        <v>38400</v>
      </c>
      <c r="H15" s="68">
        <v>38401</v>
      </c>
      <c r="I15" s="68">
        <v>78400</v>
      </c>
    </row>
    <row r="16" spans="1:9">
      <c r="A16" s="12" t="s">
        <v>198</v>
      </c>
      <c r="B16" s="68">
        <v>725740</v>
      </c>
      <c r="C16" s="68">
        <v>242957</v>
      </c>
      <c r="D16" s="68">
        <v>446017</v>
      </c>
      <c r="E16" s="68">
        <v>298985</v>
      </c>
      <c r="F16" s="69">
        <v>332038</v>
      </c>
      <c r="G16" s="69">
        <v>209673</v>
      </c>
      <c r="H16" s="68">
        <v>3171322</v>
      </c>
      <c r="I16" s="68">
        <v>3061218</v>
      </c>
    </row>
    <row r="17" spans="1:9" ht="20.100000000000001" customHeight="1">
      <c r="A17" s="12"/>
      <c r="B17" s="2"/>
      <c r="C17" s="2"/>
      <c r="D17" s="2"/>
      <c r="E17" s="67" t="s">
        <v>200</v>
      </c>
      <c r="F17" s="67"/>
      <c r="G17" s="2"/>
      <c r="H17" s="2"/>
      <c r="I17" s="2"/>
    </row>
    <row r="18" spans="1:9">
      <c r="A18" s="12" t="s">
        <v>195</v>
      </c>
      <c r="B18" s="70">
        <v>12726116</v>
      </c>
      <c r="C18" s="70">
        <v>12724460</v>
      </c>
      <c r="D18" s="70">
        <v>12828844</v>
      </c>
      <c r="E18" s="70">
        <v>12970597</v>
      </c>
      <c r="F18" s="70">
        <v>13179166</v>
      </c>
      <c r="G18" s="70">
        <v>12861815</v>
      </c>
      <c r="H18" s="70">
        <v>12217873</v>
      </c>
      <c r="I18" s="70">
        <v>12030125</v>
      </c>
    </row>
    <row r="19" spans="1:9">
      <c r="A19" s="12" t="s">
        <v>196</v>
      </c>
      <c r="B19" s="70">
        <v>11395379</v>
      </c>
      <c r="C19" s="70">
        <v>10898894</v>
      </c>
      <c r="D19" s="70">
        <v>11476051</v>
      </c>
      <c r="E19" s="70">
        <v>11142167</v>
      </c>
      <c r="F19" s="70">
        <v>11355323</v>
      </c>
      <c r="G19" s="70">
        <v>10965052</v>
      </c>
      <c r="H19" s="70">
        <v>11513513</v>
      </c>
      <c r="I19" s="70">
        <v>11188793</v>
      </c>
    </row>
    <row r="20" spans="1:9">
      <c r="A20" s="12" t="s">
        <v>197</v>
      </c>
      <c r="B20" s="70">
        <v>5510551</v>
      </c>
      <c r="C20" s="70">
        <v>4779491</v>
      </c>
      <c r="D20" s="70">
        <v>5819195</v>
      </c>
      <c r="E20" s="70">
        <v>4790894</v>
      </c>
      <c r="F20" s="70">
        <v>6160571</v>
      </c>
      <c r="G20" s="70">
        <v>4743405</v>
      </c>
      <c r="H20" s="70">
        <v>7199238</v>
      </c>
      <c r="I20" s="70">
        <v>4468128</v>
      </c>
    </row>
    <row r="21" spans="1:9">
      <c r="A21" s="12" t="s">
        <v>198</v>
      </c>
      <c r="B21" s="70">
        <v>10464737</v>
      </c>
      <c r="C21" s="70">
        <v>8910330</v>
      </c>
      <c r="D21" s="70">
        <v>10980607</v>
      </c>
      <c r="E21" s="70">
        <v>9184206</v>
      </c>
      <c r="F21" s="70">
        <v>11117194</v>
      </c>
      <c r="G21" s="70">
        <v>8280971</v>
      </c>
      <c r="H21" s="70">
        <v>12893765</v>
      </c>
      <c r="I21" s="70">
        <v>8408608</v>
      </c>
    </row>
    <row r="22" spans="1:9" ht="20.100000000000001" customHeight="1">
      <c r="A22" s="12"/>
      <c r="B22" s="2"/>
      <c r="C22" s="2"/>
      <c r="D22" s="2"/>
      <c r="E22" s="67" t="s">
        <v>201</v>
      </c>
      <c r="F22" s="67"/>
      <c r="G22" s="2"/>
      <c r="H22" s="2"/>
      <c r="I22" s="2"/>
    </row>
    <row r="23" spans="1:9">
      <c r="A23" s="12" t="s">
        <v>195</v>
      </c>
      <c r="B23" s="71">
        <v>33760005</v>
      </c>
      <c r="C23" s="71">
        <v>33553312</v>
      </c>
      <c r="D23" s="71">
        <v>44150779</v>
      </c>
      <c r="E23" s="71">
        <v>43062931</v>
      </c>
      <c r="F23" s="53">
        <v>43708950</v>
      </c>
      <c r="G23" s="53">
        <v>41967619</v>
      </c>
      <c r="H23" s="53">
        <v>51743398</v>
      </c>
      <c r="I23" s="53">
        <v>50128736</v>
      </c>
    </row>
    <row r="24" spans="1:9">
      <c r="A24" s="12" t="s">
        <v>196</v>
      </c>
      <c r="B24" s="71">
        <v>33508446</v>
      </c>
      <c r="C24" s="71">
        <v>32661953</v>
      </c>
      <c r="D24" s="71">
        <v>43463416</v>
      </c>
      <c r="E24" s="71">
        <v>41378259</v>
      </c>
      <c r="F24" s="53">
        <v>42502314</v>
      </c>
      <c r="G24" s="53">
        <v>40039459</v>
      </c>
      <c r="H24" s="53">
        <v>49128773</v>
      </c>
      <c r="I24" s="53">
        <v>47125788</v>
      </c>
    </row>
    <row r="25" spans="1:9">
      <c r="A25" s="12" t="s">
        <v>197</v>
      </c>
      <c r="B25" s="71">
        <v>38760</v>
      </c>
      <c r="C25" s="71">
        <v>38760</v>
      </c>
      <c r="D25" s="71">
        <v>1279395</v>
      </c>
      <c r="E25" s="71">
        <v>3880237</v>
      </c>
      <c r="F25" s="53">
        <v>102</v>
      </c>
      <c r="G25" s="53">
        <v>101</v>
      </c>
      <c r="H25" s="53">
        <v>171924</v>
      </c>
      <c r="I25" s="53">
        <v>171923</v>
      </c>
    </row>
    <row r="26" spans="1:9">
      <c r="A26" s="12" t="s">
        <v>198</v>
      </c>
      <c r="B26" s="71">
        <v>424354</v>
      </c>
      <c r="C26" s="71">
        <v>414547</v>
      </c>
      <c r="D26" s="71">
        <v>1110312</v>
      </c>
      <c r="E26" s="71">
        <v>62201</v>
      </c>
      <c r="F26" s="53">
        <v>3013175</v>
      </c>
      <c r="G26" s="53">
        <v>1449621</v>
      </c>
      <c r="H26" s="53">
        <v>6482256</v>
      </c>
      <c r="I26" s="53">
        <v>5471456</v>
      </c>
    </row>
    <row r="27" spans="1:9" ht="5.0999999999999996" customHeight="1">
      <c r="A27" s="16"/>
      <c r="B27" s="17"/>
      <c r="C27" s="17"/>
      <c r="D27" s="17"/>
      <c r="E27" s="17"/>
      <c r="F27" s="17"/>
      <c r="G27" s="17"/>
      <c r="H27" s="17"/>
      <c r="I27" s="17"/>
    </row>
    <row r="28" spans="1:9">
      <c r="A28" s="2" t="s">
        <v>443</v>
      </c>
      <c r="B28" s="2"/>
      <c r="C28" s="2"/>
      <c r="D28" s="2"/>
      <c r="E28" s="2"/>
      <c r="F28" s="2"/>
      <c r="G28" s="2"/>
      <c r="H28" s="2"/>
      <c r="I28" s="2"/>
    </row>
    <row r="29" spans="1:9">
      <c r="A29" s="2" t="s">
        <v>444</v>
      </c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 ht="14.25">
      <c r="A32" s="6" t="s">
        <v>202</v>
      </c>
      <c r="B32" s="2"/>
      <c r="C32" s="2"/>
      <c r="D32" s="2"/>
      <c r="E32" s="2"/>
      <c r="F32" s="2"/>
      <c r="G32" s="2"/>
      <c r="H32" s="2"/>
      <c r="I32" s="2"/>
    </row>
    <row r="33" spans="1:9">
      <c r="A33" s="2" t="s">
        <v>61</v>
      </c>
      <c r="B33" s="2"/>
      <c r="C33" s="2"/>
      <c r="D33" s="2"/>
      <c r="E33" s="2"/>
      <c r="F33" s="2"/>
      <c r="G33" s="2"/>
      <c r="H33" s="2"/>
      <c r="I33" s="2"/>
    </row>
    <row r="34" spans="1:9">
      <c r="A34" s="88" t="s">
        <v>203</v>
      </c>
      <c r="B34" s="89"/>
      <c r="C34" s="89"/>
      <c r="D34" s="9" t="s">
        <v>428</v>
      </c>
      <c r="E34" s="21" t="s">
        <v>204</v>
      </c>
      <c r="F34" s="21" t="s">
        <v>205</v>
      </c>
      <c r="G34" s="21" t="s">
        <v>206</v>
      </c>
      <c r="H34" s="21" t="s">
        <v>429</v>
      </c>
      <c r="I34" s="2"/>
    </row>
    <row r="35" spans="1:9" ht="5.0999999999999996" customHeight="1">
      <c r="A35" s="2"/>
      <c r="B35" s="2"/>
      <c r="C35" s="12"/>
      <c r="D35" s="2"/>
      <c r="E35" s="2"/>
      <c r="F35" s="2"/>
      <c r="G35" s="2"/>
      <c r="H35" s="2"/>
      <c r="I35" s="2"/>
    </row>
    <row r="36" spans="1:9">
      <c r="A36" s="31" t="s">
        <v>207</v>
      </c>
      <c r="B36" s="31"/>
      <c r="C36" s="15"/>
      <c r="D36" s="72">
        <v>203122999</v>
      </c>
      <c r="E36" s="72">
        <v>198149679</v>
      </c>
      <c r="F36" s="72">
        <v>198038650</v>
      </c>
      <c r="G36" s="72">
        <v>202364731</v>
      </c>
      <c r="H36" s="53">
        <v>259808111</v>
      </c>
      <c r="I36" s="2"/>
    </row>
    <row r="37" spans="1:9">
      <c r="A37" s="31" t="s">
        <v>208</v>
      </c>
      <c r="B37" s="31"/>
      <c r="C37" s="15"/>
      <c r="D37" s="72">
        <v>202454198</v>
      </c>
      <c r="E37" s="72">
        <v>197732423</v>
      </c>
      <c r="F37" s="72">
        <v>197250552</v>
      </c>
      <c r="G37" s="72">
        <v>201613295</v>
      </c>
      <c r="H37" s="53">
        <v>258034328</v>
      </c>
      <c r="I37" s="2"/>
    </row>
    <row r="38" spans="1:9">
      <c r="A38" s="31" t="s">
        <v>209</v>
      </c>
      <c r="B38" s="31"/>
      <c r="C38" s="15"/>
      <c r="D38" s="72">
        <v>668801</v>
      </c>
      <c r="E38" s="72">
        <v>417256</v>
      </c>
      <c r="F38" s="72">
        <v>788098</v>
      </c>
      <c r="G38" s="72">
        <v>751436</v>
      </c>
      <c r="H38" s="53">
        <f>+H36-H37</f>
        <v>1773783</v>
      </c>
      <c r="I38" s="2"/>
    </row>
    <row r="39" spans="1:9">
      <c r="A39" s="31" t="s">
        <v>210</v>
      </c>
      <c r="B39" s="31"/>
      <c r="C39" s="15"/>
      <c r="D39" s="72">
        <v>409788</v>
      </c>
      <c r="E39" s="72">
        <v>233699</v>
      </c>
      <c r="F39" s="72">
        <v>433541</v>
      </c>
      <c r="G39" s="72">
        <v>428946</v>
      </c>
      <c r="H39" s="53">
        <v>1316045</v>
      </c>
      <c r="I39" s="2"/>
    </row>
    <row r="40" spans="1:9">
      <c r="A40" s="31" t="s">
        <v>211</v>
      </c>
      <c r="B40" s="31"/>
      <c r="C40" s="15"/>
      <c r="D40" s="72">
        <v>259013</v>
      </c>
      <c r="E40" s="72">
        <v>183557</v>
      </c>
      <c r="F40" s="72">
        <v>354557</v>
      </c>
      <c r="G40" s="72">
        <v>322490</v>
      </c>
      <c r="H40" s="53">
        <v>457738</v>
      </c>
      <c r="I40" s="2"/>
    </row>
    <row r="41" spans="1:9">
      <c r="A41" s="31" t="s">
        <v>212</v>
      </c>
      <c r="B41" s="31"/>
      <c r="C41" s="15"/>
      <c r="D41" s="72">
        <v>6691</v>
      </c>
      <c r="E41" s="72">
        <v>-75456</v>
      </c>
      <c r="F41" s="72">
        <v>171000</v>
      </c>
      <c r="G41" s="72">
        <v>-32067</v>
      </c>
      <c r="H41" s="53">
        <v>135248</v>
      </c>
      <c r="I41" s="2"/>
    </row>
    <row r="42" spans="1:9" ht="20.100000000000001" customHeight="1">
      <c r="A42" s="31" t="s">
        <v>213</v>
      </c>
      <c r="B42" s="31"/>
      <c r="C42" s="15"/>
      <c r="D42" s="72">
        <v>73392838</v>
      </c>
      <c r="E42" s="72">
        <v>73963980</v>
      </c>
      <c r="F42" s="72">
        <v>73872070</v>
      </c>
      <c r="G42" s="72">
        <v>75354939</v>
      </c>
      <c r="H42" s="53">
        <v>76922544</v>
      </c>
      <c r="I42" s="2"/>
    </row>
    <row r="43" spans="1:9">
      <c r="A43" s="31" t="s">
        <v>214</v>
      </c>
      <c r="B43" s="31"/>
      <c r="C43" s="15"/>
      <c r="D43" s="72">
        <v>60155905</v>
      </c>
      <c r="E43" s="72">
        <v>61906769</v>
      </c>
      <c r="F43" s="72">
        <v>62174711</v>
      </c>
      <c r="G43" s="72">
        <v>62928021</v>
      </c>
      <c r="H43" s="53">
        <v>64864886</v>
      </c>
      <c r="I43" s="2"/>
    </row>
    <row r="44" spans="1:9">
      <c r="A44" s="31" t="s">
        <v>215</v>
      </c>
      <c r="B44" s="31"/>
      <c r="C44" s="15"/>
      <c r="D44" s="73">
        <v>0.81699999999999995</v>
      </c>
      <c r="E44" s="73">
        <v>0.82699999999999996</v>
      </c>
      <c r="F44" s="73">
        <v>0.83299999999999996</v>
      </c>
      <c r="G44" s="73">
        <v>0.84</v>
      </c>
      <c r="H44" s="74">
        <v>0.84</v>
      </c>
      <c r="I44" s="2"/>
    </row>
    <row r="45" spans="1:9">
      <c r="A45" s="31" t="s">
        <v>216</v>
      </c>
      <c r="B45" s="31"/>
      <c r="C45" s="15"/>
      <c r="D45" s="72">
        <v>98897552</v>
      </c>
      <c r="E45" s="72">
        <v>98573387</v>
      </c>
      <c r="F45" s="72">
        <v>99997802</v>
      </c>
      <c r="G45" s="72">
        <v>100574335</v>
      </c>
      <c r="H45" s="53">
        <v>101766110</v>
      </c>
      <c r="I45" s="2"/>
    </row>
    <row r="46" spans="1:9">
      <c r="A46" s="50" t="s">
        <v>217</v>
      </c>
      <c r="B46" s="50"/>
      <c r="C46" s="15"/>
      <c r="D46" s="75">
        <v>0.3</v>
      </c>
      <c r="E46" s="75">
        <v>0.2</v>
      </c>
      <c r="F46" s="75">
        <v>0.4</v>
      </c>
      <c r="G46" s="75">
        <v>0.3</v>
      </c>
      <c r="H46" s="76">
        <v>0.4</v>
      </c>
      <c r="I46" s="2"/>
    </row>
    <row r="47" spans="1:9" ht="5.0999999999999996" customHeight="1">
      <c r="A47" s="17"/>
      <c r="B47" s="17"/>
      <c r="C47" s="16"/>
      <c r="D47" s="17"/>
      <c r="E47" s="17"/>
      <c r="F47" s="17"/>
      <c r="G47" s="17"/>
      <c r="H47" s="17"/>
      <c r="I47" s="2"/>
    </row>
    <row r="48" spans="1:9">
      <c r="A48" s="18" t="s">
        <v>218</v>
      </c>
      <c r="B48" s="2"/>
      <c r="C48" s="2"/>
      <c r="D48" s="2"/>
      <c r="E48" s="2"/>
      <c r="F48" s="2"/>
      <c r="G48" s="2"/>
      <c r="H48" s="2"/>
      <c r="I48" s="2"/>
    </row>
    <row r="49" spans="1:9">
      <c r="A49" s="2" t="s">
        <v>219</v>
      </c>
      <c r="B49" s="2"/>
      <c r="C49" s="2"/>
      <c r="D49" s="2"/>
      <c r="E49" s="2"/>
      <c r="F49" s="2"/>
      <c r="G49" s="2"/>
      <c r="H49" s="2"/>
      <c r="I49" s="2"/>
    </row>
  </sheetData>
  <mergeCells count="6">
    <mergeCell ref="H5:I5"/>
    <mergeCell ref="A34:C34"/>
    <mergeCell ref="A5:A6"/>
    <mergeCell ref="B5:C5"/>
    <mergeCell ref="D5:E5"/>
    <mergeCell ref="F5:G5"/>
  </mergeCells>
  <phoneticPr fontId="2"/>
  <pageMargins left="0.59055118110236227" right="0.39370078740157483" top="0.39370078740157483" bottom="0.39370078740157483" header="0.31496062992125984" footer="0.31496062992125984"/>
  <pageSetup paperSize="9" firstPageNumber="15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"/>
  <sheetViews>
    <sheetView view="pageBreakPreview" zoomScaleNormal="100" zoomScaleSheetLayoutView="100" workbookViewId="0"/>
  </sheetViews>
  <sheetFormatPr defaultRowHeight="13.5"/>
  <cols>
    <col min="1" max="1" width="22.375" style="3" bestFit="1" customWidth="1"/>
    <col min="2" max="8" width="10.5" style="3" customWidth="1"/>
    <col min="9" max="42" width="9" style="3"/>
    <col min="43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6" t="s">
        <v>220</v>
      </c>
      <c r="B3" s="2"/>
      <c r="C3" s="2"/>
      <c r="D3" s="2"/>
      <c r="E3" s="2"/>
      <c r="F3" s="2"/>
      <c r="G3" s="2"/>
      <c r="H3" s="2"/>
    </row>
    <row r="4" spans="1:8">
      <c r="A4" s="2" t="s">
        <v>221</v>
      </c>
      <c r="B4" s="2"/>
      <c r="C4" s="2"/>
      <c r="D4" s="2"/>
      <c r="E4" s="2"/>
      <c r="F4" s="2"/>
      <c r="G4" s="2"/>
      <c r="H4" s="20" t="s">
        <v>222</v>
      </c>
    </row>
    <row r="5" spans="1:8" ht="27" customHeight="1">
      <c r="A5" s="34" t="s">
        <v>223</v>
      </c>
      <c r="B5" s="9" t="s">
        <v>224</v>
      </c>
      <c r="C5" s="10" t="s">
        <v>225</v>
      </c>
      <c r="D5" s="10" t="s">
        <v>226</v>
      </c>
      <c r="E5" s="10" t="s">
        <v>227</v>
      </c>
      <c r="F5" s="9" t="s">
        <v>228</v>
      </c>
      <c r="G5" s="55" t="s">
        <v>229</v>
      </c>
      <c r="H5" s="21" t="s">
        <v>165</v>
      </c>
    </row>
    <row r="6" spans="1:8">
      <c r="A6" s="12" t="s">
        <v>233</v>
      </c>
      <c r="B6" s="33"/>
      <c r="C6" s="33"/>
      <c r="D6" s="33"/>
      <c r="E6" s="33"/>
      <c r="F6" s="33"/>
      <c r="G6" s="33"/>
      <c r="H6" s="33"/>
    </row>
    <row r="7" spans="1:8">
      <c r="A7" s="56" t="s">
        <v>230</v>
      </c>
      <c r="B7" s="33">
        <v>241728627</v>
      </c>
      <c r="C7" s="33">
        <v>68288409</v>
      </c>
      <c r="D7" s="33">
        <v>1371565</v>
      </c>
      <c r="E7" s="33">
        <v>5718426</v>
      </c>
      <c r="F7" s="33">
        <v>93039083</v>
      </c>
      <c r="G7" s="33">
        <v>71683033</v>
      </c>
      <c r="H7" s="33">
        <v>1628111</v>
      </c>
    </row>
    <row r="8" spans="1:8">
      <c r="A8" s="56" t="s">
        <v>231</v>
      </c>
      <c r="B8" s="33">
        <v>3805519</v>
      </c>
      <c r="C8" s="33">
        <v>13367</v>
      </c>
      <c r="D8" s="33">
        <v>0</v>
      </c>
      <c r="E8" s="33">
        <v>0</v>
      </c>
      <c r="F8" s="33">
        <v>3648517</v>
      </c>
      <c r="G8" s="33">
        <v>23317</v>
      </c>
      <c r="H8" s="33">
        <v>120318</v>
      </c>
    </row>
    <row r="9" spans="1:8">
      <c r="A9" s="56" t="s">
        <v>232</v>
      </c>
      <c r="B9" s="33">
        <v>43565620</v>
      </c>
      <c r="C9" s="33">
        <v>14170657</v>
      </c>
      <c r="D9" s="33">
        <v>3641383</v>
      </c>
      <c r="E9" s="33">
        <v>0</v>
      </c>
      <c r="F9" s="33">
        <v>2313956</v>
      </c>
      <c r="G9" s="33">
        <v>23428226</v>
      </c>
      <c r="H9" s="33">
        <v>11398</v>
      </c>
    </row>
    <row r="10" spans="1:8" ht="8.1" customHeight="1">
      <c r="A10" s="57"/>
      <c r="B10" s="33"/>
      <c r="C10" s="33"/>
      <c r="D10" s="33"/>
      <c r="E10" s="33"/>
      <c r="F10" s="33"/>
      <c r="G10" s="33"/>
      <c r="H10" s="33"/>
    </row>
    <row r="11" spans="1:8">
      <c r="A11" s="12" t="s">
        <v>234</v>
      </c>
      <c r="B11" s="33"/>
      <c r="C11" s="33"/>
      <c r="D11" s="33"/>
      <c r="E11" s="33"/>
      <c r="F11" s="33"/>
      <c r="G11" s="33"/>
      <c r="H11" s="33"/>
    </row>
    <row r="12" spans="1:8">
      <c r="A12" s="56" t="s">
        <v>230</v>
      </c>
      <c r="B12" s="33">
        <v>230631718</v>
      </c>
      <c r="C12" s="33">
        <v>68957998</v>
      </c>
      <c r="D12" s="33">
        <v>1128877</v>
      </c>
      <c r="E12" s="33">
        <v>4859337</v>
      </c>
      <c r="F12" s="33">
        <v>82457848</v>
      </c>
      <c r="G12" s="33">
        <v>71490148</v>
      </c>
      <c r="H12" s="33">
        <v>1737510</v>
      </c>
    </row>
    <row r="13" spans="1:8">
      <c r="A13" s="56" t="s">
        <v>231</v>
      </c>
      <c r="B13" s="33">
        <v>1762276</v>
      </c>
      <c r="C13" s="33">
        <v>7525</v>
      </c>
      <c r="D13" s="33">
        <v>0</v>
      </c>
      <c r="E13" s="33">
        <v>0</v>
      </c>
      <c r="F13" s="33">
        <v>1622198</v>
      </c>
      <c r="G13" s="33">
        <v>15683</v>
      </c>
      <c r="H13" s="33">
        <v>116870</v>
      </c>
    </row>
    <row r="14" spans="1:8">
      <c r="A14" s="56" t="s">
        <v>232</v>
      </c>
      <c r="B14" s="33">
        <v>42443014</v>
      </c>
      <c r="C14" s="33">
        <v>13186183</v>
      </c>
      <c r="D14" s="33">
        <v>3067328</v>
      </c>
      <c r="E14" s="33">
        <v>0</v>
      </c>
      <c r="F14" s="33">
        <v>1634218</v>
      </c>
      <c r="G14" s="33">
        <v>24555285</v>
      </c>
      <c r="H14" s="33">
        <v>0</v>
      </c>
    </row>
    <row r="15" spans="1:8" ht="8.1" customHeight="1">
      <c r="A15" s="57"/>
      <c r="B15" s="33"/>
      <c r="C15" s="33"/>
      <c r="D15" s="33"/>
      <c r="E15" s="33"/>
      <c r="F15" s="33"/>
      <c r="G15" s="33"/>
      <c r="H15" s="33"/>
    </row>
    <row r="16" spans="1:8">
      <c r="A16" s="12" t="s">
        <v>430</v>
      </c>
      <c r="B16" s="33"/>
      <c r="C16" s="33"/>
      <c r="D16" s="33"/>
      <c r="E16" s="33"/>
      <c r="F16" s="33"/>
      <c r="G16" s="33"/>
      <c r="H16" s="33"/>
    </row>
    <row r="17" spans="1:8">
      <c r="A17" s="56" t="s">
        <v>230</v>
      </c>
      <c r="B17" s="33">
        <f>+B18+B32+B42</f>
        <v>224411063</v>
      </c>
      <c r="C17" s="33">
        <f t="shared" ref="C17:H17" si="0">+C18+C32+C42</f>
        <v>68088289</v>
      </c>
      <c r="D17" s="33">
        <f t="shared" si="0"/>
        <v>912344</v>
      </c>
      <c r="E17" s="33">
        <f t="shared" si="0"/>
        <v>3998403</v>
      </c>
      <c r="F17" s="33">
        <f t="shared" si="0"/>
        <v>77036512</v>
      </c>
      <c r="G17" s="33">
        <f t="shared" si="0"/>
        <v>72575219</v>
      </c>
      <c r="H17" s="33">
        <f t="shared" si="0"/>
        <v>1800296</v>
      </c>
    </row>
    <row r="18" spans="1:8">
      <c r="A18" s="58" t="s">
        <v>235</v>
      </c>
      <c r="B18" s="33">
        <f>SUM(B19:B30)</f>
        <v>128818612</v>
      </c>
      <c r="C18" s="33">
        <f t="shared" ref="C18:H18" si="1">SUM(C19:C30)</f>
        <v>22060631</v>
      </c>
      <c r="D18" s="33">
        <f t="shared" si="1"/>
        <v>807994</v>
      </c>
      <c r="E18" s="33">
        <f t="shared" si="1"/>
        <v>323878</v>
      </c>
      <c r="F18" s="33">
        <f t="shared" si="1"/>
        <v>70527588</v>
      </c>
      <c r="G18" s="33">
        <f t="shared" si="1"/>
        <v>33298225</v>
      </c>
      <c r="H18" s="33">
        <f t="shared" si="1"/>
        <v>1800296</v>
      </c>
    </row>
    <row r="19" spans="1:8">
      <c r="A19" s="59" t="s">
        <v>236</v>
      </c>
      <c r="B19" s="33">
        <v>36293589</v>
      </c>
      <c r="C19" s="33">
        <v>1687320</v>
      </c>
      <c r="D19" s="33">
        <v>211957</v>
      </c>
      <c r="E19" s="33">
        <v>323878</v>
      </c>
      <c r="F19" s="33">
        <v>24942655</v>
      </c>
      <c r="G19" s="33">
        <v>9127779</v>
      </c>
      <c r="H19" s="33">
        <f>+B19-C19-D19-E19-F19-G19</f>
        <v>0</v>
      </c>
    </row>
    <row r="20" spans="1:8">
      <c r="A20" s="59" t="s">
        <v>237</v>
      </c>
      <c r="B20" s="33">
        <v>40778458</v>
      </c>
      <c r="C20" s="33">
        <v>1897535</v>
      </c>
      <c r="D20" s="33">
        <v>494070</v>
      </c>
      <c r="E20" s="33">
        <v>0</v>
      </c>
      <c r="F20" s="33">
        <v>24277636</v>
      </c>
      <c r="G20" s="33">
        <v>13885277</v>
      </c>
      <c r="H20" s="33">
        <f t="shared" ref="H20:H30" si="2">+B20-C20-D20-E20-F20-G20</f>
        <v>223940</v>
      </c>
    </row>
    <row r="21" spans="1:8">
      <c r="A21" s="59" t="s">
        <v>238</v>
      </c>
      <c r="B21" s="33">
        <v>17205764</v>
      </c>
      <c r="C21" s="33">
        <v>6310966</v>
      </c>
      <c r="D21" s="33">
        <v>0</v>
      </c>
      <c r="E21" s="33">
        <v>0</v>
      </c>
      <c r="F21" s="33">
        <v>10037084</v>
      </c>
      <c r="G21" s="33">
        <v>857714</v>
      </c>
      <c r="H21" s="33">
        <f t="shared" si="2"/>
        <v>0</v>
      </c>
    </row>
    <row r="22" spans="1:8">
      <c r="A22" s="59" t="s">
        <v>239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f t="shared" si="2"/>
        <v>0</v>
      </c>
    </row>
    <row r="23" spans="1:8">
      <c r="A23" s="59" t="s">
        <v>240</v>
      </c>
      <c r="B23" s="33">
        <v>7823628</v>
      </c>
      <c r="C23" s="33">
        <v>71100</v>
      </c>
      <c r="D23" s="33">
        <v>0</v>
      </c>
      <c r="E23" s="33">
        <v>0</v>
      </c>
      <c r="F23" s="33">
        <v>2889178</v>
      </c>
      <c r="G23" s="33">
        <v>4755250</v>
      </c>
      <c r="H23" s="33">
        <f t="shared" si="2"/>
        <v>108100</v>
      </c>
    </row>
    <row r="24" spans="1:8">
      <c r="A24" s="59" t="s">
        <v>241</v>
      </c>
      <c r="B24" s="33">
        <v>7232174</v>
      </c>
      <c r="C24" s="33">
        <v>82324</v>
      </c>
      <c r="D24" s="33">
        <v>60123</v>
      </c>
      <c r="E24" s="33">
        <v>0</v>
      </c>
      <c r="F24" s="33">
        <v>4636136</v>
      </c>
      <c r="G24" s="33">
        <v>1302445</v>
      </c>
      <c r="H24" s="33">
        <f t="shared" si="2"/>
        <v>1151146</v>
      </c>
    </row>
    <row r="25" spans="1:8">
      <c r="A25" s="59" t="s">
        <v>242</v>
      </c>
      <c r="B25" s="33">
        <v>14277362</v>
      </c>
      <c r="C25" s="33">
        <v>10750167</v>
      </c>
      <c r="D25" s="33">
        <v>41844</v>
      </c>
      <c r="E25" s="33">
        <v>0</v>
      </c>
      <c r="F25" s="33">
        <v>3225792</v>
      </c>
      <c r="G25" s="33">
        <v>259559</v>
      </c>
      <c r="H25" s="33">
        <f t="shared" si="2"/>
        <v>0</v>
      </c>
    </row>
    <row r="26" spans="1:8">
      <c r="A26" s="59" t="s">
        <v>243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f t="shared" si="2"/>
        <v>0</v>
      </c>
    </row>
    <row r="27" spans="1:8">
      <c r="A27" s="59" t="s">
        <v>244</v>
      </c>
      <c r="B27" s="33">
        <v>54830</v>
      </c>
      <c r="C27" s="33">
        <v>8700</v>
      </c>
      <c r="D27" s="33">
        <v>0</v>
      </c>
      <c r="E27" s="33">
        <v>0</v>
      </c>
      <c r="F27" s="33">
        <v>46130</v>
      </c>
      <c r="G27" s="33">
        <v>0</v>
      </c>
      <c r="H27" s="33">
        <f t="shared" si="2"/>
        <v>0</v>
      </c>
    </row>
    <row r="28" spans="1:8">
      <c r="A28" s="59" t="s">
        <v>245</v>
      </c>
      <c r="B28" s="33">
        <v>2188242</v>
      </c>
      <c r="C28" s="33">
        <v>0</v>
      </c>
      <c r="D28" s="33">
        <v>0</v>
      </c>
      <c r="E28" s="33">
        <v>0</v>
      </c>
      <c r="F28" s="33">
        <v>458377</v>
      </c>
      <c r="G28" s="33">
        <v>1412755</v>
      </c>
      <c r="H28" s="33">
        <f t="shared" si="2"/>
        <v>317110</v>
      </c>
    </row>
    <row r="29" spans="1:8" hidden="1">
      <c r="A29" s="59" t="s">
        <v>246</v>
      </c>
      <c r="B29" s="33"/>
      <c r="C29" s="33"/>
      <c r="D29" s="33"/>
      <c r="E29" s="33"/>
      <c r="F29" s="33"/>
      <c r="G29" s="33"/>
      <c r="H29" s="33">
        <f t="shared" si="2"/>
        <v>0</v>
      </c>
    </row>
    <row r="30" spans="1:8">
      <c r="A30" s="59" t="s">
        <v>247</v>
      </c>
      <c r="B30" s="33">
        <v>2964565</v>
      </c>
      <c r="C30" s="33">
        <v>1252519</v>
      </c>
      <c r="D30" s="33">
        <v>0</v>
      </c>
      <c r="E30" s="33">
        <v>0</v>
      </c>
      <c r="F30" s="33">
        <v>14600</v>
      </c>
      <c r="G30" s="33">
        <v>1697446</v>
      </c>
      <c r="H30" s="33">
        <f t="shared" si="2"/>
        <v>0</v>
      </c>
    </row>
    <row r="31" spans="1:8" ht="8.1" customHeight="1">
      <c r="A31" s="60"/>
      <c r="B31" s="33"/>
      <c r="C31" s="33"/>
      <c r="D31" s="33"/>
      <c r="E31" s="33"/>
      <c r="F31" s="33"/>
      <c r="G31" s="33"/>
      <c r="H31" s="33"/>
    </row>
    <row r="32" spans="1:8">
      <c r="A32" s="58" t="s">
        <v>248</v>
      </c>
      <c r="B32" s="33">
        <f>SUM(B39:B40)</f>
        <v>339254</v>
      </c>
      <c r="C32" s="33">
        <f t="shared" ref="C32:H32" si="3">SUM(C39:C40)</f>
        <v>339254</v>
      </c>
      <c r="D32" s="33">
        <f t="shared" si="3"/>
        <v>0</v>
      </c>
      <c r="E32" s="33">
        <f t="shared" si="3"/>
        <v>0</v>
      </c>
      <c r="F32" s="33">
        <f t="shared" si="3"/>
        <v>0</v>
      </c>
      <c r="G32" s="33">
        <f t="shared" si="3"/>
        <v>0</v>
      </c>
      <c r="H32" s="33">
        <f t="shared" si="3"/>
        <v>0</v>
      </c>
    </row>
    <row r="33" spans="1:8" hidden="1">
      <c r="A33" s="59" t="s">
        <v>249</v>
      </c>
      <c r="B33" s="33"/>
      <c r="C33" s="33"/>
      <c r="D33" s="33"/>
      <c r="E33" s="33"/>
      <c r="F33" s="33"/>
      <c r="G33" s="33"/>
      <c r="H33" s="33"/>
    </row>
    <row r="34" spans="1:8" hidden="1">
      <c r="A34" s="59" t="s">
        <v>250</v>
      </c>
      <c r="B34" s="33"/>
      <c r="C34" s="33"/>
      <c r="D34" s="33"/>
      <c r="E34" s="33"/>
      <c r="F34" s="33"/>
      <c r="G34" s="33"/>
      <c r="H34" s="33"/>
    </row>
    <row r="35" spans="1:8" hidden="1">
      <c r="A35" s="59" t="s">
        <v>251</v>
      </c>
      <c r="B35" s="33"/>
      <c r="C35" s="33"/>
      <c r="D35" s="33"/>
      <c r="E35" s="33"/>
      <c r="F35" s="33"/>
      <c r="G35" s="33"/>
      <c r="H35" s="33"/>
    </row>
    <row r="36" spans="1:8" hidden="1">
      <c r="A36" s="59" t="s">
        <v>252</v>
      </c>
      <c r="B36" s="33"/>
      <c r="C36" s="33"/>
      <c r="D36" s="33"/>
      <c r="E36" s="33"/>
      <c r="F36" s="33"/>
      <c r="G36" s="33"/>
      <c r="H36" s="33"/>
    </row>
    <row r="37" spans="1:8" hidden="1">
      <c r="A37" s="59" t="s">
        <v>253</v>
      </c>
      <c r="B37" s="33"/>
      <c r="C37" s="33"/>
      <c r="D37" s="33"/>
      <c r="E37" s="33"/>
      <c r="F37" s="33"/>
      <c r="G37" s="33"/>
      <c r="H37" s="33"/>
    </row>
    <row r="38" spans="1:8" hidden="1">
      <c r="A38" s="59" t="s">
        <v>254</v>
      </c>
      <c r="B38" s="33"/>
      <c r="C38" s="33"/>
      <c r="D38" s="33"/>
      <c r="E38" s="33"/>
      <c r="F38" s="33"/>
      <c r="G38" s="33"/>
      <c r="H38" s="33"/>
    </row>
    <row r="39" spans="1:8">
      <c r="A39" s="59" t="s">
        <v>255</v>
      </c>
      <c r="B39" s="33">
        <v>216654</v>
      </c>
      <c r="C39" s="33">
        <v>216654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</row>
    <row r="40" spans="1:8">
      <c r="A40" s="59" t="s">
        <v>256</v>
      </c>
      <c r="B40" s="33">
        <v>122600</v>
      </c>
      <c r="C40" s="33">
        <v>122600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8.1" customHeight="1">
      <c r="A41" s="60"/>
      <c r="B41" s="33"/>
      <c r="C41" s="33"/>
      <c r="D41" s="33"/>
      <c r="E41" s="33"/>
      <c r="F41" s="33"/>
      <c r="G41" s="33"/>
      <c r="H41" s="33"/>
    </row>
    <row r="42" spans="1:8">
      <c r="A42" s="58" t="s">
        <v>257</v>
      </c>
      <c r="B42" s="33">
        <f>SUM(B43:B48)</f>
        <v>95253197</v>
      </c>
      <c r="C42" s="33">
        <f t="shared" ref="C42:H42" si="4">SUM(C43:C48)</f>
        <v>45688404</v>
      </c>
      <c r="D42" s="33">
        <f t="shared" si="4"/>
        <v>104350</v>
      </c>
      <c r="E42" s="33">
        <f t="shared" si="4"/>
        <v>3674525</v>
      </c>
      <c r="F42" s="33">
        <f t="shared" si="4"/>
        <v>6508924</v>
      </c>
      <c r="G42" s="33">
        <f t="shared" si="4"/>
        <v>39276994</v>
      </c>
      <c r="H42" s="33">
        <f t="shared" si="4"/>
        <v>0</v>
      </c>
    </row>
    <row r="43" spans="1:8">
      <c r="A43" s="59" t="s">
        <v>258</v>
      </c>
      <c r="B43" s="33">
        <v>927258</v>
      </c>
      <c r="C43" s="33">
        <v>202451</v>
      </c>
      <c r="D43" s="33">
        <v>104350</v>
      </c>
      <c r="E43" s="33">
        <v>620457</v>
      </c>
      <c r="F43" s="33">
        <v>0</v>
      </c>
      <c r="G43" s="33">
        <v>0</v>
      </c>
      <c r="H43" s="33">
        <f t="shared" ref="H43:H48" si="5">+B43-C43-D43-E43-F43-G43</f>
        <v>0</v>
      </c>
    </row>
    <row r="44" spans="1:8" hidden="1">
      <c r="A44" s="59" t="s">
        <v>259</v>
      </c>
      <c r="B44" s="33"/>
      <c r="C44" s="33"/>
      <c r="D44" s="33"/>
      <c r="E44" s="33"/>
      <c r="F44" s="33"/>
      <c r="G44" s="33"/>
      <c r="H44" s="33">
        <f t="shared" si="5"/>
        <v>0</v>
      </c>
    </row>
    <row r="45" spans="1:8" hidden="1">
      <c r="A45" s="59" t="s">
        <v>260</v>
      </c>
      <c r="B45" s="33"/>
      <c r="C45" s="33"/>
      <c r="D45" s="33"/>
      <c r="E45" s="33"/>
      <c r="F45" s="33"/>
      <c r="G45" s="33"/>
      <c r="H45" s="33">
        <f t="shared" si="5"/>
        <v>0</v>
      </c>
    </row>
    <row r="46" spans="1:8">
      <c r="A46" s="59" t="s">
        <v>261</v>
      </c>
      <c r="B46" s="33">
        <v>90112161</v>
      </c>
      <c r="C46" s="33">
        <v>45485953</v>
      </c>
      <c r="D46" s="33">
        <v>0</v>
      </c>
      <c r="E46" s="33">
        <v>3054068</v>
      </c>
      <c r="F46" s="33">
        <v>2295146</v>
      </c>
      <c r="G46" s="33">
        <v>39276994</v>
      </c>
      <c r="H46" s="33">
        <f t="shared" si="5"/>
        <v>0</v>
      </c>
    </row>
    <row r="47" spans="1:8">
      <c r="A47" s="59" t="s">
        <v>262</v>
      </c>
      <c r="B47" s="33">
        <v>1550785</v>
      </c>
      <c r="C47" s="33">
        <v>0</v>
      </c>
      <c r="D47" s="33">
        <v>0</v>
      </c>
      <c r="E47" s="33">
        <v>0</v>
      </c>
      <c r="F47" s="33">
        <v>1550785</v>
      </c>
      <c r="G47" s="33">
        <v>0</v>
      </c>
      <c r="H47" s="33">
        <f t="shared" si="5"/>
        <v>0</v>
      </c>
    </row>
    <row r="48" spans="1:8">
      <c r="A48" s="59" t="s">
        <v>263</v>
      </c>
      <c r="B48" s="33">
        <v>2662993</v>
      </c>
      <c r="C48" s="33">
        <v>0</v>
      </c>
      <c r="D48" s="33">
        <v>0</v>
      </c>
      <c r="E48" s="33">
        <v>0</v>
      </c>
      <c r="F48" s="33">
        <v>2662993</v>
      </c>
      <c r="G48" s="33">
        <v>0</v>
      </c>
      <c r="H48" s="33">
        <f t="shared" si="5"/>
        <v>0</v>
      </c>
    </row>
    <row r="49" spans="1:8" ht="8.1" customHeight="1">
      <c r="A49" s="60"/>
      <c r="B49" s="33"/>
      <c r="C49" s="33"/>
      <c r="D49" s="33"/>
      <c r="E49" s="33"/>
      <c r="F49" s="33"/>
      <c r="G49" s="33"/>
      <c r="H49" s="33"/>
    </row>
    <row r="50" spans="1:8">
      <c r="A50" s="56" t="s">
        <v>231</v>
      </c>
      <c r="B50" s="33">
        <f>SUM(B51:B57)</f>
        <v>524149</v>
      </c>
      <c r="C50" s="33">
        <f t="shared" ref="C50:H50" si="6">SUM(C51:C57)</f>
        <v>3811</v>
      </c>
      <c r="D50" s="33">
        <f t="shared" si="6"/>
        <v>0</v>
      </c>
      <c r="E50" s="33">
        <f t="shared" si="6"/>
        <v>0</v>
      </c>
      <c r="F50" s="33">
        <f t="shared" si="6"/>
        <v>395556</v>
      </c>
      <c r="G50" s="33">
        <f t="shared" si="6"/>
        <v>7912</v>
      </c>
      <c r="H50" s="33">
        <f t="shared" si="6"/>
        <v>116870</v>
      </c>
    </row>
    <row r="51" spans="1:8">
      <c r="A51" s="58" t="s">
        <v>264</v>
      </c>
      <c r="B51" s="33">
        <v>11723</v>
      </c>
      <c r="C51" s="33">
        <v>3811</v>
      </c>
      <c r="D51" s="33">
        <v>0</v>
      </c>
      <c r="E51" s="33">
        <v>0</v>
      </c>
      <c r="F51" s="33">
        <v>0</v>
      </c>
      <c r="G51" s="33">
        <v>7912</v>
      </c>
      <c r="H51" s="33">
        <f t="shared" ref="H51:H57" si="7">+B51-C51-D51-E51-F51-G51</f>
        <v>0</v>
      </c>
    </row>
    <row r="52" spans="1:8">
      <c r="A52" s="61" t="s">
        <v>265</v>
      </c>
      <c r="B52" s="33">
        <v>395556</v>
      </c>
      <c r="C52" s="33">
        <v>0</v>
      </c>
      <c r="D52" s="33">
        <v>0</v>
      </c>
      <c r="E52" s="33">
        <v>0</v>
      </c>
      <c r="F52" s="33">
        <v>395556</v>
      </c>
      <c r="G52" s="33">
        <v>0</v>
      </c>
      <c r="H52" s="33">
        <f t="shared" si="7"/>
        <v>0</v>
      </c>
    </row>
    <row r="53" spans="1:8" hidden="1">
      <c r="A53" s="58" t="s">
        <v>266</v>
      </c>
      <c r="B53" s="33"/>
      <c r="C53" s="33"/>
      <c r="D53" s="33"/>
      <c r="E53" s="33"/>
      <c r="F53" s="33"/>
      <c r="G53" s="33"/>
      <c r="H53" s="33">
        <f t="shared" si="7"/>
        <v>0</v>
      </c>
    </row>
    <row r="54" spans="1:8" hidden="1">
      <c r="A54" s="58" t="s">
        <v>267</v>
      </c>
      <c r="B54" s="33"/>
      <c r="C54" s="33"/>
      <c r="D54" s="33"/>
      <c r="E54" s="33"/>
      <c r="F54" s="33"/>
      <c r="G54" s="33"/>
      <c r="H54" s="33">
        <f t="shared" si="7"/>
        <v>0</v>
      </c>
    </row>
    <row r="55" spans="1:8" hidden="1">
      <c r="A55" s="58" t="s">
        <v>268</v>
      </c>
      <c r="B55" s="33"/>
      <c r="C55" s="33"/>
      <c r="D55" s="33"/>
      <c r="E55" s="33"/>
      <c r="F55" s="33"/>
      <c r="G55" s="33"/>
      <c r="H55" s="33">
        <f t="shared" si="7"/>
        <v>0</v>
      </c>
    </row>
    <row r="56" spans="1:8" hidden="1">
      <c r="A56" s="58" t="s">
        <v>269</v>
      </c>
      <c r="B56" s="33"/>
      <c r="C56" s="33"/>
      <c r="D56" s="33"/>
      <c r="E56" s="33"/>
      <c r="F56" s="33"/>
      <c r="G56" s="33"/>
      <c r="H56" s="33">
        <f t="shared" si="7"/>
        <v>0</v>
      </c>
    </row>
    <row r="57" spans="1:8">
      <c r="A57" s="62" t="s">
        <v>270</v>
      </c>
      <c r="B57" s="33">
        <v>116870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f t="shared" si="7"/>
        <v>116870</v>
      </c>
    </row>
    <row r="58" spans="1:8" ht="8.1" customHeight="1">
      <c r="A58" s="60"/>
      <c r="B58" s="33"/>
      <c r="C58" s="33"/>
      <c r="D58" s="33"/>
      <c r="E58" s="33"/>
      <c r="F58" s="33"/>
      <c r="G58" s="33"/>
      <c r="H58" s="33"/>
    </row>
    <row r="59" spans="1:8">
      <c r="A59" s="56" t="s">
        <v>232</v>
      </c>
      <c r="B59" s="33">
        <f>SUM(B60:B63)</f>
        <v>41113713</v>
      </c>
      <c r="C59" s="33">
        <f t="shared" ref="C59:H59" si="8">SUM(C60:C63)</f>
        <v>12175364</v>
      </c>
      <c r="D59" s="33">
        <f t="shared" si="8"/>
        <v>2471080</v>
      </c>
      <c r="E59" s="33">
        <f t="shared" si="8"/>
        <v>0</v>
      </c>
      <c r="F59" s="33">
        <f t="shared" si="8"/>
        <v>1338324</v>
      </c>
      <c r="G59" s="33">
        <f t="shared" si="8"/>
        <v>25128945</v>
      </c>
      <c r="H59" s="33">
        <f t="shared" si="8"/>
        <v>0</v>
      </c>
    </row>
    <row r="60" spans="1:8">
      <c r="A60" s="58" t="s">
        <v>271</v>
      </c>
      <c r="B60" s="33">
        <v>12779629</v>
      </c>
      <c r="C60" s="33">
        <v>6968929</v>
      </c>
      <c r="D60" s="33">
        <v>0</v>
      </c>
      <c r="E60" s="33">
        <v>0</v>
      </c>
      <c r="F60" s="33">
        <v>0</v>
      </c>
      <c r="G60" s="33">
        <v>5810700</v>
      </c>
      <c r="H60" s="33">
        <f t="shared" ref="H60:H63" si="9">+B60-C60-D60-E60-F60-G60</f>
        <v>0</v>
      </c>
    </row>
    <row r="61" spans="1:8" hidden="1">
      <c r="A61" s="58" t="s">
        <v>272</v>
      </c>
      <c r="B61" s="33"/>
      <c r="C61" s="33"/>
      <c r="D61" s="33"/>
      <c r="E61" s="33"/>
      <c r="F61" s="33"/>
      <c r="G61" s="33"/>
      <c r="H61" s="33">
        <f t="shared" si="9"/>
        <v>0</v>
      </c>
    </row>
    <row r="62" spans="1:8" hidden="1">
      <c r="A62" s="58" t="s">
        <v>273</v>
      </c>
      <c r="B62" s="33"/>
      <c r="C62" s="33"/>
      <c r="D62" s="33"/>
      <c r="E62" s="33"/>
      <c r="F62" s="33"/>
      <c r="G62" s="33"/>
      <c r="H62" s="33">
        <f t="shared" si="9"/>
        <v>0</v>
      </c>
    </row>
    <row r="63" spans="1:8">
      <c r="A63" s="58" t="s">
        <v>274</v>
      </c>
      <c r="B63" s="33">
        <v>28334084</v>
      </c>
      <c r="C63" s="33">
        <v>5206435</v>
      </c>
      <c r="D63" s="33">
        <v>2471080</v>
      </c>
      <c r="E63" s="22">
        <v>0</v>
      </c>
      <c r="F63" s="33">
        <v>1338324</v>
      </c>
      <c r="G63" s="33">
        <v>19318245</v>
      </c>
      <c r="H63" s="33">
        <f t="shared" si="9"/>
        <v>0</v>
      </c>
    </row>
    <row r="64" spans="1:8" hidden="1">
      <c r="A64" s="58" t="s">
        <v>275</v>
      </c>
      <c r="B64" s="63"/>
      <c r="C64" s="63"/>
      <c r="D64" s="63"/>
      <c r="E64" s="63"/>
      <c r="F64" s="63"/>
      <c r="G64" s="63"/>
      <c r="H64" s="63"/>
    </row>
    <row r="65" spans="1:8" ht="5.0999999999999996" customHeight="1">
      <c r="A65" s="64"/>
      <c r="B65" s="17"/>
      <c r="C65" s="17"/>
      <c r="D65" s="17"/>
      <c r="E65" s="17"/>
      <c r="F65" s="17"/>
      <c r="G65" s="17"/>
      <c r="H65" s="17"/>
    </row>
    <row r="66" spans="1:8">
      <c r="A66" s="2" t="s">
        <v>276</v>
      </c>
      <c r="B66" s="2"/>
      <c r="C66" s="2"/>
      <c r="D66" s="2"/>
      <c r="E66" s="2"/>
      <c r="F66" s="2"/>
      <c r="G66" s="2"/>
      <c r="H66" s="2"/>
    </row>
  </sheetData>
  <phoneticPr fontId="2"/>
  <pageMargins left="0.59055118110236227" right="0.39370078740157483" top="0.39370078740157483" bottom="0.39370078740157483" header="0.31496062992125984" footer="0.31496062992125984"/>
  <pageSetup paperSize="9" scale="98" firstPageNumber="158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view="pageBreakPreview" zoomScaleNormal="100" zoomScaleSheetLayoutView="100" workbookViewId="0"/>
  </sheetViews>
  <sheetFormatPr defaultRowHeight="13.5"/>
  <cols>
    <col min="1" max="1" width="24.125" style="3" customWidth="1"/>
    <col min="2" max="6" width="14.125" style="3" customWidth="1"/>
    <col min="7" max="42" width="9" style="3"/>
    <col min="43" max="16384" width="9" style="1"/>
  </cols>
  <sheetData>
    <row r="1" spans="1:6">
      <c r="A1" s="2"/>
      <c r="B1" s="2"/>
      <c r="C1" s="2"/>
      <c r="D1" s="2"/>
      <c r="E1" s="2"/>
      <c r="F1" s="20" t="s">
        <v>0</v>
      </c>
    </row>
    <row r="2" spans="1:6">
      <c r="A2" s="2"/>
      <c r="B2" s="2"/>
      <c r="C2" s="2"/>
      <c r="D2" s="2"/>
      <c r="E2" s="2"/>
      <c r="F2" s="2"/>
    </row>
    <row r="3" spans="1:6" ht="14.25">
      <c r="A3" s="6" t="s">
        <v>277</v>
      </c>
      <c r="B3" s="2"/>
      <c r="C3" s="2"/>
      <c r="D3" s="2"/>
      <c r="E3" s="2"/>
      <c r="F3" s="2"/>
    </row>
    <row r="4" spans="1:6">
      <c r="A4" s="2" t="s">
        <v>221</v>
      </c>
      <c r="B4" s="2"/>
      <c r="C4" s="2"/>
      <c r="D4" s="2"/>
      <c r="E4" s="2"/>
      <c r="F4" s="2"/>
    </row>
    <row r="5" spans="1:6">
      <c r="A5" s="34" t="s">
        <v>278</v>
      </c>
      <c r="B5" s="9" t="s">
        <v>189</v>
      </c>
      <c r="C5" s="9" t="s">
        <v>279</v>
      </c>
      <c r="D5" s="9" t="s">
        <v>280</v>
      </c>
      <c r="E5" s="21" t="s">
        <v>281</v>
      </c>
      <c r="F5" s="21" t="s">
        <v>431</v>
      </c>
    </row>
    <row r="6" spans="1:6" ht="5.0999999999999996" customHeight="1">
      <c r="A6" s="12"/>
      <c r="B6" s="2"/>
      <c r="C6" s="2"/>
      <c r="D6" s="2"/>
      <c r="E6" s="2"/>
      <c r="F6" s="2"/>
    </row>
    <row r="7" spans="1:6">
      <c r="A7" s="15" t="s">
        <v>282</v>
      </c>
      <c r="B7" s="39">
        <v>77659392</v>
      </c>
      <c r="C7" s="39">
        <v>78767750</v>
      </c>
      <c r="D7" s="39">
        <v>79238902</v>
      </c>
      <c r="E7" s="39">
        <v>80591085</v>
      </c>
      <c r="F7" s="33">
        <v>79557367</v>
      </c>
    </row>
    <row r="8" spans="1:6">
      <c r="A8" s="15" t="s">
        <v>283</v>
      </c>
      <c r="B8" s="39">
        <v>76490061</v>
      </c>
      <c r="C8" s="39">
        <v>77629039</v>
      </c>
      <c r="D8" s="39">
        <v>78096530</v>
      </c>
      <c r="E8" s="39">
        <v>79664249</v>
      </c>
      <c r="F8" s="33">
        <v>78702343</v>
      </c>
    </row>
    <row r="9" spans="1:6">
      <c r="A9" s="15" t="s">
        <v>284</v>
      </c>
      <c r="B9" s="39">
        <v>1169331</v>
      </c>
      <c r="C9" s="39">
        <v>1138711</v>
      </c>
      <c r="D9" s="39">
        <v>1142372</v>
      </c>
      <c r="E9" s="39">
        <v>926836</v>
      </c>
      <c r="F9" s="33">
        <v>855024</v>
      </c>
    </row>
    <row r="10" spans="1:6" ht="18" customHeight="1">
      <c r="A10" s="15" t="s">
        <v>285</v>
      </c>
      <c r="B10" s="39">
        <v>30131507</v>
      </c>
      <c r="C10" s="39">
        <v>30724237</v>
      </c>
      <c r="D10" s="39">
        <v>31584020</v>
      </c>
      <c r="E10" s="39">
        <v>32690247</v>
      </c>
      <c r="F10" s="33">
        <v>31485649</v>
      </c>
    </row>
    <row r="11" spans="1:6">
      <c r="A11" s="15" t="s">
        <v>286</v>
      </c>
      <c r="B11" s="39">
        <v>23538876</v>
      </c>
      <c r="C11" s="39">
        <v>23739519</v>
      </c>
      <c r="D11" s="39">
        <v>24308821</v>
      </c>
      <c r="E11" s="39">
        <v>25049366</v>
      </c>
      <c r="F11" s="33">
        <v>31017284</v>
      </c>
    </row>
    <row r="12" spans="1:6">
      <c r="A12" s="15" t="s">
        <v>287</v>
      </c>
      <c r="B12" s="39">
        <v>6592631</v>
      </c>
      <c r="C12" s="39">
        <v>6984718</v>
      </c>
      <c r="D12" s="39">
        <v>7275198</v>
      </c>
      <c r="E12" s="39">
        <v>7640882</v>
      </c>
      <c r="F12" s="33">
        <v>468365</v>
      </c>
    </row>
    <row r="13" spans="1:6" ht="18" customHeight="1">
      <c r="A13" s="15" t="s">
        <v>288</v>
      </c>
      <c r="B13" s="39">
        <v>33324931</v>
      </c>
      <c r="C13" s="39">
        <v>33864293</v>
      </c>
      <c r="D13" s="39">
        <v>33562642</v>
      </c>
      <c r="E13" s="39">
        <v>33685327</v>
      </c>
      <c r="F13" s="33">
        <v>33879057</v>
      </c>
    </row>
    <row r="14" spans="1:6">
      <c r="A14" s="15" t="s">
        <v>289</v>
      </c>
      <c r="B14" s="39">
        <v>33061804</v>
      </c>
      <c r="C14" s="39">
        <v>33642913</v>
      </c>
      <c r="D14" s="39">
        <v>33341834</v>
      </c>
      <c r="E14" s="39">
        <v>33459052</v>
      </c>
      <c r="F14" s="33">
        <v>33659343</v>
      </c>
    </row>
    <row r="15" spans="1:6">
      <c r="A15" s="15" t="s">
        <v>290</v>
      </c>
      <c r="B15" s="39">
        <v>263127</v>
      </c>
      <c r="C15" s="39">
        <v>221380</v>
      </c>
      <c r="D15" s="39">
        <v>220808</v>
      </c>
      <c r="E15" s="39">
        <v>226275</v>
      </c>
      <c r="F15" s="33">
        <v>219714</v>
      </c>
    </row>
    <row r="16" spans="1:6" ht="18" customHeight="1">
      <c r="A16" s="15" t="s">
        <v>291</v>
      </c>
      <c r="B16" s="39">
        <v>372629</v>
      </c>
      <c r="C16" s="39">
        <v>387586</v>
      </c>
      <c r="D16" s="39">
        <v>403408</v>
      </c>
      <c r="E16" s="39">
        <v>422110</v>
      </c>
      <c r="F16" s="33">
        <v>449478</v>
      </c>
    </row>
    <row r="17" spans="1:6">
      <c r="A17" s="15" t="s">
        <v>292</v>
      </c>
      <c r="B17" s="39">
        <v>3520558</v>
      </c>
      <c r="C17" s="39">
        <v>3330999</v>
      </c>
      <c r="D17" s="39">
        <v>3272944</v>
      </c>
      <c r="E17" s="39">
        <v>3301837</v>
      </c>
      <c r="F17" s="33">
        <v>3265015</v>
      </c>
    </row>
    <row r="18" spans="1:6">
      <c r="A18" s="15" t="s">
        <v>293</v>
      </c>
      <c r="B18" s="39">
        <v>18688</v>
      </c>
      <c r="C18" s="39">
        <v>18094</v>
      </c>
      <c r="D18" s="39">
        <v>17285</v>
      </c>
      <c r="E18" s="39">
        <v>19256</v>
      </c>
      <c r="F18" s="33">
        <v>12626</v>
      </c>
    </row>
    <row r="19" spans="1:6">
      <c r="A19" s="15" t="s">
        <v>294</v>
      </c>
      <c r="B19" s="39">
        <v>3291312</v>
      </c>
      <c r="C19" s="39">
        <v>3320375</v>
      </c>
      <c r="D19" s="39">
        <v>3329853</v>
      </c>
      <c r="E19" s="39">
        <v>3373414</v>
      </c>
      <c r="F19" s="33">
        <v>3333807</v>
      </c>
    </row>
    <row r="20" spans="1:6">
      <c r="A20" s="15" t="s">
        <v>295</v>
      </c>
      <c r="B20" s="39">
        <v>6999768</v>
      </c>
      <c r="C20" s="39">
        <v>7122167</v>
      </c>
      <c r="D20" s="39">
        <v>7068750</v>
      </c>
      <c r="E20" s="39">
        <v>7098893</v>
      </c>
      <c r="F20" s="33">
        <v>7131734</v>
      </c>
    </row>
    <row r="21" spans="1:6" ht="5.0999999999999996" customHeight="1">
      <c r="A21" s="16"/>
      <c r="B21" s="17"/>
      <c r="C21" s="17"/>
      <c r="D21" s="17"/>
      <c r="E21" s="17"/>
      <c r="F21" s="17"/>
    </row>
    <row r="22" spans="1:6">
      <c r="A22" s="2" t="s">
        <v>84</v>
      </c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 ht="14.25">
      <c r="A25" s="6" t="s">
        <v>296</v>
      </c>
      <c r="B25" s="2"/>
      <c r="C25" s="2"/>
      <c r="D25" s="2"/>
      <c r="E25" s="2"/>
      <c r="F25" s="2"/>
    </row>
    <row r="26" spans="1:6">
      <c r="A26" s="2" t="s">
        <v>221</v>
      </c>
      <c r="B26" s="2"/>
      <c r="C26" s="2"/>
      <c r="D26" s="2"/>
      <c r="E26" s="2"/>
      <c r="F26" s="2"/>
    </row>
    <row r="27" spans="1:6">
      <c r="A27" s="34" t="s">
        <v>297</v>
      </c>
      <c r="B27" s="9" t="s">
        <v>189</v>
      </c>
      <c r="C27" s="9" t="s">
        <v>279</v>
      </c>
      <c r="D27" s="9" t="s">
        <v>280</v>
      </c>
      <c r="E27" s="21" t="s">
        <v>281</v>
      </c>
      <c r="F27" s="21" t="s">
        <v>431</v>
      </c>
    </row>
    <row r="28" spans="1:6" ht="5.0999999999999996" customHeight="1">
      <c r="A28" s="12"/>
      <c r="B28" s="2"/>
      <c r="C28" s="2"/>
      <c r="D28" s="2"/>
      <c r="E28" s="2"/>
      <c r="F28" s="2"/>
    </row>
    <row r="29" spans="1:6">
      <c r="A29" s="15" t="s">
        <v>282</v>
      </c>
      <c r="B29" s="39">
        <v>4857377</v>
      </c>
      <c r="C29" s="39">
        <v>5250566</v>
      </c>
      <c r="D29" s="39">
        <v>5526497</v>
      </c>
      <c r="E29" s="39">
        <v>5955226</v>
      </c>
      <c r="F29" s="40">
        <v>4251340</v>
      </c>
    </row>
    <row r="30" spans="1:6" ht="18" customHeight="1">
      <c r="A30" s="15" t="s">
        <v>298</v>
      </c>
      <c r="B30" s="39">
        <v>388296</v>
      </c>
      <c r="C30" s="39">
        <v>361876</v>
      </c>
      <c r="D30" s="39">
        <v>407399</v>
      </c>
      <c r="E30" s="39">
        <v>485201</v>
      </c>
      <c r="F30" s="54">
        <v>402704</v>
      </c>
    </row>
    <row r="31" spans="1:6" ht="18" customHeight="1">
      <c r="A31" s="15" t="s">
        <v>299</v>
      </c>
      <c r="B31" s="39">
        <v>1791944</v>
      </c>
      <c r="C31" s="39">
        <v>2330972</v>
      </c>
      <c r="D31" s="39">
        <v>2436885</v>
      </c>
      <c r="E31" s="39">
        <v>2865864</v>
      </c>
      <c r="F31" s="54">
        <v>1619451</v>
      </c>
    </row>
    <row r="32" spans="1:6">
      <c r="A32" s="15" t="s">
        <v>300</v>
      </c>
      <c r="B32" s="39">
        <v>75803</v>
      </c>
      <c r="C32" s="39">
        <v>73966</v>
      </c>
      <c r="D32" s="39">
        <v>80928</v>
      </c>
      <c r="E32" s="39">
        <v>69027</v>
      </c>
      <c r="F32" s="54">
        <v>53332</v>
      </c>
    </row>
    <row r="33" spans="1:6">
      <c r="A33" s="15" t="s">
        <v>301</v>
      </c>
      <c r="B33" s="39">
        <v>142520</v>
      </c>
      <c r="C33" s="39">
        <v>171891</v>
      </c>
      <c r="D33" s="39">
        <v>159924</v>
      </c>
      <c r="E33" s="39">
        <v>175237</v>
      </c>
      <c r="F33" s="54">
        <v>166336</v>
      </c>
    </row>
    <row r="34" spans="1:6">
      <c r="A34" s="15" t="s">
        <v>302</v>
      </c>
      <c r="B34" s="39">
        <v>806069</v>
      </c>
      <c r="C34" s="39">
        <v>996681</v>
      </c>
      <c r="D34" s="39">
        <v>877290</v>
      </c>
      <c r="E34" s="39">
        <v>1165701</v>
      </c>
      <c r="F34" s="54">
        <v>585663</v>
      </c>
    </row>
    <row r="35" spans="1:6">
      <c r="A35" s="15" t="s">
        <v>303</v>
      </c>
      <c r="B35" s="39">
        <v>42019</v>
      </c>
      <c r="C35" s="39">
        <v>68092</v>
      </c>
      <c r="D35" s="39">
        <v>80138</v>
      </c>
      <c r="E35" s="39">
        <v>170421</v>
      </c>
      <c r="F35" s="54">
        <v>71148</v>
      </c>
    </row>
    <row r="36" spans="1:6">
      <c r="A36" s="15" t="s">
        <v>441</v>
      </c>
      <c r="B36" s="39">
        <v>212936</v>
      </c>
      <c r="C36" s="39">
        <v>270484</v>
      </c>
      <c r="D36" s="39">
        <v>377485</v>
      </c>
      <c r="E36" s="39">
        <v>458141</v>
      </c>
      <c r="F36" s="54">
        <v>261999</v>
      </c>
    </row>
    <row r="37" spans="1:6" ht="18" customHeight="1">
      <c r="A37" s="15" t="s">
        <v>442</v>
      </c>
      <c r="B37" s="39">
        <v>464976</v>
      </c>
      <c r="C37" s="39">
        <v>706760</v>
      </c>
      <c r="D37" s="39">
        <v>788709</v>
      </c>
      <c r="E37" s="39">
        <v>768740</v>
      </c>
      <c r="F37" s="54">
        <v>432733</v>
      </c>
    </row>
    <row r="38" spans="1:6">
      <c r="A38" s="15" t="s">
        <v>304</v>
      </c>
      <c r="B38" s="39">
        <v>47621</v>
      </c>
      <c r="C38" s="39">
        <v>43098</v>
      </c>
      <c r="D38" s="39">
        <v>72411</v>
      </c>
      <c r="E38" s="39">
        <v>58597</v>
      </c>
      <c r="F38" s="54">
        <v>48240</v>
      </c>
    </row>
    <row r="39" spans="1:6">
      <c r="A39" s="15" t="s">
        <v>307</v>
      </c>
      <c r="B39" s="39">
        <v>877816</v>
      </c>
      <c r="C39" s="39">
        <v>861614</v>
      </c>
      <c r="D39" s="39">
        <v>928604</v>
      </c>
      <c r="E39" s="39">
        <v>987754</v>
      </c>
      <c r="F39" s="54">
        <v>758812</v>
      </c>
    </row>
    <row r="40" spans="1:6">
      <c r="A40" s="15" t="s">
        <v>308</v>
      </c>
      <c r="B40" s="39">
        <v>417084</v>
      </c>
      <c r="C40" s="39">
        <v>290787</v>
      </c>
      <c r="D40" s="39">
        <v>328440</v>
      </c>
      <c r="E40" s="39">
        <v>298076</v>
      </c>
      <c r="F40" s="54">
        <v>287630</v>
      </c>
    </row>
    <row r="41" spans="1:6">
      <c r="A41" s="15" t="s">
        <v>309</v>
      </c>
      <c r="B41" s="39">
        <v>380191</v>
      </c>
      <c r="C41" s="39">
        <v>381265</v>
      </c>
      <c r="D41" s="39">
        <v>445633</v>
      </c>
      <c r="E41" s="39">
        <v>257738</v>
      </c>
      <c r="F41" s="54">
        <v>204516</v>
      </c>
    </row>
    <row r="42" spans="1:6" ht="18" customHeight="1">
      <c r="A42" s="15" t="s">
        <v>306</v>
      </c>
      <c r="B42" s="39">
        <v>438361</v>
      </c>
      <c r="C42" s="39">
        <v>432228</v>
      </c>
      <c r="D42" s="39">
        <v>391736</v>
      </c>
      <c r="E42" s="39">
        <v>367706</v>
      </c>
      <c r="F42" s="54">
        <v>464808</v>
      </c>
    </row>
    <row r="43" spans="1:6">
      <c r="A43" s="15" t="s">
        <v>305</v>
      </c>
      <c r="B43" s="39">
        <v>5100</v>
      </c>
      <c r="C43" s="39">
        <v>8824</v>
      </c>
      <c r="D43" s="39">
        <v>6561</v>
      </c>
      <c r="E43" s="39">
        <v>6348</v>
      </c>
      <c r="F43" s="54">
        <v>16455</v>
      </c>
    </row>
    <row r="44" spans="1:6">
      <c r="A44" s="15" t="s">
        <v>310</v>
      </c>
      <c r="B44" s="39">
        <v>558585</v>
      </c>
      <c r="C44" s="39">
        <v>583000</v>
      </c>
      <c r="D44" s="39">
        <v>581239</v>
      </c>
      <c r="E44" s="39">
        <v>686539</v>
      </c>
      <c r="F44" s="54">
        <v>496964</v>
      </c>
    </row>
    <row r="45" spans="1:6" ht="5.0999999999999996" customHeight="1">
      <c r="A45" s="16"/>
      <c r="B45" s="17"/>
      <c r="C45" s="17"/>
      <c r="D45" s="17"/>
      <c r="E45" s="17"/>
      <c r="F45" s="17"/>
    </row>
    <row r="46" spans="1:6">
      <c r="A46" s="2" t="s">
        <v>311</v>
      </c>
      <c r="B46" s="2"/>
      <c r="C46" s="2"/>
      <c r="D46" s="2"/>
      <c r="E46" s="2"/>
      <c r="F46" s="2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159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2"/>
  <sheetViews>
    <sheetView view="pageBreakPreview" zoomScaleNormal="100" zoomScaleSheetLayoutView="100" workbookViewId="0"/>
  </sheetViews>
  <sheetFormatPr defaultRowHeight="13.5"/>
  <cols>
    <col min="1" max="1" width="16.625" style="3" customWidth="1"/>
    <col min="2" max="7" width="13" style="3" customWidth="1"/>
    <col min="8" max="8" width="10.5" style="3" customWidth="1"/>
    <col min="9" max="42" width="9" style="3"/>
    <col min="43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6" t="s">
        <v>312</v>
      </c>
      <c r="B3" s="2"/>
      <c r="C3" s="2"/>
      <c r="D3" s="2"/>
      <c r="E3" s="2"/>
      <c r="F3" s="2"/>
      <c r="G3" s="2"/>
      <c r="H3" s="2"/>
    </row>
    <row r="4" spans="1:8">
      <c r="A4" s="2" t="s">
        <v>313</v>
      </c>
      <c r="B4" s="2"/>
      <c r="C4" s="2"/>
      <c r="D4" s="2"/>
      <c r="E4" s="2"/>
      <c r="F4" s="2"/>
      <c r="G4" s="20" t="s">
        <v>314</v>
      </c>
      <c r="H4" s="2"/>
    </row>
    <row r="5" spans="1:8" ht="22.5">
      <c r="A5" s="34" t="s">
        <v>315</v>
      </c>
      <c r="B5" s="9" t="s">
        <v>316</v>
      </c>
      <c r="C5" s="10" t="s">
        <v>317</v>
      </c>
      <c r="D5" s="10" t="s">
        <v>318</v>
      </c>
      <c r="E5" s="10" t="s">
        <v>319</v>
      </c>
      <c r="F5" s="10" t="s">
        <v>320</v>
      </c>
      <c r="G5" s="35" t="s">
        <v>321</v>
      </c>
      <c r="H5" s="2"/>
    </row>
    <row r="6" spans="1:8" ht="5.0999999999999996" customHeight="1">
      <c r="A6" s="36"/>
      <c r="B6" s="37"/>
      <c r="C6" s="38"/>
      <c r="D6" s="38"/>
      <c r="E6" s="38"/>
      <c r="F6" s="38"/>
      <c r="G6" s="38"/>
      <c r="H6" s="2"/>
    </row>
    <row r="7" spans="1:8">
      <c r="A7" s="15" t="s">
        <v>432</v>
      </c>
      <c r="B7" s="39">
        <v>212179</v>
      </c>
      <c r="C7" s="39">
        <v>11435</v>
      </c>
      <c r="D7" s="40">
        <v>0</v>
      </c>
      <c r="E7" s="39">
        <v>200744</v>
      </c>
      <c r="F7" s="39">
        <v>212179</v>
      </c>
      <c r="G7" s="39">
        <v>200744</v>
      </c>
      <c r="H7" s="2"/>
    </row>
    <row r="8" spans="1:8">
      <c r="A8" s="41" t="s">
        <v>322</v>
      </c>
      <c r="B8" s="39">
        <v>215856</v>
      </c>
      <c r="C8" s="39">
        <v>11828</v>
      </c>
      <c r="D8" s="40">
        <v>0</v>
      </c>
      <c r="E8" s="39">
        <v>204028</v>
      </c>
      <c r="F8" s="39">
        <v>215856</v>
      </c>
      <c r="G8" s="39">
        <v>204028</v>
      </c>
      <c r="H8" s="2"/>
    </row>
    <row r="9" spans="1:8">
      <c r="A9" s="41" t="s">
        <v>323</v>
      </c>
      <c r="B9" s="39">
        <v>219775</v>
      </c>
      <c r="C9" s="39">
        <v>11614</v>
      </c>
      <c r="D9" s="40">
        <v>0</v>
      </c>
      <c r="E9" s="39">
        <v>208161</v>
      </c>
      <c r="F9" s="39">
        <v>219775</v>
      </c>
      <c r="G9" s="39">
        <v>208161</v>
      </c>
      <c r="H9" s="2"/>
    </row>
    <row r="10" spans="1:8">
      <c r="A10" s="41" t="s">
        <v>324</v>
      </c>
      <c r="B10" s="39">
        <v>222028</v>
      </c>
      <c r="C10" s="39">
        <v>11499</v>
      </c>
      <c r="D10" s="40">
        <v>0</v>
      </c>
      <c r="E10" s="39">
        <v>210529</v>
      </c>
      <c r="F10" s="39">
        <v>222028</v>
      </c>
      <c r="G10" s="39">
        <v>210529</v>
      </c>
      <c r="H10" s="2"/>
    </row>
    <row r="11" spans="1:8" ht="18" customHeight="1">
      <c r="A11" s="42" t="s">
        <v>433</v>
      </c>
      <c r="B11" s="43">
        <f>SUM(B12:B16)</f>
        <v>220445</v>
      </c>
      <c r="C11" s="43">
        <f t="shared" ref="C11:G11" si="0">SUM(C12:C16)</f>
        <v>10894</v>
      </c>
      <c r="D11" s="43">
        <v>0</v>
      </c>
      <c r="E11" s="43">
        <f t="shared" si="0"/>
        <v>209551</v>
      </c>
      <c r="F11" s="43">
        <f t="shared" si="0"/>
        <v>220445</v>
      </c>
      <c r="G11" s="43">
        <f t="shared" si="0"/>
        <v>209551</v>
      </c>
      <c r="H11" s="2"/>
    </row>
    <row r="12" spans="1:8" ht="18" customHeight="1">
      <c r="A12" s="15" t="s">
        <v>325</v>
      </c>
      <c r="B12" s="39">
        <v>180454</v>
      </c>
      <c r="C12" s="39">
        <v>4358</v>
      </c>
      <c r="D12" s="40">
        <v>0</v>
      </c>
      <c r="E12" s="39">
        <v>176096</v>
      </c>
      <c r="F12" s="39">
        <v>180454</v>
      </c>
      <c r="G12" s="39">
        <v>176096</v>
      </c>
      <c r="H12" s="2"/>
    </row>
    <row r="13" spans="1:8">
      <c r="A13" s="15" t="s">
        <v>326</v>
      </c>
      <c r="B13" s="39">
        <v>7333</v>
      </c>
      <c r="C13" s="39">
        <v>919</v>
      </c>
      <c r="D13" s="40">
        <v>0</v>
      </c>
      <c r="E13" s="39">
        <v>6414</v>
      </c>
      <c r="F13" s="39">
        <v>7333</v>
      </c>
      <c r="G13" s="39">
        <v>6414</v>
      </c>
      <c r="H13" s="2"/>
    </row>
    <row r="14" spans="1:8">
      <c r="A14" s="15" t="s">
        <v>327</v>
      </c>
      <c r="B14" s="39">
        <v>11</v>
      </c>
      <c r="C14" s="40">
        <v>2</v>
      </c>
      <c r="D14" s="40">
        <v>0</v>
      </c>
      <c r="E14" s="39">
        <v>9</v>
      </c>
      <c r="F14" s="39">
        <v>11</v>
      </c>
      <c r="G14" s="39">
        <v>9</v>
      </c>
      <c r="H14" s="2"/>
    </row>
    <row r="15" spans="1:8">
      <c r="A15" s="15" t="s">
        <v>328</v>
      </c>
      <c r="B15" s="39">
        <v>32250</v>
      </c>
      <c r="C15" s="39">
        <v>5218</v>
      </c>
      <c r="D15" s="40">
        <v>0</v>
      </c>
      <c r="E15" s="39">
        <v>27032</v>
      </c>
      <c r="F15" s="39">
        <v>32250</v>
      </c>
      <c r="G15" s="39">
        <v>27032</v>
      </c>
      <c r="H15" s="2"/>
    </row>
    <row r="16" spans="1:8">
      <c r="A16" s="15" t="s">
        <v>329</v>
      </c>
      <c r="B16" s="39">
        <v>397</v>
      </c>
      <c r="C16" s="39">
        <v>397</v>
      </c>
      <c r="D16" s="40">
        <v>0</v>
      </c>
      <c r="E16" s="40" t="s">
        <v>330</v>
      </c>
      <c r="F16" s="39">
        <v>397</v>
      </c>
      <c r="G16" s="40" t="s">
        <v>330</v>
      </c>
      <c r="H16" s="2"/>
    </row>
    <row r="17" spans="1:8" ht="5.0999999999999996" customHeight="1">
      <c r="A17" s="16"/>
      <c r="B17" s="17"/>
      <c r="C17" s="17"/>
      <c r="D17" s="17"/>
      <c r="E17" s="17"/>
      <c r="F17" s="17"/>
      <c r="G17" s="17"/>
      <c r="H17" s="2"/>
    </row>
    <row r="18" spans="1:8">
      <c r="A18" s="18" t="s">
        <v>331</v>
      </c>
      <c r="B18" s="2"/>
      <c r="C18" s="2"/>
      <c r="D18" s="2"/>
      <c r="E18" s="2"/>
      <c r="F18" s="2"/>
      <c r="G18" s="2"/>
      <c r="H18" s="2"/>
    </row>
    <row r="19" spans="1:8">
      <c r="A19" s="2" t="s">
        <v>332</v>
      </c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t="14.25">
      <c r="A22" s="6" t="s">
        <v>333</v>
      </c>
      <c r="B22" s="2"/>
      <c r="C22" s="2"/>
      <c r="D22" s="2"/>
      <c r="E22" s="2"/>
      <c r="F22" s="2"/>
      <c r="G22" s="2"/>
      <c r="H22" s="2"/>
    </row>
    <row r="23" spans="1:8">
      <c r="A23" s="18" t="s">
        <v>334</v>
      </c>
      <c r="B23" s="2"/>
      <c r="C23" s="2"/>
      <c r="D23" s="2"/>
      <c r="E23" s="2"/>
      <c r="F23" s="2"/>
      <c r="G23" s="2"/>
      <c r="H23" s="2"/>
    </row>
    <row r="24" spans="1:8">
      <c r="A24" s="2" t="s">
        <v>335</v>
      </c>
      <c r="B24" s="2"/>
      <c r="C24" s="2"/>
      <c r="D24" s="2"/>
      <c r="E24" s="2"/>
      <c r="F24" s="2"/>
      <c r="G24" s="20" t="s">
        <v>314</v>
      </c>
      <c r="H24" s="32"/>
    </row>
    <row r="25" spans="1:8">
      <c r="A25" s="94" t="s">
        <v>336</v>
      </c>
      <c r="B25" s="92" t="s">
        <v>337</v>
      </c>
      <c r="C25" s="88"/>
      <c r="D25" s="92" t="s">
        <v>338</v>
      </c>
      <c r="E25" s="93"/>
      <c r="F25" s="92" t="s">
        <v>434</v>
      </c>
      <c r="G25" s="93"/>
      <c r="H25" s="44"/>
    </row>
    <row r="26" spans="1:8">
      <c r="A26" s="95"/>
      <c r="B26" s="34" t="s">
        <v>339</v>
      </c>
      <c r="C26" s="9" t="s">
        <v>340</v>
      </c>
      <c r="D26" s="9" t="s">
        <v>339</v>
      </c>
      <c r="E26" s="21" t="s">
        <v>341</v>
      </c>
      <c r="F26" s="9" t="s">
        <v>339</v>
      </c>
      <c r="G26" s="21" t="s">
        <v>341</v>
      </c>
      <c r="H26" s="37"/>
    </row>
    <row r="27" spans="1:8" ht="5.0999999999999996" customHeight="1">
      <c r="A27" s="36"/>
      <c r="B27" s="37"/>
      <c r="C27" s="37"/>
      <c r="D27" s="37"/>
      <c r="E27" s="37"/>
      <c r="F27" s="37"/>
      <c r="G27" s="37"/>
      <c r="H27" s="37"/>
    </row>
    <row r="28" spans="1:8">
      <c r="A28" s="15" t="s">
        <v>342</v>
      </c>
      <c r="B28" s="39">
        <v>179401</v>
      </c>
      <c r="C28" s="39">
        <v>796337236</v>
      </c>
      <c r="D28" s="39">
        <f>SUM(D29:D37)</f>
        <v>182485</v>
      </c>
      <c r="E28" s="39">
        <f>SUM(E29:E37)</f>
        <v>815004220</v>
      </c>
      <c r="F28" s="45">
        <f>SUM(F29:F37)</f>
        <v>183638</v>
      </c>
      <c r="G28" s="45">
        <f>SUM(G29:G37)</f>
        <v>813290794</v>
      </c>
      <c r="H28" s="46"/>
    </row>
    <row r="29" spans="1:8" ht="18" customHeight="1">
      <c r="A29" s="15" t="s">
        <v>343</v>
      </c>
      <c r="B29" s="39">
        <v>5624</v>
      </c>
      <c r="C29" s="39">
        <v>6728044</v>
      </c>
      <c r="D29" s="39">
        <v>5545</v>
      </c>
      <c r="E29" s="39">
        <v>6558291</v>
      </c>
      <c r="F29" s="45">
        <v>5370</v>
      </c>
      <c r="G29" s="45">
        <v>6482665</v>
      </c>
      <c r="H29" s="46"/>
    </row>
    <row r="30" spans="1:8">
      <c r="A30" s="15" t="s">
        <v>344</v>
      </c>
      <c r="B30" s="39">
        <v>48860</v>
      </c>
      <c r="C30" s="39">
        <v>102845620</v>
      </c>
      <c r="D30" s="39">
        <v>48862</v>
      </c>
      <c r="E30" s="39">
        <v>102704507</v>
      </c>
      <c r="F30" s="45">
        <v>49625</v>
      </c>
      <c r="G30" s="45">
        <v>105224789</v>
      </c>
      <c r="H30" s="46"/>
    </row>
    <row r="31" spans="1:8">
      <c r="A31" s="15" t="s">
        <v>345</v>
      </c>
      <c r="B31" s="39">
        <v>55347</v>
      </c>
      <c r="C31" s="39">
        <v>201918498</v>
      </c>
      <c r="D31" s="39">
        <v>56369</v>
      </c>
      <c r="E31" s="39">
        <v>206034043</v>
      </c>
      <c r="F31" s="45">
        <v>58770</v>
      </c>
      <c r="G31" s="45">
        <v>215250359</v>
      </c>
      <c r="H31" s="46"/>
    </row>
    <row r="32" spans="1:8">
      <c r="A32" s="15" t="s">
        <v>346</v>
      </c>
      <c r="B32" s="39">
        <v>34113</v>
      </c>
      <c r="C32" s="39">
        <v>179357139</v>
      </c>
      <c r="D32" s="39">
        <v>35580</v>
      </c>
      <c r="E32" s="39">
        <v>187096533</v>
      </c>
      <c r="F32" s="45">
        <v>35208</v>
      </c>
      <c r="G32" s="45">
        <v>185304184</v>
      </c>
      <c r="H32" s="46"/>
    </row>
    <row r="33" spans="1:8">
      <c r="A33" s="15" t="s">
        <v>347</v>
      </c>
      <c r="B33" s="39">
        <v>16388</v>
      </c>
      <c r="C33" s="39">
        <v>110807760</v>
      </c>
      <c r="D33" s="39">
        <v>16630</v>
      </c>
      <c r="E33" s="39">
        <v>112651740</v>
      </c>
      <c r="F33" s="45">
        <v>15996</v>
      </c>
      <c r="G33" s="45">
        <v>108541936</v>
      </c>
      <c r="H33" s="46"/>
    </row>
    <row r="34" spans="1:8">
      <c r="A34" s="15" t="s">
        <v>348</v>
      </c>
      <c r="B34" s="39">
        <v>10564</v>
      </c>
      <c r="C34" s="39">
        <v>87594676</v>
      </c>
      <c r="D34" s="39">
        <v>10981</v>
      </c>
      <c r="E34" s="39">
        <v>91100769</v>
      </c>
      <c r="F34" s="45">
        <v>10187</v>
      </c>
      <c r="G34" s="45">
        <v>84231908</v>
      </c>
      <c r="H34" s="46"/>
    </row>
    <row r="35" spans="1:8">
      <c r="A35" s="15" t="s">
        <v>349</v>
      </c>
      <c r="B35" s="39">
        <v>3528</v>
      </c>
      <c r="C35" s="39">
        <v>34504271</v>
      </c>
      <c r="D35" s="39">
        <v>3513</v>
      </c>
      <c r="E35" s="39">
        <v>34545595</v>
      </c>
      <c r="F35" s="45">
        <v>3509</v>
      </c>
      <c r="G35" s="45">
        <v>34433948</v>
      </c>
      <c r="H35" s="46"/>
    </row>
    <row r="36" spans="1:8">
      <c r="A36" s="15" t="s">
        <v>350</v>
      </c>
      <c r="B36" s="39">
        <v>2679</v>
      </c>
      <c r="C36" s="39">
        <v>30756671</v>
      </c>
      <c r="D36" s="39">
        <v>2698</v>
      </c>
      <c r="E36" s="39">
        <v>31148193</v>
      </c>
      <c r="F36" s="45">
        <v>2688</v>
      </c>
      <c r="G36" s="45">
        <v>30809646</v>
      </c>
      <c r="H36" s="46"/>
    </row>
    <row r="37" spans="1:8">
      <c r="A37" s="47" t="s">
        <v>445</v>
      </c>
      <c r="B37" s="39">
        <v>2298</v>
      </c>
      <c r="C37" s="39">
        <v>41824557</v>
      </c>
      <c r="D37" s="39">
        <v>2307</v>
      </c>
      <c r="E37" s="39">
        <v>43164549</v>
      </c>
      <c r="F37" s="45">
        <v>2285</v>
      </c>
      <c r="G37" s="45">
        <v>43011359</v>
      </c>
      <c r="H37" s="46"/>
    </row>
    <row r="38" spans="1:8" ht="5.0999999999999996" customHeight="1">
      <c r="A38" s="16"/>
      <c r="B38" s="17"/>
      <c r="C38" s="17"/>
      <c r="D38" s="17"/>
      <c r="E38" s="17"/>
      <c r="F38" s="17"/>
      <c r="G38" s="17"/>
      <c r="H38" s="32"/>
    </row>
    <row r="39" spans="1:8">
      <c r="A39" s="2" t="s">
        <v>332</v>
      </c>
      <c r="B39" s="2"/>
      <c r="C39" s="2"/>
      <c r="D39" s="2"/>
      <c r="E39" s="2"/>
      <c r="F39" s="2"/>
      <c r="G39" s="2"/>
      <c r="H39" s="32"/>
    </row>
    <row r="40" spans="1:8">
      <c r="A40" s="2"/>
      <c r="B40" s="2"/>
      <c r="C40" s="2"/>
      <c r="D40" s="2"/>
      <c r="E40" s="2"/>
      <c r="F40" s="2"/>
      <c r="G40" s="2"/>
      <c r="H40" s="3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 ht="14.25">
      <c r="A42" s="6" t="s">
        <v>351</v>
      </c>
      <c r="B42" s="2"/>
      <c r="C42" s="2"/>
      <c r="D42" s="2"/>
      <c r="E42" s="2"/>
      <c r="F42" s="2"/>
      <c r="G42" s="2"/>
      <c r="H42" s="2"/>
    </row>
    <row r="43" spans="1:8">
      <c r="A43" s="2" t="s">
        <v>221</v>
      </c>
      <c r="B43" s="2"/>
      <c r="C43" s="2"/>
      <c r="D43" s="2"/>
      <c r="E43" s="2"/>
      <c r="F43" s="2"/>
      <c r="G43" s="2"/>
      <c r="H43" s="2"/>
    </row>
    <row r="44" spans="1:8">
      <c r="A44" s="88" t="s">
        <v>352</v>
      </c>
      <c r="B44" s="89"/>
      <c r="C44" s="48" t="s">
        <v>189</v>
      </c>
      <c r="D44" s="21" t="s">
        <v>279</v>
      </c>
      <c r="E44" s="21" t="s">
        <v>280</v>
      </c>
      <c r="F44" s="21" t="s">
        <v>435</v>
      </c>
      <c r="G44" s="2"/>
      <c r="H44" s="2"/>
    </row>
    <row r="45" spans="1:8" ht="5.0999999999999996" customHeight="1">
      <c r="A45" s="2"/>
      <c r="B45" s="25"/>
      <c r="C45" s="2"/>
      <c r="D45" s="2"/>
      <c r="E45" s="2"/>
      <c r="F45" s="2"/>
      <c r="G45" s="2"/>
      <c r="H45" s="2"/>
    </row>
    <row r="46" spans="1:8">
      <c r="A46" s="31" t="s">
        <v>353</v>
      </c>
      <c r="B46" s="15"/>
      <c r="C46" s="46">
        <v>139825363</v>
      </c>
      <c r="D46" s="46">
        <v>144895827</v>
      </c>
      <c r="E46" s="46">
        <v>152617852</v>
      </c>
      <c r="F46" s="45">
        <v>149728678</v>
      </c>
      <c r="G46" s="2"/>
      <c r="H46" s="2"/>
    </row>
    <row r="47" spans="1:8" ht="18" customHeight="1">
      <c r="A47" s="31" t="s">
        <v>354</v>
      </c>
      <c r="B47" s="15"/>
      <c r="C47" s="46">
        <v>33577251</v>
      </c>
      <c r="D47" s="46">
        <v>35403575</v>
      </c>
      <c r="E47" s="46">
        <v>36854021</v>
      </c>
      <c r="F47" s="45">
        <v>37319648</v>
      </c>
      <c r="G47" s="2"/>
      <c r="H47" s="2"/>
    </row>
    <row r="48" spans="1:8">
      <c r="A48" s="31" t="s">
        <v>355</v>
      </c>
      <c r="B48" s="15"/>
      <c r="C48" s="46">
        <v>9275096</v>
      </c>
      <c r="D48" s="46">
        <v>9919098</v>
      </c>
      <c r="E48" s="46">
        <v>10313357</v>
      </c>
      <c r="F48" s="45">
        <v>9279026</v>
      </c>
      <c r="G48" s="2"/>
      <c r="H48" s="2"/>
    </row>
    <row r="49" spans="1:8">
      <c r="A49" s="31" t="s">
        <v>356</v>
      </c>
      <c r="B49" s="15"/>
      <c r="C49" s="46">
        <v>28927962</v>
      </c>
      <c r="D49" s="46">
        <v>30703440</v>
      </c>
      <c r="E49" s="46">
        <v>35446423</v>
      </c>
      <c r="F49" s="45">
        <v>31600166</v>
      </c>
      <c r="G49" s="2"/>
      <c r="H49" s="2"/>
    </row>
    <row r="50" spans="1:8">
      <c r="A50" s="31" t="s">
        <v>357</v>
      </c>
      <c r="B50" s="15"/>
      <c r="C50" s="46">
        <v>7147974</v>
      </c>
      <c r="D50" s="46">
        <v>8068381</v>
      </c>
      <c r="E50" s="46">
        <v>7009840</v>
      </c>
      <c r="F50" s="45">
        <v>8917105</v>
      </c>
      <c r="G50" s="2"/>
      <c r="H50" s="2"/>
    </row>
    <row r="51" spans="1:8" ht="18" customHeight="1">
      <c r="A51" s="31" t="s">
        <v>358</v>
      </c>
      <c r="B51" s="15"/>
      <c r="C51" s="46">
        <v>58335173</v>
      </c>
      <c r="D51" s="46">
        <v>58410119</v>
      </c>
      <c r="E51" s="46">
        <v>60518195</v>
      </c>
      <c r="F51" s="45">
        <v>60748782</v>
      </c>
      <c r="G51" s="2"/>
      <c r="H51" s="2"/>
    </row>
    <row r="52" spans="1:8">
      <c r="A52" s="31" t="s">
        <v>257</v>
      </c>
      <c r="B52" s="15"/>
      <c r="C52" s="49">
        <v>2561907</v>
      </c>
      <c r="D52" s="49">
        <v>2391214</v>
      </c>
      <c r="E52" s="49">
        <f>E46-SUM(E47:E51)</f>
        <v>2476016</v>
      </c>
      <c r="F52" s="45">
        <f>F46-SUM(F47:F51)</f>
        <v>1863951</v>
      </c>
      <c r="G52" s="2"/>
      <c r="H52" s="2"/>
    </row>
    <row r="53" spans="1:8" ht="6" customHeight="1">
      <c r="A53" s="17"/>
      <c r="B53" s="16"/>
      <c r="C53" s="17"/>
      <c r="D53" s="17"/>
      <c r="E53" s="17"/>
      <c r="F53" s="17"/>
      <c r="G53" s="2"/>
      <c r="H53" s="2"/>
    </row>
    <row r="54" spans="1:8" ht="18" customHeight="1">
      <c r="A54" s="18" t="s">
        <v>359</v>
      </c>
      <c r="B54" s="2"/>
      <c r="C54" s="2"/>
      <c r="D54" s="2"/>
      <c r="E54" s="2"/>
      <c r="F54" s="2"/>
      <c r="G54" s="2"/>
      <c r="H54" s="2"/>
    </row>
    <row r="55" spans="1:8">
      <c r="A55" s="18" t="s">
        <v>360</v>
      </c>
      <c r="B55" s="2"/>
      <c r="C55" s="2"/>
      <c r="D55" s="2"/>
      <c r="E55" s="2"/>
      <c r="F55" s="2"/>
      <c r="G55" s="2"/>
      <c r="H55" s="2"/>
    </row>
    <row r="56" spans="1:8">
      <c r="A56" s="2" t="s">
        <v>361</v>
      </c>
      <c r="B56" s="2"/>
      <c r="C56" s="2"/>
      <c r="D56" s="2"/>
      <c r="E56" s="2"/>
      <c r="F56" s="2"/>
      <c r="G56" s="2"/>
      <c r="H56" s="2"/>
    </row>
    <row r="57" spans="1:8">
      <c r="A57" s="50"/>
      <c r="B57" s="46"/>
      <c r="C57" s="46"/>
      <c r="D57" s="46"/>
      <c r="E57" s="46"/>
      <c r="F57" s="46"/>
      <c r="G57" s="2"/>
      <c r="H57" s="2"/>
    </row>
    <row r="58" spans="1:8">
      <c r="A58" s="50"/>
      <c r="B58" s="46"/>
      <c r="C58" s="46"/>
      <c r="D58" s="46"/>
      <c r="E58" s="46"/>
      <c r="F58" s="46"/>
      <c r="G58" s="2"/>
      <c r="H58" s="2"/>
    </row>
    <row r="59" spans="1:8" ht="5.0999999999999996" customHeight="1">
      <c r="A59" s="32"/>
      <c r="B59" s="32"/>
      <c r="C59" s="32"/>
      <c r="D59" s="32"/>
      <c r="E59" s="32"/>
      <c r="F59" s="32"/>
      <c r="G59" s="2"/>
      <c r="H59" s="2"/>
    </row>
    <row r="60" spans="1:8">
      <c r="A60" s="51"/>
      <c r="B60" s="52"/>
      <c r="C60" s="52"/>
      <c r="D60" s="52"/>
      <c r="E60" s="52"/>
      <c r="F60" s="52"/>
    </row>
    <row r="61" spans="1:8">
      <c r="A61" s="51"/>
      <c r="B61" s="32"/>
      <c r="C61" s="32"/>
      <c r="D61" s="32"/>
      <c r="E61" s="32"/>
      <c r="F61" s="32"/>
      <c r="G61" s="2"/>
      <c r="H61" s="2"/>
    </row>
    <row r="62" spans="1:8">
      <c r="A62" s="32"/>
      <c r="B62" s="52"/>
      <c r="C62" s="52"/>
      <c r="D62" s="52"/>
      <c r="E62" s="52"/>
      <c r="F62" s="52"/>
    </row>
  </sheetData>
  <mergeCells count="5">
    <mergeCell ref="A25:A26"/>
    <mergeCell ref="B25:C25"/>
    <mergeCell ref="D25:E25"/>
    <mergeCell ref="F25:G25"/>
    <mergeCell ref="A44:B44"/>
  </mergeCells>
  <phoneticPr fontId="2"/>
  <pageMargins left="0.59055118110236227" right="0.39370078740157483" top="0.39370078740157483" bottom="0.39370078740157483" header="0.31496062992125984" footer="0.31496062992125984"/>
  <pageSetup paperSize="9" firstPageNumber="16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view="pageBreakPreview" zoomScaleNormal="100" zoomScaleSheetLayoutView="100" workbookViewId="0"/>
  </sheetViews>
  <sheetFormatPr defaultRowHeight="13.5"/>
  <cols>
    <col min="1" max="1" width="13.75" style="3" customWidth="1"/>
    <col min="2" max="2" width="10.125" style="3" customWidth="1"/>
    <col min="3" max="7" width="13.75" style="3" customWidth="1"/>
    <col min="8" max="9" width="10" style="3" customWidth="1"/>
    <col min="10" max="42" width="9" style="3"/>
    <col min="43" max="16384" width="9" style="1"/>
  </cols>
  <sheetData>
    <row r="1" spans="1:9">
      <c r="A1" s="2"/>
      <c r="B1" s="2"/>
      <c r="C1" s="2"/>
      <c r="D1" s="2"/>
      <c r="E1" s="19"/>
      <c r="F1" s="2"/>
      <c r="G1" s="20" t="s">
        <v>0</v>
      </c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6" t="s">
        <v>362</v>
      </c>
      <c r="B3" s="2"/>
      <c r="C3" s="2"/>
      <c r="D3" s="2"/>
      <c r="E3" s="2"/>
      <c r="F3" s="2"/>
    </row>
    <row r="4" spans="1:9">
      <c r="A4" s="7" t="s">
        <v>363</v>
      </c>
      <c r="B4" s="2"/>
      <c r="C4" s="2"/>
      <c r="D4" s="2"/>
      <c r="E4" s="2"/>
      <c r="F4" s="2"/>
    </row>
    <row r="5" spans="1:9">
      <c r="A5" s="2" t="s">
        <v>364</v>
      </c>
      <c r="B5" s="2"/>
      <c r="C5" s="2"/>
      <c r="D5" s="2"/>
      <c r="E5" s="2"/>
      <c r="F5" s="20" t="s">
        <v>365</v>
      </c>
    </row>
    <row r="6" spans="1:9">
      <c r="A6" s="96" t="s">
        <v>366</v>
      </c>
      <c r="B6" s="94"/>
      <c r="C6" s="98" t="s">
        <v>367</v>
      </c>
      <c r="D6" s="92" t="s">
        <v>368</v>
      </c>
      <c r="E6" s="93"/>
      <c r="F6" s="93"/>
    </row>
    <row r="7" spans="1:9">
      <c r="A7" s="97"/>
      <c r="B7" s="95"/>
      <c r="C7" s="99"/>
      <c r="D7" s="9" t="s">
        <v>369</v>
      </c>
      <c r="E7" s="9" t="s">
        <v>370</v>
      </c>
      <c r="F7" s="21" t="s">
        <v>371</v>
      </c>
    </row>
    <row r="8" spans="1:9" ht="5.0999999999999996" customHeight="1">
      <c r="A8" s="2"/>
      <c r="B8" s="25"/>
      <c r="C8" s="2"/>
      <c r="D8" s="2"/>
      <c r="E8" s="2"/>
      <c r="F8" s="2"/>
    </row>
    <row r="9" spans="1:9">
      <c r="A9" s="26" t="s">
        <v>436</v>
      </c>
      <c r="B9" s="15" t="s">
        <v>372</v>
      </c>
      <c r="C9" s="27">
        <v>3884015.14</v>
      </c>
      <c r="D9" s="27">
        <v>1795662.22</v>
      </c>
      <c r="E9" s="27">
        <v>3378.87</v>
      </c>
      <c r="F9" s="27">
        <v>1792283.35</v>
      </c>
    </row>
    <row r="10" spans="1:9">
      <c r="A10" s="28" t="s">
        <v>373</v>
      </c>
      <c r="B10" s="15"/>
      <c r="C10" s="27">
        <v>3871570.13</v>
      </c>
      <c r="D10" s="27">
        <v>1777791.23</v>
      </c>
      <c r="E10" s="27">
        <v>3371.57</v>
      </c>
      <c r="F10" s="27">
        <v>1774419.66</v>
      </c>
    </row>
    <row r="11" spans="1:9">
      <c r="A11" s="28" t="s">
        <v>374</v>
      </c>
      <c r="B11" s="15"/>
      <c r="C11" s="27">
        <v>3873955.56</v>
      </c>
      <c r="D11" s="27">
        <v>1820414.32</v>
      </c>
      <c r="E11" s="27">
        <v>3191.3</v>
      </c>
      <c r="F11" s="27">
        <v>1817223.02</v>
      </c>
    </row>
    <row r="12" spans="1:9">
      <c r="A12" s="28" t="s">
        <v>375</v>
      </c>
      <c r="B12" s="15" t="s">
        <v>372</v>
      </c>
      <c r="C12" s="27">
        <v>3878857.66</v>
      </c>
      <c r="D12" s="27">
        <v>1782312.85</v>
      </c>
      <c r="E12" s="27">
        <v>3111.91</v>
      </c>
      <c r="F12" s="27">
        <v>1779200.94</v>
      </c>
    </row>
    <row r="13" spans="1:9" ht="18" customHeight="1">
      <c r="A13" s="29" t="s">
        <v>446</v>
      </c>
      <c r="B13" s="15"/>
      <c r="C13" s="30">
        <v>3860430.9000000004</v>
      </c>
      <c r="D13" s="30">
        <v>1790218.85</v>
      </c>
      <c r="E13" s="30">
        <v>2787.6</v>
      </c>
      <c r="F13" s="30">
        <v>1787431.25</v>
      </c>
    </row>
    <row r="14" spans="1:9" ht="18" customHeight="1">
      <c r="A14" s="31" t="s">
        <v>376</v>
      </c>
      <c r="B14" s="15"/>
      <c r="C14" s="27"/>
      <c r="D14" s="27"/>
      <c r="E14" s="27"/>
      <c r="F14" s="27"/>
    </row>
    <row r="15" spans="1:9">
      <c r="A15" s="31" t="s">
        <v>377</v>
      </c>
      <c r="B15" s="15"/>
      <c r="C15" s="27">
        <v>29082.38</v>
      </c>
      <c r="D15" s="27">
        <v>40987.79</v>
      </c>
      <c r="E15" s="33">
        <v>0</v>
      </c>
      <c r="F15" s="27">
        <v>40987.79</v>
      </c>
    </row>
    <row r="16" spans="1:9">
      <c r="A16" s="31" t="s">
        <v>378</v>
      </c>
      <c r="B16" s="15"/>
      <c r="C16" s="27">
        <v>117632.95000000001</v>
      </c>
      <c r="D16" s="27">
        <v>104269.23999999999</v>
      </c>
      <c r="E16" s="27">
        <v>422.78000000000003</v>
      </c>
      <c r="F16" s="27">
        <v>103846.45999999999</v>
      </c>
    </row>
    <row r="17" spans="1:9">
      <c r="A17" s="31" t="s">
        <v>379</v>
      </c>
      <c r="B17" s="15"/>
      <c r="C17" s="27">
        <v>17819.490000000002</v>
      </c>
      <c r="D17" s="27">
        <v>14050.650000000001</v>
      </c>
      <c r="E17" s="27">
        <v>111.86</v>
      </c>
      <c r="F17" s="27">
        <v>13938.79</v>
      </c>
    </row>
    <row r="18" spans="1:9">
      <c r="A18" s="31" t="s">
        <v>380</v>
      </c>
      <c r="B18" s="15"/>
      <c r="C18" s="27">
        <v>99813.46</v>
      </c>
      <c r="D18" s="27">
        <v>90218.59</v>
      </c>
      <c r="E18" s="27">
        <v>310.92</v>
      </c>
      <c r="F18" s="27">
        <v>89907.67</v>
      </c>
    </row>
    <row r="19" spans="1:9" ht="18" customHeight="1">
      <c r="A19" s="31" t="s">
        <v>381</v>
      </c>
      <c r="B19" s="15"/>
      <c r="C19" s="27">
        <v>3332516.6100000003</v>
      </c>
      <c r="D19" s="27">
        <v>1566031.9500000002</v>
      </c>
      <c r="E19" s="27">
        <v>1650.85</v>
      </c>
      <c r="F19" s="27">
        <v>1564381.1</v>
      </c>
    </row>
    <row r="20" spans="1:9">
      <c r="A20" s="31" t="s">
        <v>382</v>
      </c>
      <c r="B20" s="15"/>
      <c r="C20" s="27">
        <v>1158509.1100000001</v>
      </c>
      <c r="D20" s="27">
        <v>592118.92000000004</v>
      </c>
      <c r="E20" s="27">
        <v>637.89</v>
      </c>
      <c r="F20" s="27">
        <v>591481.03</v>
      </c>
    </row>
    <row r="21" spans="1:9">
      <c r="A21" s="31" t="s">
        <v>383</v>
      </c>
      <c r="B21" s="15"/>
      <c r="C21" s="27">
        <v>561423.94999999995</v>
      </c>
      <c r="D21" s="27">
        <v>737326.97</v>
      </c>
      <c r="E21" s="27">
        <v>33</v>
      </c>
      <c r="F21" s="27">
        <v>737293.97</v>
      </c>
    </row>
    <row r="22" spans="1:9">
      <c r="A22" s="31" t="s">
        <v>384</v>
      </c>
      <c r="B22" s="15"/>
      <c r="C22" s="27">
        <v>1250424.31</v>
      </c>
      <c r="D22" s="27">
        <v>27231.84</v>
      </c>
      <c r="E22" s="27">
        <v>258.72000000000003</v>
      </c>
      <c r="F22" s="27">
        <v>26973.119999999999</v>
      </c>
    </row>
    <row r="23" spans="1:9">
      <c r="A23" s="31" t="s">
        <v>380</v>
      </c>
      <c r="B23" s="15"/>
      <c r="C23" s="27">
        <v>362159.24</v>
      </c>
      <c r="D23" s="27">
        <v>209354.22</v>
      </c>
      <c r="E23" s="27">
        <v>721.24</v>
      </c>
      <c r="F23" s="27">
        <v>208632.98</v>
      </c>
    </row>
    <row r="24" spans="1:9" ht="18" customHeight="1">
      <c r="A24" s="31" t="s">
        <v>385</v>
      </c>
      <c r="B24" s="15"/>
      <c r="C24" s="27"/>
      <c r="D24" s="27"/>
      <c r="E24" s="27"/>
      <c r="F24" s="27"/>
    </row>
    <row r="25" spans="1:9">
      <c r="A25" s="31" t="s">
        <v>386</v>
      </c>
      <c r="B25" s="15"/>
      <c r="C25" s="27">
        <v>317628.01</v>
      </c>
      <c r="D25" s="27">
        <v>56333.98</v>
      </c>
      <c r="E25" s="27">
        <v>461.25</v>
      </c>
      <c r="F25" s="27">
        <v>55872.73</v>
      </c>
    </row>
    <row r="26" spans="1:9">
      <c r="A26" s="31" t="s">
        <v>387</v>
      </c>
      <c r="B26" s="15"/>
      <c r="C26" s="27">
        <v>63570.95</v>
      </c>
      <c r="D26" s="27">
        <v>22595.89</v>
      </c>
      <c r="E26" s="27">
        <v>252.72</v>
      </c>
      <c r="F26" s="27">
        <v>22343.17</v>
      </c>
    </row>
    <row r="27" spans="1:9" ht="5.0999999999999996" customHeight="1">
      <c r="A27" s="17"/>
      <c r="B27" s="16"/>
      <c r="C27" s="17"/>
      <c r="D27" s="17"/>
      <c r="E27" s="17"/>
      <c r="F27" s="17"/>
    </row>
    <row r="28" spans="1:9">
      <c r="A28" s="2" t="s">
        <v>388</v>
      </c>
      <c r="B28" s="2"/>
      <c r="C28" s="2"/>
      <c r="D28" s="2"/>
      <c r="E28" s="2"/>
      <c r="F28" s="2"/>
    </row>
    <row r="29" spans="1:9">
      <c r="A29" s="2"/>
      <c r="B29" s="2"/>
      <c r="C29" s="2"/>
      <c r="D29" s="2"/>
      <c r="E29" s="2"/>
      <c r="F29" s="2"/>
    </row>
    <row r="30" spans="1:9">
      <c r="A30" s="2"/>
      <c r="B30" s="2"/>
      <c r="C30" s="2"/>
      <c r="D30" s="2"/>
      <c r="E30" s="2"/>
      <c r="F30" s="2"/>
    </row>
    <row r="31" spans="1:9">
      <c r="A31" s="7" t="s">
        <v>389</v>
      </c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0" t="s">
        <v>222</v>
      </c>
      <c r="H32" s="2"/>
      <c r="I32" s="2"/>
    </row>
    <row r="33" spans="1:9">
      <c r="A33" s="88" t="s">
        <v>390</v>
      </c>
      <c r="B33" s="89"/>
      <c r="C33" s="9" t="s">
        <v>437</v>
      </c>
      <c r="D33" s="21" t="s">
        <v>391</v>
      </c>
      <c r="E33" s="21" t="s">
        <v>392</v>
      </c>
      <c r="F33" s="21" t="s">
        <v>393</v>
      </c>
      <c r="G33" s="21" t="s">
        <v>438</v>
      </c>
      <c r="H33" s="2"/>
      <c r="I33" s="2"/>
    </row>
    <row r="34" spans="1:9" ht="4.5" customHeight="1">
      <c r="A34" s="32"/>
      <c r="B34" s="12"/>
      <c r="C34" s="2"/>
      <c r="D34" s="2"/>
      <c r="E34" s="2"/>
      <c r="F34" s="2"/>
      <c r="G34" s="2"/>
      <c r="H34" s="2"/>
      <c r="I34" s="2"/>
    </row>
    <row r="35" spans="1:9">
      <c r="A35" s="32" t="s">
        <v>394</v>
      </c>
      <c r="B35" s="12"/>
      <c r="C35" s="30">
        <v>2587.64</v>
      </c>
      <c r="D35" s="30">
        <v>2587.64</v>
      </c>
      <c r="E35" s="30">
        <v>2587.64</v>
      </c>
      <c r="F35" s="30">
        <v>2855.37</v>
      </c>
      <c r="G35" s="30">
        <v>2855.37</v>
      </c>
      <c r="H35" s="2"/>
      <c r="I35" s="2"/>
    </row>
    <row r="36" spans="1:9">
      <c r="A36" s="32" t="s">
        <v>395</v>
      </c>
      <c r="B36" s="12"/>
      <c r="C36" s="30">
        <v>2587.64</v>
      </c>
      <c r="D36" s="30">
        <v>2587.64</v>
      </c>
      <c r="E36" s="30">
        <v>2587.64</v>
      </c>
      <c r="F36" s="30">
        <v>2696.37</v>
      </c>
      <c r="G36" s="30">
        <v>2696.37</v>
      </c>
      <c r="H36" s="2"/>
      <c r="I36" s="2"/>
    </row>
    <row r="37" spans="1:9">
      <c r="A37" s="32" t="s">
        <v>396</v>
      </c>
      <c r="B37" s="12"/>
      <c r="C37" s="33">
        <v>0</v>
      </c>
      <c r="D37" s="33">
        <v>0</v>
      </c>
      <c r="E37" s="33">
        <v>0</v>
      </c>
      <c r="F37" s="30">
        <v>159</v>
      </c>
      <c r="G37" s="30">
        <v>159</v>
      </c>
      <c r="H37" s="2"/>
      <c r="I37" s="2"/>
    </row>
    <row r="38" spans="1:9">
      <c r="A38" s="32"/>
      <c r="B38" s="12"/>
      <c r="C38" s="33"/>
      <c r="D38" s="33"/>
      <c r="E38" s="33"/>
      <c r="F38" s="33"/>
      <c r="G38" s="2"/>
      <c r="H38" s="2"/>
      <c r="I38" s="2"/>
    </row>
    <row r="39" spans="1:9">
      <c r="A39" s="32" t="s">
        <v>397</v>
      </c>
      <c r="B39" s="12"/>
      <c r="C39" s="33">
        <v>0</v>
      </c>
      <c r="D39" s="33">
        <v>0</v>
      </c>
      <c r="E39" s="33">
        <v>4</v>
      </c>
      <c r="F39" s="33">
        <v>6</v>
      </c>
      <c r="G39" s="2">
        <v>6</v>
      </c>
      <c r="H39" s="2"/>
      <c r="I39" s="2"/>
    </row>
    <row r="40" spans="1:9">
      <c r="A40" s="32" t="s">
        <v>398</v>
      </c>
      <c r="B40" s="12"/>
      <c r="C40" s="33">
        <v>0</v>
      </c>
      <c r="D40" s="33">
        <v>0</v>
      </c>
      <c r="E40" s="33">
        <v>4</v>
      </c>
      <c r="F40" s="33">
        <v>6</v>
      </c>
      <c r="G40" s="2">
        <v>6</v>
      </c>
      <c r="H40" s="2"/>
      <c r="I40" s="2"/>
    </row>
    <row r="41" spans="1:9">
      <c r="A41" s="32"/>
      <c r="B41" s="12"/>
      <c r="C41" s="33"/>
      <c r="D41" s="33"/>
      <c r="E41" s="33"/>
      <c r="F41" s="33"/>
      <c r="G41" s="2"/>
      <c r="H41" s="2"/>
      <c r="I41" s="2"/>
    </row>
    <row r="42" spans="1:9">
      <c r="A42" s="32" t="s">
        <v>399</v>
      </c>
      <c r="B42" s="12"/>
      <c r="C42" s="33">
        <v>3600</v>
      </c>
      <c r="D42" s="33">
        <v>3600</v>
      </c>
      <c r="E42" s="33">
        <v>3600</v>
      </c>
      <c r="F42" s="33">
        <v>3600</v>
      </c>
      <c r="G42" s="33">
        <v>3600</v>
      </c>
      <c r="H42" s="2"/>
      <c r="I42" s="2"/>
    </row>
    <row r="43" spans="1:9">
      <c r="A43" s="32" t="s">
        <v>400</v>
      </c>
      <c r="B43" s="12"/>
      <c r="C43" s="33">
        <v>3600</v>
      </c>
      <c r="D43" s="33">
        <v>3600</v>
      </c>
      <c r="E43" s="33">
        <v>3600</v>
      </c>
      <c r="F43" s="33">
        <v>3600</v>
      </c>
      <c r="G43" s="33">
        <v>3600</v>
      </c>
      <c r="H43" s="2"/>
      <c r="I43" s="2"/>
    </row>
    <row r="44" spans="1:9">
      <c r="A44" s="32"/>
      <c r="B44" s="12"/>
      <c r="C44" s="33"/>
      <c r="D44" s="33"/>
      <c r="E44" s="33"/>
      <c r="F44" s="33"/>
      <c r="G44" s="33"/>
      <c r="H44" s="2"/>
      <c r="I44" s="2"/>
    </row>
    <row r="45" spans="1:9" ht="13.5" customHeight="1">
      <c r="A45" s="32" t="s">
        <v>401</v>
      </c>
      <c r="B45" s="12"/>
      <c r="C45" s="33">
        <v>17183109</v>
      </c>
      <c r="D45" s="33">
        <v>16925046</v>
      </c>
      <c r="E45" s="33">
        <v>16953132</v>
      </c>
      <c r="F45" s="33">
        <v>13960532</v>
      </c>
      <c r="G45" s="33">
        <v>13963765</v>
      </c>
      <c r="H45" s="2"/>
      <c r="I45" s="2"/>
    </row>
    <row r="46" spans="1:9" ht="4.5" customHeight="1">
      <c r="A46" s="17"/>
      <c r="B46" s="16"/>
      <c r="C46" s="17"/>
      <c r="D46" s="17"/>
      <c r="E46" s="17"/>
      <c r="F46" s="17"/>
      <c r="G46" s="17"/>
      <c r="H46" s="2"/>
      <c r="I46" s="2"/>
    </row>
    <row r="47" spans="1:9">
      <c r="A47" s="2" t="s">
        <v>388</v>
      </c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</row>
  </sheetData>
  <mergeCells count="4">
    <mergeCell ref="A6:B7"/>
    <mergeCell ref="C6:C7"/>
    <mergeCell ref="D6:F6"/>
    <mergeCell ref="A33:B33"/>
  </mergeCells>
  <phoneticPr fontId="2"/>
  <pageMargins left="0.59055118110236227" right="0.39370078740157483" top="0.39370078740157483" bottom="0.39370078740157483" header="0.31496062992125984" footer="0.31496062992125984"/>
  <pageSetup paperSize="9" firstPageNumber="161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view="pageBreakPreview" zoomScaleNormal="100" zoomScaleSheetLayoutView="100" workbookViewId="0"/>
  </sheetViews>
  <sheetFormatPr defaultRowHeight="13.5"/>
  <cols>
    <col min="1" max="1" width="14" style="3" customWidth="1"/>
    <col min="2" max="6" width="10.125" style="3" customWidth="1"/>
    <col min="7" max="9" width="10" style="3" customWidth="1"/>
    <col min="10" max="10" width="11.625" style="3" bestFit="1" customWidth="1"/>
    <col min="11" max="42" width="9" style="3"/>
    <col min="43" max="16384" width="9" style="1"/>
  </cols>
  <sheetData>
    <row r="1" spans="1:9">
      <c r="A1" s="2" t="s">
        <v>0</v>
      </c>
      <c r="B1" s="2"/>
      <c r="C1" s="2"/>
      <c r="D1" s="2"/>
      <c r="E1" s="19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7" t="s">
        <v>402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221</v>
      </c>
      <c r="B5" s="2"/>
      <c r="C5" s="2"/>
      <c r="D5" s="2"/>
      <c r="E5" s="2"/>
      <c r="F5" s="2"/>
      <c r="G5" s="2"/>
      <c r="H5" s="2"/>
      <c r="I5" s="20" t="s">
        <v>365</v>
      </c>
    </row>
    <row r="6" spans="1:9">
      <c r="A6" s="88" t="s">
        <v>403</v>
      </c>
      <c r="B6" s="89" t="s">
        <v>12</v>
      </c>
      <c r="C6" s="89" t="s">
        <v>404</v>
      </c>
      <c r="D6" s="89"/>
      <c r="E6" s="89"/>
      <c r="F6" s="89"/>
      <c r="G6" s="89" t="s">
        <v>405</v>
      </c>
      <c r="H6" s="89"/>
      <c r="I6" s="92"/>
    </row>
    <row r="7" spans="1:9">
      <c r="A7" s="88"/>
      <c r="B7" s="89"/>
      <c r="C7" s="9" t="s">
        <v>12</v>
      </c>
      <c r="D7" s="9" t="s">
        <v>406</v>
      </c>
      <c r="E7" s="9" t="s">
        <v>407</v>
      </c>
      <c r="F7" s="9" t="s">
        <v>408</v>
      </c>
      <c r="G7" s="9" t="s">
        <v>12</v>
      </c>
      <c r="H7" s="9" t="s">
        <v>409</v>
      </c>
      <c r="I7" s="21" t="s">
        <v>408</v>
      </c>
    </row>
    <row r="8" spans="1:9">
      <c r="A8" s="12" t="s">
        <v>413</v>
      </c>
      <c r="B8" s="22"/>
      <c r="C8" s="22"/>
      <c r="D8" s="22"/>
      <c r="E8" s="22"/>
      <c r="F8" s="22"/>
      <c r="G8" s="22"/>
      <c r="H8" s="22"/>
      <c r="I8" s="22"/>
    </row>
    <row r="9" spans="1:9">
      <c r="A9" s="12" t="s">
        <v>410</v>
      </c>
      <c r="B9" s="22">
        <v>39809570</v>
      </c>
      <c r="C9" s="22">
        <v>31175061</v>
      </c>
      <c r="D9" s="22">
        <v>922084</v>
      </c>
      <c r="E9" s="22">
        <v>1262327</v>
      </c>
      <c r="F9" s="22">
        <v>28990651</v>
      </c>
      <c r="G9" s="22">
        <v>8634508</v>
      </c>
      <c r="H9" s="22">
        <v>7721355</v>
      </c>
      <c r="I9" s="22">
        <v>913153</v>
      </c>
    </row>
    <row r="10" spans="1:9">
      <c r="A10" s="12" t="s">
        <v>411</v>
      </c>
      <c r="B10" s="22">
        <v>19943742</v>
      </c>
      <c r="C10" s="22">
        <v>11856419</v>
      </c>
      <c r="D10" s="22">
        <v>414872</v>
      </c>
      <c r="E10" s="22">
        <v>164225</v>
      </c>
      <c r="F10" s="22">
        <v>11277321</v>
      </c>
      <c r="G10" s="22">
        <v>8087323</v>
      </c>
      <c r="H10" s="22">
        <v>7904305</v>
      </c>
      <c r="I10" s="22">
        <v>183019</v>
      </c>
    </row>
    <row r="11" spans="1:9">
      <c r="A11" s="12" t="s">
        <v>412</v>
      </c>
      <c r="B11" s="22">
        <v>158036008</v>
      </c>
      <c r="C11" s="22">
        <v>147121170</v>
      </c>
      <c r="D11" s="22">
        <v>17085973</v>
      </c>
      <c r="E11" s="22">
        <v>6756709</v>
      </c>
      <c r="F11" s="22">
        <v>123278488</v>
      </c>
      <c r="G11" s="22">
        <v>10914838</v>
      </c>
      <c r="H11" s="22">
        <v>8974737</v>
      </c>
      <c r="I11" s="22">
        <v>1940101</v>
      </c>
    </row>
    <row r="12" spans="1:9">
      <c r="A12" s="23" t="s">
        <v>414</v>
      </c>
      <c r="B12" s="22">
        <v>16356337</v>
      </c>
      <c r="C12" s="22">
        <v>13188456</v>
      </c>
      <c r="D12" s="22">
        <v>306789</v>
      </c>
      <c r="E12" s="22">
        <v>6480817</v>
      </c>
      <c r="F12" s="22">
        <v>6400850</v>
      </c>
      <c r="G12" s="22">
        <v>3167881</v>
      </c>
      <c r="H12" s="22">
        <v>2837838</v>
      </c>
      <c r="I12" s="22">
        <v>330043</v>
      </c>
    </row>
    <row r="13" spans="1:9">
      <c r="A13" s="12"/>
      <c r="B13" s="22"/>
      <c r="C13" s="22"/>
      <c r="D13" s="22"/>
      <c r="E13" s="22"/>
      <c r="F13" s="22"/>
      <c r="G13" s="22"/>
      <c r="H13" s="22"/>
      <c r="I13" s="22"/>
    </row>
    <row r="14" spans="1:9">
      <c r="A14" s="12" t="s">
        <v>415</v>
      </c>
      <c r="B14" s="22"/>
      <c r="C14" s="22"/>
      <c r="D14" s="22"/>
      <c r="E14" s="22"/>
      <c r="F14" s="22"/>
      <c r="G14" s="22"/>
      <c r="H14" s="22"/>
      <c r="I14" s="22"/>
    </row>
    <row r="15" spans="1:9">
      <c r="A15" s="12" t="s">
        <v>410</v>
      </c>
      <c r="B15" s="22">
        <v>41060701</v>
      </c>
      <c r="C15" s="22">
        <v>31687643</v>
      </c>
      <c r="D15" s="22">
        <v>920912</v>
      </c>
      <c r="E15" s="22">
        <v>1225500</v>
      </c>
      <c r="F15" s="22">
        <v>29541231</v>
      </c>
      <c r="G15" s="22">
        <v>9373058</v>
      </c>
      <c r="H15" s="22">
        <v>8546069</v>
      </c>
      <c r="I15" s="22">
        <v>826989</v>
      </c>
    </row>
    <row r="16" spans="1:9">
      <c r="A16" s="12" t="s">
        <v>411</v>
      </c>
      <c r="B16" s="22">
        <v>20036164</v>
      </c>
      <c r="C16" s="22">
        <v>11393262</v>
      </c>
      <c r="D16" s="22">
        <v>414872</v>
      </c>
      <c r="E16" s="22">
        <v>162101</v>
      </c>
      <c r="F16" s="22">
        <v>10816289</v>
      </c>
      <c r="G16" s="22">
        <v>8642902</v>
      </c>
      <c r="H16" s="22">
        <v>8415970</v>
      </c>
      <c r="I16" s="22">
        <v>226932</v>
      </c>
    </row>
    <row r="17" spans="1:10">
      <c r="A17" s="23" t="s">
        <v>412</v>
      </c>
      <c r="B17" s="22">
        <v>158478667</v>
      </c>
      <c r="C17" s="22">
        <v>146014076</v>
      </c>
      <c r="D17" s="22">
        <v>17085973</v>
      </c>
      <c r="E17" s="22">
        <v>6531355</v>
      </c>
      <c r="F17" s="22">
        <v>122396748</v>
      </c>
      <c r="G17" s="22">
        <v>12464591</v>
      </c>
      <c r="H17" s="22">
        <v>11734550</v>
      </c>
      <c r="I17" s="22">
        <v>730041</v>
      </c>
    </row>
    <row r="18" spans="1:10">
      <c r="A18" s="23" t="s">
        <v>414</v>
      </c>
      <c r="B18" s="22">
        <v>16904629</v>
      </c>
      <c r="C18" s="22">
        <v>12753893</v>
      </c>
      <c r="D18" s="22">
        <v>306789</v>
      </c>
      <c r="E18" s="22">
        <v>6207387</v>
      </c>
      <c r="F18" s="22">
        <v>6239716</v>
      </c>
      <c r="G18" s="22">
        <v>4150736</v>
      </c>
      <c r="H18" s="22">
        <v>3701756</v>
      </c>
      <c r="I18" s="22">
        <v>448979</v>
      </c>
    </row>
    <row r="19" spans="1:10">
      <c r="A19" s="12"/>
      <c r="B19" s="22"/>
      <c r="C19" s="22"/>
      <c r="D19" s="22"/>
      <c r="E19" s="22"/>
      <c r="F19" s="22"/>
      <c r="G19" s="22"/>
      <c r="H19" s="22"/>
      <c r="I19" s="22"/>
    </row>
    <row r="20" spans="1:10">
      <c r="A20" s="12" t="s">
        <v>416</v>
      </c>
      <c r="B20" s="22"/>
      <c r="C20" s="22"/>
      <c r="D20" s="22"/>
      <c r="E20" s="22"/>
      <c r="F20" s="22"/>
      <c r="G20" s="22"/>
      <c r="H20" s="22"/>
      <c r="I20" s="22"/>
    </row>
    <row r="21" spans="1:10">
      <c r="A21" s="12" t="s">
        <v>410</v>
      </c>
      <c r="B21" s="22">
        <v>42074541</v>
      </c>
      <c r="C21" s="22">
        <v>31630871</v>
      </c>
      <c r="D21" s="22">
        <v>920912</v>
      </c>
      <c r="E21" s="22">
        <v>1169532</v>
      </c>
      <c r="F21" s="22">
        <v>29540427</v>
      </c>
      <c r="G21" s="22">
        <v>10443670</v>
      </c>
      <c r="H21" s="22">
        <v>8870368</v>
      </c>
      <c r="I21" s="22">
        <v>1573302</v>
      </c>
    </row>
    <row r="22" spans="1:10">
      <c r="A22" s="12" t="s">
        <v>411</v>
      </c>
      <c r="B22" s="22">
        <v>20265156</v>
      </c>
      <c r="C22" s="22">
        <v>10972157</v>
      </c>
      <c r="D22" s="22">
        <v>414872</v>
      </c>
      <c r="E22" s="22">
        <v>152092</v>
      </c>
      <c r="F22" s="22">
        <v>10405193</v>
      </c>
      <c r="G22" s="22">
        <v>9292999</v>
      </c>
      <c r="H22" s="22">
        <v>9139361</v>
      </c>
      <c r="I22" s="22">
        <v>153638</v>
      </c>
    </row>
    <row r="23" spans="1:10">
      <c r="A23" s="12" t="s">
        <v>412</v>
      </c>
      <c r="B23" s="22">
        <f>C23+G23</f>
        <v>159675577</v>
      </c>
      <c r="C23" s="22">
        <v>145241150</v>
      </c>
      <c r="D23" s="22">
        <v>17085973</v>
      </c>
      <c r="E23" s="22">
        <v>6258679</v>
      </c>
      <c r="F23" s="22">
        <f>C23-D23-E23</f>
        <v>121896498</v>
      </c>
      <c r="G23" s="22">
        <v>14434427</v>
      </c>
      <c r="H23" s="22">
        <v>13294199</v>
      </c>
      <c r="I23" s="22">
        <f>G23-H23</f>
        <v>1140228</v>
      </c>
    </row>
    <row r="24" spans="1:10">
      <c r="A24" s="23" t="s">
        <v>414</v>
      </c>
      <c r="B24" s="22">
        <f>C24+G24</f>
        <v>18420573</v>
      </c>
      <c r="C24" s="22">
        <v>8375831</v>
      </c>
      <c r="D24" s="22">
        <v>306789</v>
      </c>
      <c r="E24" s="22">
        <v>5897411</v>
      </c>
      <c r="F24" s="22">
        <v>2171631</v>
      </c>
      <c r="G24" s="22">
        <v>10044742</v>
      </c>
      <c r="H24" s="22">
        <v>9299691</v>
      </c>
      <c r="I24" s="22">
        <v>745051</v>
      </c>
    </row>
    <row r="25" spans="1:10">
      <c r="A25" s="12"/>
      <c r="B25" s="22"/>
      <c r="C25" s="22"/>
      <c r="D25" s="22"/>
      <c r="E25" s="22"/>
      <c r="F25" s="22"/>
      <c r="G25" s="22"/>
      <c r="H25" s="22"/>
      <c r="I25" s="22"/>
      <c r="J25" s="24"/>
    </row>
    <row r="26" spans="1:10">
      <c r="A26" s="12" t="s">
        <v>417</v>
      </c>
      <c r="B26" s="22"/>
      <c r="C26" s="22"/>
      <c r="D26" s="22"/>
      <c r="E26" s="22"/>
      <c r="F26" s="22"/>
      <c r="G26" s="22"/>
      <c r="H26" s="22"/>
      <c r="I26" s="22"/>
    </row>
    <row r="27" spans="1:10">
      <c r="A27" s="12" t="s">
        <v>410</v>
      </c>
      <c r="B27" s="22">
        <v>43089441</v>
      </c>
      <c r="C27" s="22">
        <v>33076827</v>
      </c>
      <c r="D27" s="22">
        <v>920912</v>
      </c>
      <c r="E27" s="22">
        <v>1136023</v>
      </c>
      <c r="F27" s="22">
        <v>31019892</v>
      </c>
      <c r="G27" s="22">
        <v>10012614</v>
      </c>
      <c r="H27" s="22">
        <v>9430300</v>
      </c>
      <c r="I27" s="22">
        <v>582314</v>
      </c>
    </row>
    <row r="28" spans="1:10">
      <c r="A28" s="12" t="s">
        <v>411</v>
      </c>
      <c r="B28" s="22">
        <v>20189606</v>
      </c>
      <c r="C28" s="22">
        <v>10483683</v>
      </c>
      <c r="D28" s="22">
        <v>414872</v>
      </c>
      <c r="E28" s="22">
        <v>141785</v>
      </c>
      <c r="F28" s="22">
        <v>9927026</v>
      </c>
      <c r="G28" s="22">
        <v>9705923</v>
      </c>
      <c r="H28" s="22">
        <v>9589919</v>
      </c>
      <c r="I28" s="22">
        <v>116004</v>
      </c>
    </row>
    <row r="29" spans="1:10">
      <c r="A29" s="12" t="s">
        <v>412</v>
      </c>
      <c r="B29" s="22">
        <v>159089265</v>
      </c>
      <c r="C29" s="22">
        <v>144161345</v>
      </c>
      <c r="D29" s="22">
        <v>17085973</v>
      </c>
      <c r="E29" s="22">
        <v>6187040</v>
      </c>
      <c r="F29" s="22">
        <v>120888332</v>
      </c>
      <c r="G29" s="22">
        <v>14927920</v>
      </c>
      <c r="H29" s="22">
        <v>14215729</v>
      </c>
      <c r="I29" s="22">
        <v>712191</v>
      </c>
    </row>
    <row r="30" spans="1:10">
      <c r="A30" s="23" t="s">
        <v>414</v>
      </c>
      <c r="B30" s="22">
        <v>20031359</v>
      </c>
      <c r="C30" s="22">
        <v>9050398</v>
      </c>
      <c r="D30" s="22">
        <v>682596</v>
      </c>
      <c r="E30" s="22">
        <v>6149924</v>
      </c>
      <c r="F30" s="22">
        <v>2217878</v>
      </c>
      <c r="G30" s="22">
        <v>10980961</v>
      </c>
      <c r="H30" s="22">
        <v>9787141</v>
      </c>
      <c r="I30" s="22">
        <v>1193820</v>
      </c>
    </row>
    <row r="31" spans="1:10">
      <c r="A31" s="12"/>
      <c r="B31" s="22"/>
      <c r="C31" s="22"/>
      <c r="D31" s="22"/>
      <c r="E31" s="22"/>
      <c r="F31" s="22"/>
      <c r="G31" s="22"/>
      <c r="H31" s="22"/>
      <c r="I31" s="22"/>
      <c r="J31" s="24"/>
    </row>
    <row r="32" spans="1:10">
      <c r="A32" s="12" t="s">
        <v>439</v>
      </c>
      <c r="B32" s="22"/>
      <c r="C32" s="22"/>
      <c r="D32" s="22"/>
      <c r="E32" s="22"/>
      <c r="F32" s="22"/>
      <c r="G32" s="22"/>
      <c r="H32" s="22"/>
      <c r="I32" s="22"/>
    </row>
    <row r="33" spans="1:9">
      <c r="A33" s="12" t="s">
        <v>410</v>
      </c>
      <c r="B33" s="22">
        <v>43309981</v>
      </c>
      <c r="C33" s="22">
        <v>33231600</v>
      </c>
      <c r="D33" s="22">
        <v>920913</v>
      </c>
      <c r="E33" s="22">
        <v>1088651</v>
      </c>
      <c r="F33" s="22">
        <v>31222036</v>
      </c>
      <c r="G33" s="22">
        <v>10078381</v>
      </c>
      <c r="H33" s="22">
        <v>9389144</v>
      </c>
      <c r="I33" s="22">
        <v>689237</v>
      </c>
    </row>
    <row r="34" spans="1:9">
      <c r="A34" s="12" t="s">
        <v>411</v>
      </c>
      <c r="B34" s="22">
        <v>20390442</v>
      </c>
      <c r="C34" s="22">
        <v>12750029</v>
      </c>
      <c r="D34" s="22">
        <v>414872</v>
      </c>
      <c r="E34" s="22">
        <v>133880</v>
      </c>
      <c r="F34" s="22">
        <v>12201277</v>
      </c>
      <c r="G34" s="22">
        <v>7640413</v>
      </c>
      <c r="H34" s="22">
        <v>7400020</v>
      </c>
      <c r="I34" s="22">
        <v>240393</v>
      </c>
    </row>
    <row r="35" spans="1:9">
      <c r="A35" s="12" t="s">
        <v>412</v>
      </c>
      <c r="B35" s="22">
        <v>159535007</v>
      </c>
      <c r="C35" s="22">
        <v>143303731</v>
      </c>
      <c r="D35" s="22">
        <v>17085973</v>
      </c>
      <c r="E35" s="22">
        <v>6345430</v>
      </c>
      <c r="F35" s="22">
        <v>119872328</v>
      </c>
      <c r="G35" s="22">
        <v>16231276</v>
      </c>
      <c r="H35" s="22">
        <v>15290467</v>
      </c>
      <c r="I35" s="22">
        <v>940809</v>
      </c>
    </row>
    <row r="36" spans="1:9">
      <c r="A36" s="23" t="s">
        <v>414</v>
      </c>
      <c r="B36" s="22">
        <v>22995395</v>
      </c>
      <c r="C36" s="22">
        <v>11053070</v>
      </c>
      <c r="D36" s="22">
        <v>682596</v>
      </c>
      <c r="E36" s="22">
        <v>6496769</v>
      </c>
      <c r="F36" s="22">
        <v>3873705</v>
      </c>
      <c r="G36" s="22">
        <v>11942325</v>
      </c>
      <c r="H36" s="22">
        <v>9188427</v>
      </c>
      <c r="I36" s="22">
        <v>2753898</v>
      </c>
    </row>
    <row r="37" spans="1:9" ht="5.0999999999999996" customHeight="1">
      <c r="A37" s="16"/>
      <c r="B37" s="17"/>
      <c r="C37" s="17"/>
      <c r="D37" s="17"/>
      <c r="E37" s="17"/>
      <c r="F37" s="17"/>
      <c r="G37" s="17"/>
      <c r="H37" s="17"/>
      <c r="I37" s="17"/>
    </row>
    <row r="38" spans="1:9">
      <c r="A38" s="2" t="s">
        <v>443</v>
      </c>
      <c r="B38" s="2"/>
      <c r="C38" s="2"/>
      <c r="D38" s="2"/>
      <c r="E38" s="2"/>
      <c r="F38" s="2"/>
      <c r="G38" s="2"/>
      <c r="H38" s="2"/>
      <c r="I38" s="2"/>
    </row>
  </sheetData>
  <mergeCells count="4">
    <mergeCell ref="A6:A7"/>
    <mergeCell ref="B6:B7"/>
    <mergeCell ref="C6:F6"/>
    <mergeCell ref="G6:I6"/>
  </mergeCells>
  <phoneticPr fontId="2"/>
  <pageMargins left="0.59055118110236227" right="0.39370078740157483" top="0.39370078740157483" bottom="0.39370078740157483" header="0.31496062992125984" footer="0.31496062992125984"/>
  <pageSetup paperSize="9" firstPageNumber="16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150ページ</vt:lpstr>
      <vt:lpstr>151ページ</vt:lpstr>
      <vt:lpstr>152-153ページ</vt:lpstr>
      <vt:lpstr>154-155ページ</vt:lpstr>
      <vt:lpstr>156ページ</vt:lpstr>
      <vt:lpstr>157ページ</vt:lpstr>
      <vt:lpstr>158ページ</vt:lpstr>
      <vt:lpstr>159ページ</vt:lpstr>
      <vt:lpstr>160ページ</vt:lpstr>
      <vt:lpstr>161ページ</vt:lpstr>
      <vt:lpstr>162ページ</vt:lpstr>
      <vt:lpstr>'152-153ページ'!Print_Area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2022-02-09T05:05:59Z</cp:lastPrinted>
  <dcterms:created xsi:type="dcterms:W3CDTF">2021-03-01T04:46:12Z</dcterms:created>
  <dcterms:modified xsi:type="dcterms:W3CDTF">2022-03-16T01:42:19Z</dcterms:modified>
</cp:coreProperties>
</file>