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5.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ama0022455\Desktop\ootani\"/>
    </mc:Choice>
  </mc:AlternateContent>
  <bookViews>
    <workbookView xWindow="0" yWindow="0" windowWidth="20490" windowHeight="7635" tabRatio="833"/>
  </bookViews>
  <sheets>
    <sheet name="交付申請書" sheetId="1" r:id="rId1"/>
    <sheet name="事業計画書" sheetId="47" r:id="rId2"/>
    <sheet name="団体（グループ）概要書" sheetId="48" r:id="rId3"/>
    <sheet name="収支予算書" sheetId="3" r:id="rId4"/>
    <sheet name="研修等一覧" sheetId="49" r:id="rId5"/>
    <sheet name="受講者一覧" sheetId="50" r:id="rId6"/>
    <sheet name="補助対象経費内容説明書１" sheetId="51" r:id="rId7"/>
    <sheet name="2" sheetId="59" r:id="rId8"/>
    <sheet name="3" sheetId="60" r:id="rId9"/>
    <sheet name="4" sheetId="61" r:id="rId10"/>
    <sheet name="5" sheetId="62" r:id="rId11"/>
    <sheet name="6" sheetId="63" r:id="rId12"/>
    <sheet name="7" sheetId="64" r:id="rId13"/>
    <sheet name="8" sheetId="65" r:id="rId14"/>
    <sheet name="9" sheetId="66" r:id="rId15"/>
    <sheet name="10" sheetId="67" r:id="rId16"/>
    <sheet name="11" sheetId="68" r:id="rId17"/>
    <sheet name="12" sheetId="69" r:id="rId18"/>
    <sheet name="13" sheetId="70" r:id="rId19"/>
    <sheet name="14" sheetId="71" r:id="rId20"/>
    <sheet name="15" sheetId="72" r:id="rId21"/>
    <sheet name="16" sheetId="73" r:id="rId22"/>
    <sheet name="17" sheetId="74" r:id="rId23"/>
    <sheet name="18" sheetId="75" r:id="rId24"/>
    <sheet name="19" sheetId="76" r:id="rId25"/>
    <sheet name="20" sheetId="77" r:id="rId26"/>
    <sheet name="ここから" sheetId="7" state="hidden" r:id="rId27"/>
    <sheet name="ここまで" sheetId="8" state="hidden" r:id="rId28"/>
  </sheets>
  <externalReferences>
    <externalReference r:id="rId29"/>
  </externalReferences>
  <definedNames>
    <definedName name="_xlnm.Print_Area" localSheetId="15">'10'!$A$1:$O$36</definedName>
    <definedName name="_xlnm.Print_Area" localSheetId="16">'11'!$A$1:$O$36</definedName>
    <definedName name="_xlnm.Print_Area" localSheetId="17">'12'!$A$1:$O$36</definedName>
    <definedName name="_xlnm.Print_Area" localSheetId="18">'13'!$A$1:$O$36</definedName>
    <definedName name="_xlnm.Print_Area" localSheetId="19">'14'!$A$1:$O$36</definedName>
    <definedName name="_xlnm.Print_Area" localSheetId="20">'15'!$A$1:$O$36</definedName>
    <definedName name="_xlnm.Print_Area" localSheetId="21">'16'!$A$1:$O$36</definedName>
    <definedName name="_xlnm.Print_Area" localSheetId="22">'17'!$A$1:$O$36</definedName>
    <definedName name="_xlnm.Print_Area" localSheetId="23">'18'!$A$1:$O$36</definedName>
    <definedName name="_xlnm.Print_Area" localSheetId="24">'19'!$A$1:$O$36</definedName>
    <definedName name="_xlnm.Print_Area" localSheetId="7">'2'!$A$1:$O$38</definedName>
    <definedName name="_xlnm.Print_Area" localSheetId="25">'20'!$A$1:$O$36</definedName>
    <definedName name="_xlnm.Print_Area" localSheetId="8">'3'!$A$1:$O$38</definedName>
    <definedName name="_xlnm.Print_Area" localSheetId="9">'4'!$A$1:$O$36</definedName>
    <definedName name="_xlnm.Print_Area" localSheetId="10">'5'!$A$1:$O$36</definedName>
    <definedName name="_xlnm.Print_Area" localSheetId="11">'6'!$A$1:$O$36</definedName>
    <definedName name="_xlnm.Print_Area" localSheetId="12">'7'!$A$1:$O$36</definedName>
    <definedName name="_xlnm.Print_Area" localSheetId="13">'8'!$A$1:$O$36</definedName>
    <definedName name="_xlnm.Print_Area" localSheetId="14">'9'!$A$1:$O$36</definedName>
    <definedName name="_xlnm.Print_Area" localSheetId="26">ここから!$A$1:$O$48</definedName>
    <definedName name="_xlnm.Print_Area" localSheetId="27">ここまで!$A$1:$O$48</definedName>
    <definedName name="_xlnm.Print_Area" localSheetId="4">研修等一覧!$A$1:$O$52</definedName>
    <definedName name="_xlnm.Print_Area" localSheetId="0">交付申請書!$A$1:$O$64</definedName>
    <definedName name="_xlnm.Print_Area" localSheetId="1">事業計画書!$A$1:$O$51</definedName>
    <definedName name="_xlnm.Print_Area" localSheetId="5">受講者一覧!$A$1:$N$49</definedName>
    <definedName name="_xlnm.Print_Area" localSheetId="3">収支予算書!$A$1:$O$64</definedName>
    <definedName name="_xlnm.Print_Area" localSheetId="2">'団体（グループ）概要書'!$A$1:$O$51</definedName>
    <definedName name="_xlnm.Print_Area" localSheetId="6">補助対象経費内容説明書１!$A$1:$O$38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50" l="1"/>
  <c r="G48" i="3" l="1"/>
  <c r="G45" i="3"/>
  <c r="G42" i="3"/>
  <c r="G39" i="3"/>
  <c r="G36" i="3"/>
  <c r="G33" i="3"/>
  <c r="G30" i="3"/>
  <c r="D9" i="77" l="1"/>
  <c r="D9" i="76"/>
  <c r="D9" i="75"/>
  <c r="D9" i="74"/>
  <c r="D9" i="73"/>
  <c r="D9" i="72"/>
  <c r="D9" i="71"/>
  <c r="D9" i="70"/>
  <c r="D9" i="69"/>
  <c r="D9" i="68"/>
  <c r="D9" i="67"/>
  <c r="D9" i="66"/>
  <c r="D9" i="65"/>
  <c r="D9" i="64"/>
  <c r="D9" i="62"/>
  <c r="D9" i="63"/>
  <c r="D9" i="61"/>
  <c r="D9" i="60"/>
  <c r="D9" i="59"/>
  <c r="D9" i="51"/>
  <c r="D12" i="77" l="1"/>
  <c r="D12" i="76"/>
  <c r="D12" i="75"/>
  <c r="D12" i="74"/>
  <c r="D12" i="73"/>
  <c r="D12" i="72"/>
  <c r="D12" i="71"/>
  <c r="D12" i="70"/>
  <c r="D12" i="69"/>
  <c r="D12" i="68"/>
  <c r="D12" i="67"/>
  <c r="D12" i="66"/>
  <c r="D12" i="65"/>
  <c r="D12" i="64"/>
  <c r="D12" i="63"/>
  <c r="D12" i="62"/>
  <c r="D12" i="61"/>
  <c r="D12" i="60"/>
  <c r="D12" i="59"/>
  <c r="H10" i="77"/>
  <c r="H10" i="76"/>
  <c r="H10" i="75"/>
  <c r="H10" i="74"/>
  <c r="H10" i="73"/>
  <c r="H10" i="72"/>
  <c r="H10" i="71"/>
  <c r="H10" i="70"/>
  <c r="H10" i="69"/>
  <c r="H10" i="68"/>
  <c r="H10" i="67"/>
  <c r="H10" i="66"/>
  <c r="H10" i="65"/>
  <c r="H10" i="64"/>
  <c r="H10" i="63"/>
  <c r="H10" i="62"/>
  <c r="H10" i="61"/>
  <c r="H10" i="60"/>
  <c r="H10" i="59"/>
  <c r="H10" i="51"/>
  <c r="D7" i="49"/>
  <c r="I12" i="49" l="1"/>
  <c r="I14" i="49"/>
  <c r="I16" i="49"/>
  <c r="I18" i="49"/>
  <c r="I20" i="49"/>
  <c r="I22" i="49"/>
  <c r="I24" i="49"/>
  <c r="I26" i="49"/>
  <c r="I28" i="49"/>
  <c r="I30" i="49"/>
  <c r="I32" i="49"/>
  <c r="I34" i="49"/>
  <c r="I36" i="49"/>
  <c r="I38" i="49"/>
  <c r="I40" i="49"/>
  <c r="I42" i="49"/>
  <c r="I44" i="49"/>
  <c r="I46" i="49"/>
  <c r="I48" i="49"/>
  <c r="I10" i="49"/>
  <c r="D12" i="51" s="1"/>
  <c r="L44" i="49" l="1"/>
  <c r="L40" i="49"/>
  <c r="L36" i="49"/>
  <c r="L34" i="49"/>
  <c r="L32" i="49"/>
  <c r="L30" i="49"/>
  <c r="L26" i="49"/>
  <c r="L20" i="49"/>
  <c r="L18" i="49"/>
  <c r="H29" i="77"/>
  <c r="H28" i="77"/>
  <c r="H27" i="77"/>
  <c r="H26" i="77"/>
  <c r="H25" i="77"/>
  <c r="H24" i="77"/>
  <c r="H23" i="77"/>
  <c r="H22" i="77"/>
  <c r="L17" i="77"/>
  <c r="L48" i="49" s="1"/>
  <c r="O12" i="77"/>
  <c r="O11" i="77"/>
  <c r="N11" i="77"/>
  <c r="M11" i="77"/>
  <c r="L11" i="77"/>
  <c r="K11" i="77"/>
  <c r="J11" i="77"/>
  <c r="I11" i="77"/>
  <c r="H11" i="77"/>
  <c r="O10" i="77"/>
  <c r="N12" i="77" s="1"/>
  <c r="N10" i="77"/>
  <c r="M12" i="77" s="1"/>
  <c r="M10" i="77"/>
  <c r="L12" i="77" s="1"/>
  <c r="L10" i="77"/>
  <c r="K12" i="77" s="1"/>
  <c r="K10" i="77"/>
  <c r="J12" i="77" s="1"/>
  <c r="J10" i="77"/>
  <c r="I12" i="77" s="1"/>
  <c r="I10" i="77"/>
  <c r="H12" i="77" s="1"/>
  <c r="H29" i="76"/>
  <c r="H28" i="76"/>
  <c r="H27" i="76"/>
  <c r="H26" i="76"/>
  <c r="H25" i="76"/>
  <c r="H24" i="76"/>
  <c r="H23" i="76"/>
  <c r="H22" i="76"/>
  <c r="L17" i="76"/>
  <c r="L46" i="49" s="1"/>
  <c r="O12" i="76"/>
  <c r="O11" i="76"/>
  <c r="N11" i="76"/>
  <c r="M11" i="76"/>
  <c r="L11" i="76"/>
  <c r="K11" i="76"/>
  <c r="J11" i="76"/>
  <c r="I11" i="76"/>
  <c r="H11" i="76"/>
  <c r="O10" i="76"/>
  <c r="N12" i="76" s="1"/>
  <c r="N10" i="76"/>
  <c r="M12" i="76" s="1"/>
  <c r="M10" i="76"/>
  <c r="L12" i="76" s="1"/>
  <c r="L10" i="76"/>
  <c r="K12" i="76" s="1"/>
  <c r="K10" i="76"/>
  <c r="J12" i="76" s="1"/>
  <c r="J10" i="76"/>
  <c r="I12" i="76" s="1"/>
  <c r="I10" i="76"/>
  <c r="H12" i="76" s="1"/>
  <c r="H29" i="75"/>
  <c r="H28" i="75"/>
  <c r="H27" i="75"/>
  <c r="H26" i="75"/>
  <c r="H25" i="75"/>
  <c r="H24" i="75"/>
  <c r="H23" i="75"/>
  <c r="H22" i="75"/>
  <c r="L17" i="75"/>
  <c r="O12" i="75"/>
  <c r="O11" i="75"/>
  <c r="N11" i="75"/>
  <c r="M11" i="75"/>
  <c r="L11" i="75"/>
  <c r="K11" i="75"/>
  <c r="J11" i="75"/>
  <c r="I11" i="75"/>
  <c r="H11" i="75"/>
  <c r="O10" i="75"/>
  <c r="N12" i="75" s="1"/>
  <c r="N10" i="75"/>
  <c r="M12" i="75" s="1"/>
  <c r="M10" i="75"/>
  <c r="L12" i="75" s="1"/>
  <c r="L10" i="75"/>
  <c r="K12" i="75" s="1"/>
  <c r="K10" i="75"/>
  <c r="J12" i="75" s="1"/>
  <c r="J10" i="75"/>
  <c r="I12" i="75" s="1"/>
  <c r="I10" i="75"/>
  <c r="H12" i="75" s="1"/>
  <c r="H29" i="74"/>
  <c r="H28" i="74"/>
  <c r="H27" i="74"/>
  <c r="H26" i="74"/>
  <c r="H25" i="74"/>
  <c r="H24" i="74"/>
  <c r="H23" i="74"/>
  <c r="H22" i="74"/>
  <c r="L17" i="74"/>
  <c r="L42" i="49" s="1"/>
  <c r="O12" i="74"/>
  <c r="O11" i="74"/>
  <c r="N11" i="74"/>
  <c r="M11" i="74"/>
  <c r="L11" i="74"/>
  <c r="K11" i="74"/>
  <c r="J11" i="74"/>
  <c r="I11" i="74"/>
  <c r="H11" i="74"/>
  <c r="O10" i="74"/>
  <c r="N12" i="74" s="1"/>
  <c r="N10" i="74"/>
  <c r="M12" i="74" s="1"/>
  <c r="M10" i="74"/>
  <c r="L12" i="74" s="1"/>
  <c r="L10" i="74"/>
  <c r="K12" i="74" s="1"/>
  <c r="K10" i="74"/>
  <c r="J12" i="74" s="1"/>
  <c r="J10" i="74"/>
  <c r="I12" i="74" s="1"/>
  <c r="I10" i="74"/>
  <c r="H12" i="74" s="1"/>
  <c r="H29" i="73"/>
  <c r="H28" i="73"/>
  <c r="H27" i="73"/>
  <c r="H26" i="73"/>
  <c r="H25" i="73"/>
  <c r="H24" i="73"/>
  <c r="H23" i="73"/>
  <c r="H22" i="73"/>
  <c r="L17" i="73"/>
  <c r="O12" i="73"/>
  <c r="O11" i="73"/>
  <c r="N11" i="73"/>
  <c r="M11" i="73"/>
  <c r="L11" i="73"/>
  <c r="K11" i="73"/>
  <c r="J11" i="73"/>
  <c r="I11" i="73"/>
  <c r="H11" i="73"/>
  <c r="O10" i="73"/>
  <c r="N12" i="73" s="1"/>
  <c r="N10" i="73"/>
  <c r="M12" i="73" s="1"/>
  <c r="M10" i="73"/>
  <c r="L12" i="73" s="1"/>
  <c r="L10" i="73"/>
  <c r="K12" i="73" s="1"/>
  <c r="K10" i="73"/>
  <c r="J12" i="73" s="1"/>
  <c r="J10" i="73"/>
  <c r="I12" i="73" s="1"/>
  <c r="I10" i="73"/>
  <c r="H12" i="73" s="1"/>
  <c r="H29" i="72"/>
  <c r="H28" i="72"/>
  <c r="H27" i="72"/>
  <c r="H26" i="72"/>
  <c r="H25" i="72"/>
  <c r="H24" i="72"/>
  <c r="H23" i="72"/>
  <c r="H22" i="72"/>
  <c r="L17" i="72"/>
  <c r="L38" i="49" s="1"/>
  <c r="O12" i="72"/>
  <c r="O11" i="72"/>
  <c r="N11" i="72"/>
  <c r="M11" i="72"/>
  <c r="L11" i="72"/>
  <c r="K11" i="72"/>
  <c r="J11" i="72"/>
  <c r="I11" i="72"/>
  <c r="H11" i="72"/>
  <c r="O10" i="72"/>
  <c r="N12" i="72" s="1"/>
  <c r="N10" i="72"/>
  <c r="M12" i="72" s="1"/>
  <c r="M10" i="72"/>
  <c r="L12" i="72" s="1"/>
  <c r="L10" i="72"/>
  <c r="K12" i="72" s="1"/>
  <c r="K10" i="72"/>
  <c r="J12" i="72" s="1"/>
  <c r="J10" i="72"/>
  <c r="I12" i="72" s="1"/>
  <c r="I10" i="72"/>
  <c r="H12" i="72" s="1"/>
  <c r="H29" i="71"/>
  <c r="H28" i="71"/>
  <c r="H27" i="71"/>
  <c r="H26" i="71"/>
  <c r="H25" i="71"/>
  <c r="H24" i="71"/>
  <c r="H23" i="71"/>
  <c r="H22" i="71"/>
  <c r="L17" i="71"/>
  <c r="G17" i="71"/>
  <c r="O12" i="71"/>
  <c r="O11" i="71"/>
  <c r="N11" i="71"/>
  <c r="M11" i="71"/>
  <c r="L11" i="71"/>
  <c r="K11" i="71"/>
  <c r="J11" i="71"/>
  <c r="I11" i="71"/>
  <c r="H11" i="71"/>
  <c r="O10" i="71"/>
  <c r="N12" i="71" s="1"/>
  <c r="N10" i="71"/>
  <c r="M12" i="71" s="1"/>
  <c r="M10" i="71"/>
  <c r="L12" i="71" s="1"/>
  <c r="L10" i="71"/>
  <c r="K12" i="71" s="1"/>
  <c r="K10" i="71"/>
  <c r="J12" i="71" s="1"/>
  <c r="J10" i="71"/>
  <c r="I12" i="71" s="1"/>
  <c r="I10" i="71"/>
  <c r="H12" i="71" s="1"/>
  <c r="H29" i="70"/>
  <c r="H28" i="70"/>
  <c r="H27" i="70"/>
  <c r="H26" i="70"/>
  <c r="H25" i="70"/>
  <c r="H24" i="70"/>
  <c r="H23" i="70"/>
  <c r="H22" i="70"/>
  <c r="L17" i="70"/>
  <c r="O12" i="70"/>
  <c r="O11" i="70"/>
  <c r="N11" i="70"/>
  <c r="M11" i="70"/>
  <c r="L11" i="70"/>
  <c r="K11" i="70"/>
  <c r="J11" i="70"/>
  <c r="I11" i="70"/>
  <c r="H11" i="70"/>
  <c r="O10" i="70"/>
  <c r="N12" i="70" s="1"/>
  <c r="N10" i="70"/>
  <c r="M12" i="70" s="1"/>
  <c r="M10" i="70"/>
  <c r="L12" i="70" s="1"/>
  <c r="L10" i="70"/>
  <c r="K12" i="70" s="1"/>
  <c r="K10" i="70"/>
  <c r="J12" i="70" s="1"/>
  <c r="J10" i="70"/>
  <c r="I12" i="70" s="1"/>
  <c r="I10" i="70"/>
  <c r="H12" i="70" s="1"/>
  <c r="H29" i="69"/>
  <c r="H28" i="69"/>
  <c r="H27" i="69"/>
  <c r="H26" i="69"/>
  <c r="H25" i="69"/>
  <c r="H24" i="69"/>
  <c r="H23" i="69"/>
  <c r="H22" i="69"/>
  <c r="L17" i="69"/>
  <c r="O12" i="69"/>
  <c r="O11" i="69"/>
  <c r="N11" i="69"/>
  <c r="M11" i="69"/>
  <c r="L11" i="69"/>
  <c r="K11" i="69"/>
  <c r="J11" i="69"/>
  <c r="I11" i="69"/>
  <c r="H11" i="69"/>
  <c r="O10" i="69"/>
  <c r="N12" i="69" s="1"/>
  <c r="N10" i="69"/>
  <c r="M12" i="69" s="1"/>
  <c r="M10" i="69"/>
  <c r="L12" i="69" s="1"/>
  <c r="L10" i="69"/>
  <c r="K12" i="69" s="1"/>
  <c r="K10" i="69"/>
  <c r="J12" i="69" s="1"/>
  <c r="J10" i="69"/>
  <c r="I12" i="69" s="1"/>
  <c r="I10" i="69"/>
  <c r="H12" i="69" s="1"/>
  <c r="H29" i="68"/>
  <c r="H28" i="68"/>
  <c r="H27" i="68"/>
  <c r="H26" i="68"/>
  <c r="H25" i="68"/>
  <c r="H24" i="68"/>
  <c r="H23" i="68"/>
  <c r="H22" i="68"/>
  <c r="L17" i="68"/>
  <c r="O12" i="68"/>
  <c r="O11" i="68"/>
  <c r="N11" i="68"/>
  <c r="M11" i="68"/>
  <c r="L11" i="68"/>
  <c r="K11" i="68"/>
  <c r="J11" i="68"/>
  <c r="I11" i="68"/>
  <c r="H11" i="68"/>
  <c r="O10" i="68"/>
  <c r="N12" i="68" s="1"/>
  <c r="N10" i="68"/>
  <c r="M12" i="68" s="1"/>
  <c r="M10" i="68"/>
  <c r="L12" i="68" s="1"/>
  <c r="L10" i="68"/>
  <c r="K12" i="68" s="1"/>
  <c r="K10" i="68"/>
  <c r="J12" i="68" s="1"/>
  <c r="J10" i="68"/>
  <c r="I12" i="68" s="1"/>
  <c r="I10" i="68"/>
  <c r="H12" i="68" s="1"/>
  <c r="H29" i="67"/>
  <c r="H28" i="67"/>
  <c r="H27" i="67"/>
  <c r="H26" i="67"/>
  <c r="H25" i="67"/>
  <c r="H24" i="67"/>
  <c r="H23" i="67"/>
  <c r="H22" i="67"/>
  <c r="L17" i="67"/>
  <c r="L28" i="49" s="1"/>
  <c r="O12" i="67"/>
  <c r="O11" i="67"/>
  <c r="N11" i="67"/>
  <c r="M11" i="67"/>
  <c r="L11" i="67"/>
  <c r="K11" i="67"/>
  <c r="J11" i="67"/>
  <c r="I11" i="67"/>
  <c r="H11" i="67"/>
  <c r="O10" i="67"/>
  <c r="N12" i="67" s="1"/>
  <c r="N10" i="67"/>
  <c r="M12" i="67" s="1"/>
  <c r="M10" i="67"/>
  <c r="L12" i="67" s="1"/>
  <c r="L10" i="67"/>
  <c r="K12" i="67" s="1"/>
  <c r="K10" i="67"/>
  <c r="J12" i="67" s="1"/>
  <c r="J10" i="67"/>
  <c r="I12" i="67" s="1"/>
  <c r="I10" i="67"/>
  <c r="H12" i="67" s="1"/>
  <c r="H29" i="66"/>
  <c r="H28" i="66"/>
  <c r="H27" i="66"/>
  <c r="H26" i="66"/>
  <c r="H25" i="66"/>
  <c r="H24" i="66"/>
  <c r="H23" i="66"/>
  <c r="H22" i="66"/>
  <c r="G17" i="66" s="1"/>
  <c r="L17" i="66"/>
  <c r="O12" i="66"/>
  <c r="O11" i="66"/>
  <c r="N11" i="66"/>
  <c r="M11" i="66"/>
  <c r="L11" i="66"/>
  <c r="K11" i="66"/>
  <c r="J11" i="66"/>
  <c r="I11" i="66"/>
  <c r="H11" i="66"/>
  <c r="O10" i="66"/>
  <c r="N12" i="66" s="1"/>
  <c r="N10" i="66"/>
  <c r="M12" i="66" s="1"/>
  <c r="M10" i="66"/>
  <c r="L12" i="66" s="1"/>
  <c r="L10" i="66"/>
  <c r="K12" i="66" s="1"/>
  <c r="K10" i="66"/>
  <c r="J12" i="66" s="1"/>
  <c r="J10" i="66"/>
  <c r="I12" i="66" s="1"/>
  <c r="I10" i="66"/>
  <c r="H12" i="66" s="1"/>
  <c r="H29" i="65"/>
  <c r="H28" i="65"/>
  <c r="H27" i="65"/>
  <c r="H26" i="65"/>
  <c r="H25" i="65"/>
  <c r="H24" i="65"/>
  <c r="H23" i="65"/>
  <c r="H22" i="65"/>
  <c r="L17" i="65"/>
  <c r="L24" i="49" s="1"/>
  <c r="O12" i="65"/>
  <c r="O11" i="65"/>
  <c r="N11" i="65"/>
  <c r="M11" i="65"/>
  <c r="L11" i="65"/>
  <c r="K11" i="65"/>
  <c r="J11" i="65"/>
  <c r="I11" i="65"/>
  <c r="H11" i="65"/>
  <c r="O10" i="65"/>
  <c r="N12" i="65" s="1"/>
  <c r="N10" i="65"/>
  <c r="M12" i="65" s="1"/>
  <c r="M10" i="65"/>
  <c r="L12" i="65" s="1"/>
  <c r="L10" i="65"/>
  <c r="K12" i="65" s="1"/>
  <c r="K10" i="65"/>
  <c r="J12" i="65" s="1"/>
  <c r="J10" i="65"/>
  <c r="I12" i="65" s="1"/>
  <c r="I10" i="65"/>
  <c r="H12" i="65" s="1"/>
  <c r="H29" i="64"/>
  <c r="H28" i="64"/>
  <c r="H27" i="64"/>
  <c r="H26" i="64"/>
  <c r="H25" i="64"/>
  <c r="H24" i="64"/>
  <c r="H23" i="64"/>
  <c r="H22" i="64"/>
  <c r="L17" i="64"/>
  <c r="L22" i="49" s="1"/>
  <c r="O12" i="64"/>
  <c r="O11" i="64"/>
  <c r="N11" i="64"/>
  <c r="M11" i="64"/>
  <c r="L11" i="64"/>
  <c r="K11" i="64"/>
  <c r="J11" i="64"/>
  <c r="I11" i="64"/>
  <c r="H11" i="64"/>
  <c r="O10" i="64"/>
  <c r="N12" i="64" s="1"/>
  <c r="N10" i="64"/>
  <c r="M12" i="64" s="1"/>
  <c r="M10" i="64"/>
  <c r="L12" i="64" s="1"/>
  <c r="L10" i="64"/>
  <c r="K12" i="64" s="1"/>
  <c r="K10" i="64"/>
  <c r="J12" i="64" s="1"/>
  <c r="J10" i="64"/>
  <c r="I12" i="64" s="1"/>
  <c r="I10" i="64"/>
  <c r="H12" i="64" s="1"/>
  <c r="H29" i="63"/>
  <c r="H28" i="63"/>
  <c r="H27" i="63"/>
  <c r="H26" i="63"/>
  <c r="H25" i="63"/>
  <c r="H24" i="63"/>
  <c r="H23" i="63"/>
  <c r="H22" i="63"/>
  <c r="L17" i="63"/>
  <c r="O12" i="63"/>
  <c r="O11" i="63"/>
  <c r="N11" i="63"/>
  <c r="M11" i="63"/>
  <c r="L11" i="63"/>
  <c r="K11" i="63"/>
  <c r="J11" i="63"/>
  <c r="I11" i="63"/>
  <c r="H11" i="63"/>
  <c r="O10" i="63"/>
  <c r="N12" i="63" s="1"/>
  <c r="N10" i="63"/>
  <c r="M12" i="63" s="1"/>
  <c r="M10" i="63"/>
  <c r="L12" i="63" s="1"/>
  <c r="L10" i="63"/>
  <c r="K12" i="63" s="1"/>
  <c r="K10" i="63"/>
  <c r="J12" i="63" s="1"/>
  <c r="J10" i="63"/>
  <c r="I12" i="63" s="1"/>
  <c r="I10" i="63"/>
  <c r="H12" i="63" s="1"/>
  <c r="H29" i="62"/>
  <c r="H28" i="62"/>
  <c r="H27" i="62"/>
  <c r="H26" i="62"/>
  <c r="H25" i="62"/>
  <c r="H24" i="62"/>
  <c r="H23" i="62"/>
  <c r="H22" i="62"/>
  <c r="L17" i="62"/>
  <c r="O12" i="62"/>
  <c r="O11" i="62"/>
  <c r="N11" i="62"/>
  <c r="M11" i="62"/>
  <c r="L11" i="62"/>
  <c r="K11" i="62"/>
  <c r="J11" i="62"/>
  <c r="I11" i="62"/>
  <c r="H11" i="62"/>
  <c r="O10" i="62"/>
  <c r="N12" i="62" s="1"/>
  <c r="N10" i="62"/>
  <c r="M12" i="62" s="1"/>
  <c r="M10" i="62"/>
  <c r="L12" i="62" s="1"/>
  <c r="L10" i="62"/>
  <c r="K12" i="62" s="1"/>
  <c r="K10" i="62"/>
  <c r="J12" i="62" s="1"/>
  <c r="J10" i="62"/>
  <c r="I12" i="62" s="1"/>
  <c r="I10" i="62"/>
  <c r="H12" i="62" s="1"/>
  <c r="H29" i="61"/>
  <c r="H28" i="61"/>
  <c r="H27" i="61"/>
  <c r="H26" i="61"/>
  <c r="H25" i="61"/>
  <c r="H24" i="61"/>
  <c r="H23" i="61"/>
  <c r="H22" i="61"/>
  <c r="L17" i="61"/>
  <c r="L16" i="49" s="1"/>
  <c r="O12" i="61"/>
  <c r="O11" i="61"/>
  <c r="N11" i="61"/>
  <c r="M11" i="61"/>
  <c r="L11" i="61"/>
  <c r="K11" i="61"/>
  <c r="J11" i="61"/>
  <c r="I11" i="61"/>
  <c r="H11" i="61"/>
  <c r="O10" i="61"/>
  <c r="N12" i="61" s="1"/>
  <c r="N10" i="61"/>
  <c r="M12" i="61" s="1"/>
  <c r="M10" i="61"/>
  <c r="L12" i="61" s="1"/>
  <c r="L10" i="61"/>
  <c r="K12" i="61" s="1"/>
  <c r="K10" i="61"/>
  <c r="J12" i="61" s="1"/>
  <c r="J10" i="61"/>
  <c r="I12" i="61" s="1"/>
  <c r="I10" i="61"/>
  <c r="H12" i="61" s="1"/>
  <c r="H29" i="60"/>
  <c r="H28" i="60"/>
  <c r="H27" i="60"/>
  <c r="H26" i="60"/>
  <c r="H25" i="60"/>
  <c r="H24" i="60"/>
  <c r="G17" i="60" s="1"/>
  <c r="H23" i="60"/>
  <c r="H22" i="60"/>
  <c r="L17" i="60"/>
  <c r="L14" i="49" s="1"/>
  <c r="O12" i="60"/>
  <c r="O11" i="60"/>
  <c r="N11" i="60"/>
  <c r="M11" i="60"/>
  <c r="L11" i="60"/>
  <c r="K11" i="60"/>
  <c r="J11" i="60"/>
  <c r="I11" i="60"/>
  <c r="H11" i="60"/>
  <c r="O10" i="60"/>
  <c r="N12" i="60" s="1"/>
  <c r="N10" i="60"/>
  <c r="M12" i="60" s="1"/>
  <c r="M10" i="60"/>
  <c r="L12" i="60" s="1"/>
  <c r="L10" i="60"/>
  <c r="K12" i="60" s="1"/>
  <c r="K10" i="60"/>
  <c r="J12" i="60" s="1"/>
  <c r="J10" i="60"/>
  <c r="I12" i="60" s="1"/>
  <c r="I10" i="60"/>
  <c r="H12" i="60" s="1"/>
  <c r="H29" i="59"/>
  <c r="H28" i="59"/>
  <c r="H27" i="59"/>
  <c r="H26" i="59"/>
  <c r="H25" i="59"/>
  <c r="H24" i="59"/>
  <c r="H23" i="59"/>
  <c r="H22" i="59"/>
  <c r="L17" i="59"/>
  <c r="L12" i="49" s="1"/>
  <c r="O12" i="59"/>
  <c r="O11" i="59"/>
  <c r="N11" i="59"/>
  <c r="M11" i="59"/>
  <c r="L11" i="59"/>
  <c r="K11" i="59"/>
  <c r="J11" i="59"/>
  <c r="I11" i="59"/>
  <c r="H11" i="59"/>
  <c r="O10" i="59"/>
  <c r="N12" i="59" s="1"/>
  <c r="N10" i="59"/>
  <c r="M12" i="59" s="1"/>
  <c r="M10" i="59"/>
  <c r="L12" i="59" s="1"/>
  <c r="L10" i="59"/>
  <c r="K12" i="59" s="1"/>
  <c r="K10" i="59"/>
  <c r="J12" i="59" s="1"/>
  <c r="J10" i="59"/>
  <c r="I12" i="59" s="1"/>
  <c r="I10" i="59"/>
  <c r="H12" i="59" s="1"/>
  <c r="H23" i="51"/>
  <c r="L17" i="51"/>
  <c r="L10" i="49" s="1"/>
  <c r="H29" i="51"/>
  <c r="H28" i="51"/>
  <c r="H27" i="51"/>
  <c r="H26" i="51"/>
  <c r="H25" i="51"/>
  <c r="H24" i="51"/>
  <c r="H22" i="51"/>
  <c r="O12" i="51"/>
  <c r="O11" i="51"/>
  <c r="N11" i="51"/>
  <c r="M11" i="51"/>
  <c r="L11" i="51"/>
  <c r="K11" i="51"/>
  <c r="J11" i="51"/>
  <c r="I11" i="51"/>
  <c r="H11" i="51"/>
  <c r="O10" i="51"/>
  <c r="N12" i="51" s="1"/>
  <c r="N10" i="51"/>
  <c r="M12" i="51" s="1"/>
  <c r="M10" i="51"/>
  <c r="L12" i="51" s="1"/>
  <c r="L10" i="51"/>
  <c r="K12" i="51" s="1"/>
  <c r="K10" i="51"/>
  <c r="J12" i="51" s="1"/>
  <c r="J10" i="51"/>
  <c r="I12" i="51" s="1"/>
  <c r="I10" i="51"/>
  <c r="H12" i="51" s="1"/>
  <c r="G17" i="59" l="1"/>
  <c r="G17" i="51"/>
  <c r="G17" i="77"/>
  <c r="G17" i="76"/>
  <c r="G17" i="75"/>
  <c r="G17" i="74"/>
  <c r="G17" i="73"/>
  <c r="G17" i="72"/>
  <c r="G17" i="70"/>
  <c r="G17" i="69"/>
  <c r="G17" i="68"/>
  <c r="G17" i="67"/>
  <c r="G17" i="65"/>
  <c r="G17" i="64"/>
  <c r="G17" i="63"/>
  <c r="G17" i="62"/>
  <c r="G17" i="61"/>
  <c r="L50" i="49"/>
  <c r="D48" i="3"/>
  <c r="D30" i="3" l="1"/>
  <c r="D45" i="3"/>
  <c r="D42" i="3"/>
  <c r="D39" i="3"/>
  <c r="D36" i="3"/>
  <c r="D33" i="3"/>
  <c r="O9" i="8"/>
  <c r="D9" i="8"/>
  <c r="O8" i="8"/>
  <c r="N8" i="8"/>
  <c r="M8" i="8"/>
  <c r="L8" i="8"/>
  <c r="K8" i="8"/>
  <c r="J8" i="8"/>
  <c r="I8" i="8"/>
  <c r="H8" i="8"/>
  <c r="O7" i="8"/>
  <c r="N9" i="8" s="1"/>
  <c r="N7" i="8"/>
  <c r="M9" i="8" s="1"/>
  <c r="M7" i="8"/>
  <c r="L9" i="8" s="1"/>
  <c r="L7" i="8"/>
  <c r="K9" i="8" s="1"/>
  <c r="K7" i="8"/>
  <c r="J9" i="8" s="1"/>
  <c r="J7" i="8"/>
  <c r="I9" i="8" s="1"/>
  <c r="I7" i="8"/>
  <c r="H9" i="8" s="1"/>
  <c r="H7" i="8"/>
  <c r="D6" i="8"/>
  <c r="O9" i="7"/>
  <c r="D9" i="7"/>
  <c r="O8" i="7"/>
  <c r="N8" i="7"/>
  <c r="M8" i="7"/>
  <c r="L8" i="7"/>
  <c r="K8" i="7"/>
  <c r="J8" i="7"/>
  <c r="I8" i="7"/>
  <c r="H8" i="7"/>
  <c r="O7" i="7"/>
  <c r="N9" i="7" s="1"/>
  <c r="N7" i="7"/>
  <c r="M9" i="7" s="1"/>
  <c r="M7" i="7"/>
  <c r="L9" i="7" s="1"/>
  <c r="L7" i="7"/>
  <c r="K9" i="7" s="1"/>
  <c r="K7" i="7"/>
  <c r="J9" i="7" s="1"/>
  <c r="J7" i="7"/>
  <c r="I9" i="7" s="1"/>
  <c r="I7" i="7"/>
  <c r="H9" i="7" s="1"/>
  <c r="H7" i="7"/>
  <c r="D6" i="7"/>
  <c r="D51" i="3" l="1"/>
  <c r="G51" i="3"/>
  <c r="D10" i="3" l="1"/>
  <c r="E21" i="1" s="1"/>
  <c r="Q51" i="3"/>
  <c r="D23" i="3" l="1"/>
  <c r="J23" i="3" s="1"/>
</calcChain>
</file>

<file path=xl/comments1.xml><?xml version="1.0" encoding="utf-8"?>
<comments xmlns="http://schemas.openxmlformats.org/spreadsheetml/2006/main">
  <authors>
    <author>Amagasaki</author>
  </authors>
  <commentList>
    <comment ref="D10" authorId="0" shapeId="0">
      <text>
        <r>
          <rPr>
            <b/>
            <sz val="11"/>
            <color indexed="81"/>
            <rFont val="MS P ゴシック"/>
            <family val="3"/>
            <charset val="128"/>
          </rPr>
          <t>自動入力</t>
        </r>
      </text>
    </comment>
    <comment ref="D23" authorId="0" shapeId="0">
      <text>
        <r>
          <rPr>
            <b/>
            <sz val="11"/>
            <color indexed="81"/>
            <rFont val="MS P ゴシック"/>
            <family val="3"/>
            <charset val="128"/>
          </rPr>
          <t>自動入力</t>
        </r>
      </text>
    </comment>
    <comment ref="D30"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D33" authorId="0" shapeId="0">
      <text>
        <r>
          <rPr>
            <b/>
            <sz val="9"/>
            <color indexed="81"/>
            <rFont val="MS P ゴシック"/>
            <family val="3"/>
            <charset val="128"/>
          </rPr>
          <t>自動入力</t>
        </r>
      </text>
    </comment>
    <comment ref="G33" authorId="0" shapeId="0">
      <text>
        <r>
          <rPr>
            <b/>
            <sz val="9"/>
            <color indexed="81"/>
            <rFont val="MS P ゴシック"/>
            <family val="3"/>
            <charset val="128"/>
          </rPr>
          <t>自動入力</t>
        </r>
      </text>
    </comment>
    <comment ref="D36" authorId="0" shapeId="0">
      <text>
        <r>
          <rPr>
            <b/>
            <sz val="9"/>
            <color indexed="81"/>
            <rFont val="MS P ゴシック"/>
            <family val="3"/>
            <charset val="128"/>
          </rPr>
          <t>自動入力</t>
        </r>
      </text>
    </comment>
    <comment ref="G36" authorId="0" shapeId="0">
      <text>
        <r>
          <rPr>
            <b/>
            <sz val="9"/>
            <color indexed="81"/>
            <rFont val="MS P ゴシック"/>
            <family val="3"/>
            <charset val="128"/>
          </rPr>
          <t>自動入力</t>
        </r>
      </text>
    </comment>
    <comment ref="D39" authorId="0" shapeId="0">
      <text>
        <r>
          <rPr>
            <b/>
            <sz val="9"/>
            <color indexed="81"/>
            <rFont val="MS P ゴシック"/>
            <family val="3"/>
            <charset val="128"/>
          </rPr>
          <t>自動入力</t>
        </r>
      </text>
    </comment>
    <comment ref="G39" authorId="0" shapeId="0">
      <text>
        <r>
          <rPr>
            <b/>
            <sz val="9"/>
            <color indexed="81"/>
            <rFont val="MS P ゴシック"/>
            <family val="3"/>
            <charset val="128"/>
          </rPr>
          <t>自動入力</t>
        </r>
      </text>
    </comment>
    <comment ref="D42"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D45" authorId="0" shapeId="0">
      <text>
        <r>
          <rPr>
            <b/>
            <sz val="9"/>
            <color indexed="81"/>
            <rFont val="MS P ゴシック"/>
            <family val="3"/>
            <charset val="128"/>
          </rPr>
          <t>自動入力</t>
        </r>
      </text>
    </comment>
    <comment ref="G45" authorId="0" shapeId="0">
      <text>
        <r>
          <rPr>
            <b/>
            <sz val="9"/>
            <color indexed="81"/>
            <rFont val="MS P ゴシック"/>
            <family val="3"/>
            <charset val="128"/>
          </rPr>
          <t>自動入力</t>
        </r>
      </text>
    </comment>
    <comment ref="D48" authorId="0" shapeId="0">
      <text>
        <r>
          <rPr>
            <b/>
            <sz val="9"/>
            <color indexed="81"/>
            <rFont val="MS P ゴシック"/>
            <family val="3"/>
            <charset val="128"/>
          </rPr>
          <t>自動入力</t>
        </r>
      </text>
    </comment>
    <comment ref="G48" authorId="0" shapeId="0">
      <text>
        <r>
          <rPr>
            <b/>
            <sz val="9"/>
            <color indexed="81"/>
            <rFont val="MS P ゴシック"/>
            <family val="3"/>
            <charset val="128"/>
          </rPr>
          <t>自動入力</t>
        </r>
      </text>
    </comment>
    <comment ref="D51" authorId="0" shapeId="0">
      <text>
        <r>
          <rPr>
            <b/>
            <sz val="9"/>
            <color indexed="81"/>
            <rFont val="MS P ゴシック"/>
            <family val="3"/>
            <charset val="128"/>
          </rPr>
          <t>自動入力</t>
        </r>
      </text>
    </comment>
    <comment ref="G51" authorId="0" shapeId="0">
      <text>
        <r>
          <rPr>
            <b/>
            <sz val="9"/>
            <color indexed="81"/>
            <rFont val="MS P ゴシック"/>
            <family val="3"/>
            <charset val="128"/>
          </rPr>
          <t>自動入力</t>
        </r>
      </text>
    </comment>
  </commentList>
</comments>
</file>

<file path=xl/comments10.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1.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2.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3.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4.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5.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6.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7.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8.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9.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2.xml><?xml version="1.0" encoding="utf-8"?>
<comments xmlns="http://schemas.openxmlformats.org/spreadsheetml/2006/main">
  <authors>
    <author>Amagasaki</author>
  </authors>
  <commentList>
    <comment ref="I10" authorId="0" shapeId="0">
      <text>
        <r>
          <rPr>
            <b/>
            <sz val="9"/>
            <color indexed="81"/>
            <rFont val="MS P ゴシック"/>
            <family val="3"/>
            <charset val="128"/>
          </rPr>
          <t>自動入力</t>
        </r>
      </text>
    </comment>
    <comment ref="I12" authorId="0" shapeId="0">
      <text>
        <r>
          <rPr>
            <b/>
            <sz val="9"/>
            <color indexed="81"/>
            <rFont val="MS P ゴシック"/>
            <family val="3"/>
            <charset val="128"/>
          </rPr>
          <t>自動入力</t>
        </r>
      </text>
    </comment>
    <comment ref="I14" authorId="0" shapeId="0">
      <text>
        <r>
          <rPr>
            <b/>
            <sz val="9"/>
            <color indexed="81"/>
            <rFont val="MS P ゴシック"/>
            <family val="3"/>
            <charset val="128"/>
          </rPr>
          <t>自動入力</t>
        </r>
      </text>
    </comment>
    <comment ref="I16" authorId="0" shapeId="0">
      <text>
        <r>
          <rPr>
            <b/>
            <sz val="9"/>
            <color indexed="81"/>
            <rFont val="MS P ゴシック"/>
            <family val="3"/>
            <charset val="128"/>
          </rPr>
          <t>自動入力</t>
        </r>
      </text>
    </comment>
    <comment ref="I18" authorId="0" shapeId="0">
      <text>
        <r>
          <rPr>
            <b/>
            <sz val="9"/>
            <color indexed="81"/>
            <rFont val="MS P ゴシック"/>
            <family val="3"/>
            <charset val="128"/>
          </rPr>
          <t>自動入力</t>
        </r>
      </text>
    </comment>
    <comment ref="I20" authorId="0" shapeId="0">
      <text>
        <r>
          <rPr>
            <b/>
            <sz val="9"/>
            <color indexed="81"/>
            <rFont val="MS P ゴシック"/>
            <family val="3"/>
            <charset val="128"/>
          </rPr>
          <t>自動入力</t>
        </r>
      </text>
    </comment>
    <comment ref="I22" authorId="0" shapeId="0">
      <text>
        <r>
          <rPr>
            <b/>
            <sz val="9"/>
            <color indexed="81"/>
            <rFont val="MS P ゴシック"/>
            <family val="3"/>
            <charset val="128"/>
          </rPr>
          <t>自動入力</t>
        </r>
      </text>
    </comment>
    <comment ref="I24" authorId="0" shapeId="0">
      <text>
        <r>
          <rPr>
            <b/>
            <sz val="9"/>
            <color indexed="81"/>
            <rFont val="MS P ゴシック"/>
            <family val="3"/>
            <charset val="128"/>
          </rPr>
          <t>自動入力</t>
        </r>
      </text>
    </comment>
    <comment ref="I26" authorId="0" shapeId="0">
      <text>
        <r>
          <rPr>
            <b/>
            <sz val="9"/>
            <color indexed="81"/>
            <rFont val="MS P ゴシック"/>
            <family val="3"/>
            <charset val="128"/>
          </rPr>
          <t>自動入力</t>
        </r>
      </text>
    </comment>
    <comment ref="I28" authorId="0" shapeId="0">
      <text>
        <r>
          <rPr>
            <b/>
            <sz val="9"/>
            <color indexed="81"/>
            <rFont val="MS P ゴシック"/>
            <family val="3"/>
            <charset val="128"/>
          </rPr>
          <t>自動入力</t>
        </r>
      </text>
    </comment>
    <comment ref="I30" authorId="0" shapeId="0">
      <text>
        <r>
          <rPr>
            <b/>
            <sz val="9"/>
            <color indexed="81"/>
            <rFont val="MS P ゴシック"/>
            <family val="3"/>
            <charset val="128"/>
          </rPr>
          <t>自動入力</t>
        </r>
      </text>
    </comment>
    <comment ref="I32" authorId="0" shapeId="0">
      <text>
        <r>
          <rPr>
            <b/>
            <sz val="9"/>
            <color indexed="81"/>
            <rFont val="MS P ゴシック"/>
            <family val="3"/>
            <charset val="128"/>
          </rPr>
          <t>自動入力</t>
        </r>
      </text>
    </comment>
    <comment ref="I34" authorId="0" shapeId="0">
      <text>
        <r>
          <rPr>
            <b/>
            <sz val="9"/>
            <color indexed="81"/>
            <rFont val="MS P ゴシック"/>
            <family val="3"/>
            <charset val="128"/>
          </rPr>
          <t>自動入力</t>
        </r>
      </text>
    </comment>
    <comment ref="I36" authorId="0" shapeId="0">
      <text>
        <r>
          <rPr>
            <b/>
            <sz val="9"/>
            <color indexed="81"/>
            <rFont val="MS P ゴシック"/>
            <family val="3"/>
            <charset val="128"/>
          </rPr>
          <t>自動入力</t>
        </r>
      </text>
    </comment>
    <comment ref="I38" authorId="0" shapeId="0">
      <text>
        <r>
          <rPr>
            <b/>
            <sz val="9"/>
            <color indexed="81"/>
            <rFont val="MS P ゴシック"/>
            <family val="3"/>
            <charset val="128"/>
          </rPr>
          <t>自動入力</t>
        </r>
      </text>
    </comment>
    <comment ref="I40" authorId="0" shapeId="0">
      <text>
        <r>
          <rPr>
            <b/>
            <sz val="9"/>
            <color indexed="81"/>
            <rFont val="MS P ゴシック"/>
            <family val="3"/>
            <charset val="128"/>
          </rPr>
          <t>自動入力</t>
        </r>
      </text>
    </comment>
    <comment ref="I42" authorId="0" shapeId="0">
      <text>
        <r>
          <rPr>
            <b/>
            <sz val="9"/>
            <color indexed="81"/>
            <rFont val="MS P ゴシック"/>
            <family val="3"/>
            <charset val="128"/>
          </rPr>
          <t>自動入力</t>
        </r>
      </text>
    </comment>
    <comment ref="I44" authorId="0" shapeId="0">
      <text>
        <r>
          <rPr>
            <b/>
            <sz val="9"/>
            <color indexed="81"/>
            <rFont val="MS P ゴシック"/>
            <family val="3"/>
            <charset val="128"/>
          </rPr>
          <t>自動入力</t>
        </r>
      </text>
    </comment>
    <comment ref="I46" authorId="0" shapeId="0">
      <text>
        <r>
          <rPr>
            <b/>
            <sz val="9"/>
            <color indexed="81"/>
            <rFont val="MS P ゴシック"/>
            <family val="3"/>
            <charset val="128"/>
          </rPr>
          <t>自動入力</t>
        </r>
      </text>
    </comment>
    <comment ref="I48" authorId="0" shapeId="0">
      <text>
        <r>
          <rPr>
            <b/>
            <sz val="9"/>
            <color indexed="81"/>
            <rFont val="MS P ゴシック"/>
            <family val="3"/>
            <charset val="128"/>
          </rPr>
          <t>自動入力</t>
        </r>
      </text>
    </comment>
  </commentList>
</comments>
</file>

<file path=xl/comments20.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21.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22.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3.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4.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5.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6.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7.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8.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9.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sharedStrings.xml><?xml version="1.0" encoding="utf-8"?>
<sst xmlns="http://schemas.openxmlformats.org/spreadsheetml/2006/main" count="1422" uniqueCount="193">
  <si>
    <t>令和　　年　　月　　日</t>
    <rPh sb="0" eb="2">
      <t>レイワ</t>
    </rPh>
    <rPh sb="4" eb="5">
      <t>ネン</t>
    </rPh>
    <rPh sb="7" eb="8">
      <t>ガツ</t>
    </rPh>
    <rPh sb="10" eb="11">
      <t>ニチ</t>
    </rPh>
    <phoneticPr fontId="4"/>
  </si>
  <si>
    <t>　尼　崎　市　長　　様</t>
    <rPh sb="1" eb="2">
      <t>アマ</t>
    </rPh>
    <rPh sb="3" eb="4">
      <t>サキ</t>
    </rPh>
    <rPh sb="5" eb="6">
      <t>シ</t>
    </rPh>
    <rPh sb="7" eb="8">
      <t>ナガ</t>
    </rPh>
    <rPh sb="10" eb="11">
      <t>サマ</t>
    </rPh>
    <phoneticPr fontId="4"/>
  </si>
  <si>
    <t>(申請者)</t>
    <rPh sb="1" eb="4">
      <t>シンセイシャ</t>
    </rPh>
    <phoneticPr fontId="4"/>
  </si>
  <si>
    <t>〒</t>
    <phoneticPr fontId="4"/>
  </si>
  <si>
    <t>所　在　地</t>
    <rPh sb="0" eb="1">
      <t>トコロ</t>
    </rPh>
    <rPh sb="2" eb="3">
      <t>ザイ</t>
    </rPh>
    <rPh sb="4" eb="5">
      <t>チ</t>
    </rPh>
    <phoneticPr fontId="4"/>
  </si>
  <si>
    <t>事 業 者 名</t>
    <rPh sb="0" eb="1">
      <t>コト</t>
    </rPh>
    <rPh sb="2" eb="3">
      <t>ギョウ</t>
    </rPh>
    <rPh sb="4" eb="5">
      <t>モノ</t>
    </rPh>
    <rPh sb="6" eb="7">
      <t>ナ</t>
    </rPh>
    <phoneticPr fontId="4"/>
  </si>
  <si>
    <t>代表者肩書・氏名</t>
    <rPh sb="0" eb="3">
      <t>ダイヒョウシャ</t>
    </rPh>
    <rPh sb="3" eb="5">
      <t>カタガキ</t>
    </rPh>
    <rPh sb="6" eb="8">
      <t>シメイ</t>
    </rPh>
    <phoneticPr fontId="4"/>
  </si>
  <si>
    <t>金</t>
    <rPh sb="0" eb="1">
      <t>キン</t>
    </rPh>
    <phoneticPr fontId="4"/>
  </si>
  <si>
    <t>円</t>
    <rPh sb="0" eb="1">
      <t>エン</t>
    </rPh>
    <phoneticPr fontId="4"/>
  </si>
  <si>
    <t>添付書類等</t>
    <rPh sb="0" eb="2">
      <t>テンプ</t>
    </rPh>
    <rPh sb="2" eb="4">
      <t>ショルイ</t>
    </rPh>
    <rPh sb="4" eb="5">
      <t>トウ</t>
    </rPh>
    <phoneticPr fontId="4"/>
  </si>
  <si>
    <t>誓約事項</t>
    <rPh sb="0" eb="2">
      <t>セイヤク</t>
    </rPh>
    <rPh sb="2" eb="4">
      <t>ジコウ</t>
    </rPh>
    <phoneticPr fontId="4"/>
  </si>
  <si>
    <t>以下のいずれにも該当することを誓います。</t>
    <rPh sb="0" eb="2">
      <t>イカ</t>
    </rPh>
    <rPh sb="8" eb="10">
      <t>ガイトウ</t>
    </rPh>
    <rPh sb="15" eb="16">
      <t>チカ</t>
    </rPh>
    <phoneticPr fontId="4"/>
  </si>
  <si>
    <t>業種分類</t>
    <rPh sb="0" eb="2">
      <t>ギョウシュ</t>
    </rPh>
    <rPh sb="2" eb="4">
      <t>ブンルイ</t>
    </rPh>
    <phoneticPr fontId="4"/>
  </si>
  <si>
    <t>製造業</t>
    <rPh sb="0" eb="3">
      <t>セイゾウギョウ</t>
    </rPh>
    <phoneticPr fontId="4"/>
  </si>
  <si>
    <t>建設業</t>
    <rPh sb="0" eb="3">
      <t>ケンセツギョウ</t>
    </rPh>
    <phoneticPr fontId="4"/>
  </si>
  <si>
    <t>運輸業</t>
    <rPh sb="0" eb="3">
      <t>ウンユギョウ</t>
    </rPh>
    <phoneticPr fontId="4"/>
  </si>
  <si>
    <t>卸売業</t>
    <rPh sb="0" eb="3">
      <t>オロシウリギョウ</t>
    </rPh>
    <phoneticPr fontId="4"/>
  </si>
  <si>
    <t>小売業</t>
    <rPh sb="0" eb="3">
      <t>コウリギョウ</t>
    </rPh>
    <phoneticPr fontId="4"/>
  </si>
  <si>
    <t>サービス業</t>
    <rPh sb="4" eb="5">
      <t>ギョウ</t>
    </rPh>
    <phoneticPr fontId="4"/>
  </si>
  <si>
    <t>その他</t>
    <rPh sb="2" eb="3">
      <t>タ</t>
    </rPh>
    <phoneticPr fontId="4"/>
  </si>
  <si>
    <t>（　　　　　　　　　　　　　　　　　　　　　　　　　　　　　　　　　　　　）</t>
    <phoneticPr fontId="4"/>
  </si>
  <si>
    <t>資 本 金</t>
    <rPh sb="0" eb="1">
      <t>シ</t>
    </rPh>
    <rPh sb="2" eb="3">
      <t>モト</t>
    </rPh>
    <rPh sb="4" eb="5">
      <t>キン</t>
    </rPh>
    <phoneticPr fontId="4"/>
  </si>
  <si>
    <t>人</t>
    <rPh sb="0" eb="1">
      <t>ニン</t>
    </rPh>
    <phoneticPr fontId="4"/>
  </si>
  <si>
    <t>担当者</t>
    <rPh sb="0" eb="1">
      <t>タン</t>
    </rPh>
    <rPh sb="1" eb="2">
      <t>トウ</t>
    </rPh>
    <rPh sb="2" eb="3">
      <t>モノ</t>
    </rPh>
    <phoneticPr fontId="4"/>
  </si>
  <si>
    <t>所属（役職）</t>
    <rPh sb="0" eb="2">
      <t>ショゾク</t>
    </rPh>
    <rPh sb="3" eb="5">
      <t>ヤクショク</t>
    </rPh>
    <phoneticPr fontId="4"/>
  </si>
  <si>
    <t>氏　名</t>
    <rPh sb="0" eb="1">
      <t>シ</t>
    </rPh>
    <rPh sb="2" eb="3">
      <t>ナ</t>
    </rPh>
    <phoneticPr fontId="4"/>
  </si>
  <si>
    <t>連 絡 先</t>
    <rPh sb="0" eb="1">
      <t>レン</t>
    </rPh>
    <rPh sb="2" eb="3">
      <t>ラク</t>
    </rPh>
    <rPh sb="4" eb="5">
      <t>サキ</t>
    </rPh>
    <phoneticPr fontId="4"/>
  </si>
  <si>
    <t>TEL:</t>
    <phoneticPr fontId="4"/>
  </si>
  <si>
    <t>Mail:</t>
    <phoneticPr fontId="4"/>
  </si>
  <si>
    <t>※ □にチェックを記入すること</t>
    <rPh sb="9" eb="11">
      <t>キニュウ</t>
    </rPh>
    <phoneticPr fontId="4"/>
  </si>
  <si>
    <t>※ 必要に応じ、市から上記連絡先に確認させていただきます。</t>
    <rPh sb="2" eb="4">
      <t>ヒツヨウ</t>
    </rPh>
    <rPh sb="5" eb="6">
      <t>オウ</t>
    </rPh>
    <rPh sb="8" eb="9">
      <t>シ</t>
    </rPh>
    <rPh sb="11" eb="13">
      <t>ジョウキ</t>
    </rPh>
    <rPh sb="13" eb="16">
      <t>レンラクサキ</t>
    </rPh>
    <rPh sb="17" eb="19">
      <t>カクニン</t>
    </rPh>
    <phoneticPr fontId="4"/>
  </si>
  <si>
    <t>収支予算書</t>
    <rPh sb="0" eb="2">
      <t>シュウシ</t>
    </rPh>
    <rPh sb="2" eb="5">
      <t>ヨサンショ</t>
    </rPh>
    <phoneticPr fontId="4"/>
  </si>
  <si>
    <t>１　収入の部</t>
    <rPh sb="2" eb="4">
      <t>シュウニュウ</t>
    </rPh>
    <rPh sb="5" eb="6">
      <t>ブ</t>
    </rPh>
    <phoneticPr fontId="4"/>
  </si>
  <si>
    <t>科　目</t>
    <rPh sb="0" eb="1">
      <t>カ</t>
    </rPh>
    <rPh sb="2" eb="3">
      <t>メ</t>
    </rPh>
    <phoneticPr fontId="4"/>
  </si>
  <si>
    <t>予　算　額</t>
    <rPh sb="0" eb="1">
      <t>ヨ</t>
    </rPh>
    <rPh sb="2" eb="3">
      <t>ザン</t>
    </rPh>
    <rPh sb="4" eb="5">
      <t>ガク</t>
    </rPh>
    <phoneticPr fontId="4"/>
  </si>
  <si>
    <t>摘　要</t>
    <rPh sb="0" eb="1">
      <t>テキ</t>
    </rPh>
    <rPh sb="2" eb="3">
      <t>ヨウ</t>
    </rPh>
    <phoneticPr fontId="4"/>
  </si>
  <si>
    <t>尼崎市補助金</t>
    <rPh sb="0" eb="3">
      <t>アマガサキシ</t>
    </rPh>
    <rPh sb="3" eb="6">
      <t>ホジョキン</t>
    </rPh>
    <phoneticPr fontId="4"/>
  </si>
  <si>
    <t>円</t>
    <rPh sb="0" eb="1">
      <t>エン</t>
    </rPh>
    <phoneticPr fontId="4"/>
  </si>
  <si>
    <t>[A]</t>
    <phoneticPr fontId="4"/>
  </si>
  <si>
    <t>※千円未満切り捨て</t>
    <rPh sb="1" eb="3">
      <t>センエン</t>
    </rPh>
    <rPh sb="3" eb="5">
      <t>ミマン</t>
    </rPh>
    <rPh sb="5" eb="6">
      <t>キ</t>
    </rPh>
    <rPh sb="7" eb="8">
      <t>ス</t>
    </rPh>
    <phoneticPr fontId="4"/>
  </si>
  <si>
    <t>そ　の　他</t>
    <rPh sb="4" eb="5">
      <t>タ</t>
    </rPh>
    <phoneticPr fontId="4"/>
  </si>
  <si>
    <t>合　計</t>
    <rPh sb="0" eb="1">
      <t>ゴウ</t>
    </rPh>
    <rPh sb="2" eb="3">
      <t>ケイ</t>
    </rPh>
    <phoneticPr fontId="4"/>
  </si>
  <si>
    <t>[B]</t>
    <phoneticPr fontId="4"/>
  </si>
  <si>
    <t>２　支出の部</t>
    <rPh sb="2" eb="4">
      <t>シシュツ</t>
    </rPh>
    <rPh sb="5" eb="6">
      <t>ブ</t>
    </rPh>
    <phoneticPr fontId="4"/>
  </si>
  <si>
    <t>区　分</t>
    <rPh sb="0" eb="1">
      <t>ク</t>
    </rPh>
    <rPh sb="2" eb="3">
      <t>ブン</t>
    </rPh>
    <phoneticPr fontId="4"/>
  </si>
  <si>
    <t>内　訳</t>
    <rPh sb="0" eb="1">
      <t>ウチ</t>
    </rPh>
    <rPh sb="2" eb="3">
      <t>ヤク</t>
    </rPh>
    <phoneticPr fontId="4"/>
  </si>
  <si>
    <t>予　算　額
（税込）</t>
    <rPh sb="0" eb="1">
      <t>ヨ</t>
    </rPh>
    <rPh sb="2" eb="3">
      <t>ザン</t>
    </rPh>
    <rPh sb="4" eb="5">
      <t>ガク</t>
    </rPh>
    <rPh sb="7" eb="9">
      <t>ゼイコミ</t>
    </rPh>
    <phoneticPr fontId="4"/>
  </si>
  <si>
    <t>受　講　料</t>
    <rPh sb="0" eb="1">
      <t>ウケ</t>
    </rPh>
    <rPh sb="2" eb="3">
      <t>コウ</t>
    </rPh>
    <rPh sb="4" eb="5">
      <t>リョウ</t>
    </rPh>
    <phoneticPr fontId="4"/>
  </si>
  <si>
    <t>教　材　料</t>
    <rPh sb="0" eb="1">
      <t>キョウ</t>
    </rPh>
    <rPh sb="2" eb="3">
      <t>ザイ</t>
    </rPh>
    <rPh sb="4" eb="5">
      <t>リョウ</t>
    </rPh>
    <phoneticPr fontId="4"/>
  </si>
  <si>
    <t>社内研修に
要した費用</t>
    <rPh sb="0" eb="2">
      <t>シャナイ</t>
    </rPh>
    <rPh sb="2" eb="4">
      <t>ケンシュウ</t>
    </rPh>
    <rPh sb="6" eb="7">
      <t>ヨウ</t>
    </rPh>
    <rPh sb="9" eb="11">
      <t>ヒヨウ</t>
    </rPh>
    <phoneticPr fontId="4"/>
  </si>
  <si>
    <t>円[B]</t>
    <rPh sb="0" eb="1">
      <t>エン</t>
    </rPh>
    <phoneticPr fontId="4"/>
  </si>
  <si>
    <t>円[C]</t>
    <rPh sb="0" eb="1">
      <t>エン</t>
    </rPh>
    <phoneticPr fontId="4"/>
  </si>
  <si>
    <t>（注１）収支の計はそれぞれ一致する。</t>
    <rPh sb="1" eb="2">
      <t>チュウ</t>
    </rPh>
    <rPh sb="4" eb="6">
      <t>シュウシ</t>
    </rPh>
    <rPh sb="7" eb="8">
      <t>ケイ</t>
    </rPh>
    <rPh sb="13" eb="15">
      <t>イッチ</t>
    </rPh>
    <phoneticPr fontId="4"/>
  </si>
  <si>
    <t>[C]</t>
    <phoneticPr fontId="4"/>
  </si>
  <si>
    <t>※[A]</t>
    <phoneticPr fontId="4"/>
  </si>
  <si>
    <t>補助対象経費
（税抜）</t>
    <rPh sb="0" eb="2">
      <t>ホジョ</t>
    </rPh>
    <rPh sb="2" eb="4">
      <t>タイショウ</t>
    </rPh>
    <rPh sb="4" eb="6">
      <t>ケイヒ</t>
    </rPh>
    <rPh sb="8" eb="9">
      <t>ゼイ</t>
    </rPh>
    <rPh sb="9" eb="10">
      <t>ヌ</t>
    </rPh>
    <phoneticPr fontId="4"/>
  </si>
  <si>
    <t>×2/3（千円未満切り捨て） ＝  補助金交付申請額</t>
    <rPh sb="5" eb="7">
      <t>センエン</t>
    </rPh>
    <rPh sb="7" eb="9">
      <t>ミマン</t>
    </rPh>
    <rPh sb="9" eb="10">
      <t>キ</t>
    </rPh>
    <rPh sb="11" eb="12">
      <t>ス</t>
    </rPh>
    <rPh sb="18" eb="21">
      <t>ホジョキン</t>
    </rPh>
    <rPh sb="21" eb="23">
      <t>コウフ</t>
    </rPh>
    <rPh sb="23" eb="25">
      <t>シンセイ</t>
    </rPh>
    <rPh sb="25" eb="26">
      <t>ガク</t>
    </rPh>
    <phoneticPr fontId="4"/>
  </si>
  <si>
    <t>申請事業者名</t>
    <rPh sb="0" eb="2">
      <t>シンセイ</t>
    </rPh>
    <rPh sb="2" eb="5">
      <t>ジギョウシャ</t>
    </rPh>
    <rPh sb="5" eb="6">
      <t>メイ</t>
    </rPh>
    <phoneticPr fontId="4"/>
  </si>
  <si>
    <t>研修等名称</t>
    <rPh sb="0" eb="2">
      <t>ケンシュウ</t>
    </rPh>
    <rPh sb="2" eb="3">
      <t>トウ</t>
    </rPh>
    <rPh sb="3" eb="5">
      <t>メイショウ</t>
    </rPh>
    <phoneticPr fontId="4"/>
  </si>
  <si>
    <t>受講者数</t>
    <rPh sb="0" eb="3">
      <t>ジュコウシャ</t>
    </rPh>
    <rPh sb="3" eb="4">
      <t>スウ</t>
    </rPh>
    <phoneticPr fontId="4"/>
  </si>
  <si>
    <t>経費小計</t>
    <rPh sb="0" eb="2">
      <t>ケイヒ</t>
    </rPh>
    <rPh sb="2" eb="4">
      <t>ショウケイ</t>
    </rPh>
    <phoneticPr fontId="4"/>
  </si>
  <si>
    <t>[D]</t>
    <phoneticPr fontId="4"/>
  </si>
  <si>
    <t>（申請時 添付書類➂）</t>
    <rPh sb="1" eb="4">
      <t>シンセイジ</t>
    </rPh>
    <rPh sb="5" eb="7">
      <t>テンプ</t>
    </rPh>
    <rPh sb="7" eb="9">
      <t>ショルイ</t>
    </rPh>
    <phoneticPr fontId="4"/>
  </si>
  <si>
    <t>補助対象経費 内容説明書</t>
    <rPh sb="0" eb="2">
      <t>ホジョ</t>
    </rPh>
    <rPh sb="2" eb="4">
      <t>タイショウ</t>
    </rPh>
    <rPh sb="4" eb="6">
      <t>ケイヒ</t>
    </rPh>
    <rPh sb="7" eb="9">
      <t>ナイヨウ</t>
    </rPh>
    <rPh sb="9" eb="12">
      <t>セツメイショ</t>
    </rPh>
    <phoneticPr fontId="4"/>
  </si>
  <si>
    <t>研修等No．</t>
    <rPh sb="0" eb="2">
      <t>ケンシュウ</t>
    </rPh>
    <rPh sb="2" eb="3">
      <t>トウ</t>
    </rPh>
    <phoneticPr fontId="4"/>
  </si>
  <si>
    <r>
      <t>No</t>
    </r>
    <r>
      <rPr>
        <sz val="12"/>
        <color theme="1"/>
        <rFont val="ＭＳ Ｐゴシック"/>
        <family val="3"/>
        <charset val="128"/>
      </rPr>
      <t>．</t>
    </r>
    <phoneticPr fontId="4"/>
  </si>
  <si>
    <t>主催団体名称</t>
    <rPh sb="0" eb="2">
      <t>シュサイ</t>
    </rPh>
    <rPh sb="2" eb="4">
      <t>ダンタイ</t>
    </rPh>
    <rPh sb="4" eb="6">
      <t>メイショウ</t>
    </rPh>
    <phoneticPr fontId="4"/>
  </si>
  <si>
    <t>研修等受講期間</t>
    <rPh sb="0" eb="2">
      <t>ケンシュウ</t>
    </rPh>
    <rPh sb="2" eb="3">
      <t>トウ</t>
    </rPh>
    <rPh sb="3" eb="5">
      <t>ジュコウ</t>
    </rPh>
    <rPh sb="5" eb="7">
      <t>キカン</t>
    </rPh>
    <phoneticPr fontId="4"/>
  </si>
  <si>
    <t>受講場所(名称)</t>
    <rPh sb="0" eb="2">
      <t>ジュコウ</t>
    </rPh>
    <rPh sb="2" eb="4">
      <t>バショ</t>
    </rPh>
    <rPh sb="5" eb="7">
      <t>メイショウ</t>
    </rPh>
    <phoneticPr fontId="4"/>
  </si>
  <si>
    <t>事業区分</t>
    <rPh sb="0" eb="2">
      <t>ジギョウ</t>
    </rPh>
    <rPh sb="2" eb="4">
      <t>クブン</t>
    </rPh>
    <phoneticPr fontId="4"/>
  </si>
  <si>
    <t>外注業務の内製化</t>
    <rPh sb="0" eb="2">
      <t>ガイチュウ</t>
    </rPh>
    <rPh sb="2" eb="4">
      <t>ギョウム</t>
    </rPh>
    <rPh sb="5" eb="7">
      <t>ナイセイ</t>
    </rPh>
    <rPh sb="7" eb="8">
      <t>カ</t>
    </rPh>
    <phoneticPr fontId="4"/>
  </si>
  <si>
    <t>受注能力の拡大</t>
    <rPh sb="0" eb="2">
      <t>ジュチュウ</t>
    </rPh>
    <rPh sb="2" eb="4">
      <t>ノウリョク</t>
    </rPh>
    <rPh sb="5" eb="7">
      <t>カクダイ</t>
    </rPh>
    <phoneticPr fontId="4"/>
  </si>
  <si>
    <t>DX ・ IoT化</t>
    <rPh sb="8" eb="9">
      <t>カ</t>
    </rPh>
    <phoneticPr fontId="4"/>
  </si>
  <si>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4"/>
  </si>
  <si>
    <t>研修等により
期待される効果
（受講の目的）</t>
    <rPh sb="0" eb="2">
      <t>ケンシュウ</t>
    </rPh>
    <rPh sb="2" eb="3">
      <t>トウ</t>
    </rPh>
    <rPh sb="7" eb="9">
      <t>キタイ</t>
    </rPh>
    <rPh sb="12" eb="14">
      <t>コウカ</t>
    </rPh>
    <rPh sb="16" eb="18">
      <t>ジュコウ</t>
    </rPh>
    <rPh sb="19" eb="21">
      <t>モクテキ</t>
    </rPh>
    <phoneticPr fontId="4"/>
  </si>
  <si>
    <t>➀　従業員への効果（いずれか1つにチェック）</t>
    <rPh sb="2" eb="5">
      <t>ジュウギョウイン</t>
    </rPh>
    <rPh sb="7" eb="9">
      <t>コウカ</t>
    </rPh>
    <phoneticPr fontId="4"/>
  </si>
  <si>
    <t>知識・スキル等の取得・向上</t>
    <rPh sb="0" eb="2">
      <t>チシキ</t>
    </rPh>
    <rPh sb="6" eb="7">
      <t>トウ</t>
    </rPh>
    <rPh sb="8" eb="10">
      <t>シュトク</t>
    </rPh>
    <rPh sb="11" eb="13">
      <t>コウジョウ</t>
    </rPh>
    <phoneticPr fontId="4"/>
  </si>
  <si>
    <t>役割認識の醸成</t>
    <rPh sb="0" eb="2">
      <t>ヤクワリ</t>
    </rPh>
    <rPh sb="2" eb="4">
      <t>ニンシキ</t>
    </rPh>
    <rPh sb="5" eb="7">
      <t>ジョウセイ</t>
    </rPh>
    <phoneticPr fontId="4"/>
  </si>
  <si>
    <t>学習風土の醸成</t>
    <rPh sb="0" eb="2">
      <t>ガクシュウ</t>
    </rPh>
    <rPh sb="2" eb="4">
      <t>フウド</t>
    </rPh>
    <rPh sb="5" eb="7">
      <t>ジョウセイ</t>
    </rPh>
    <phoneticPr fontId="4"/>
  </si>
  <si>
    <t>コミュニケーション能力の向上</t>
    <rPh sb="9" eb="11">
      <t>ノウリョク</t>
    </rPh>
    <rPh sb="12" eb="14">
      <t>コウジョウ</t>
    </rPh>
    <phoneticPr fontId="4"/>
  </si>
  <si>
    <t>➁　事業効果（いずれか1つにチェック）</t>
    <rPh sb="2" eb="4">
      <t>ジギョウ</t>
    </rPh>
    <rPh sb="4" eb="6">
      <t>コウカ</t>
    </rPh>
    <phoneticPr fontId="4"/>
  </si>
  <si>
    <t>収益性向上</t>
    <rPh sb="0" eb="3">
      <t>シュウエキセイ</t>
    </rPh>
    <rPh sb="3" eb="5">
      <t>コウジョウ</t>
    </rPh>
    <phoneticPr fontId="4"/>
  </si>
  <si>
    <t>顧客満足度の向上</t>
    <rPh sb="0" eb="2">
      <t>コキャク</t>
    </rPh>
    <rPh sb="2" eb="5">
      <t>マンゾクド</t>
    </rPh>
    <rPh sb="6" eb="8">
      <t>コウジョウ</t>
    </rPh>
    <phoneticPr fontId="4"/>
  </si>
  <si>
    <t>売上・シェアの拡大</t>
    <rPh sb="0" eb="2">
      <t>ウリアゲ</t>
    </rPh>
    <rPh sb="7" eb="9">
      <t>カクダイ</t>
    </rPh>
    <phoneticPr fontId="4"/>
  </si>
  <si>
    <t>新規事業の育成</t>
    <rPh sb="0" eb="2">
      <t>シンキ</t>
    </rPh>
    <rPh sb="2" eb="4">
      <t>ジギョウ</t>
    </rPh>
    <rPh sb="5" eb="7">
      <t>イクセイ</t>
    </rPh>
    <phoneticPr fontId="4"/>
  </si>
  <si>
    <t>技術力の向上</t>
    <rPh sb="0" eb="3">
      <t>ギジュツリョク</t>
    </rPh>
    <rPh sb="4" eb="6">
      <t>コウジョウ</t>
    </rPh>
    <phoneticPr fontId="4"/>
  </si>
  <si>
    <t>財務体質の強化</t>
    <rPh sb="0" eb="2">
      <t>ザイム</t>
    </rPh>
    <rPh sb="2" eb="4">
      <t>タイシツ</t>
    </rPh>
    <rPh sb="5" eb="7">
      <t>キョウカ</t>
    </rPh>
    <phoneticPr fontId="4"/>
  </si>
  <si>
    <t>新製品開発</t>
    <rPh sb="0" eb="3">
      <t>シンセイヒン</t>
    </rPh>
    <rPh sb="3" eb="5">
      <t>カイハツ</t>
    </rPh>
    <phoneticPr fontId="4"/>
  </si>
  <si>
    <t>企業風土の改善</t>
    <rPh sb="0" eb="2">
      <t>キギョウ</t>
    </rPh>
    <rPh sb="2" eb="4">
      <t>フウド</t>
    </rPh>
    <rPh sb="5" eb="7">
      <t>カイゼン</t>
    </rPh>
    <phoneticPr fontId="4"/>
  </si>
  <si>
    <t>既存プロセスの改革（営業、</t>
    <rPh sb="0" eb="2">
      <t>キゾン</t>
    </rPh>
    <rPh sb="7" eb="9">
      <t>カイカク</t>
    </rPh>
    <rPh sb="10" eb="12">
      <t>エイギョウ</t>
    </rPh>
    <phoneticPr fontId="4"/>
  </si>
  <si>
    <t>もしくは顧客接点）</t>
    <rPh sb="4" eb="6">
      <t>コキャク</t>
    </rPh>
    <rPh sb="6" eb="8">
      <t>セッテン</t>
    </rPh>
    <phoneticPr fontId="4"/>
  </si>
  <si>
    <r>
      <rPr>
        <sz val="10"/>
        <color theme="1"/>
        <rFont val="Century"/>
        <family val="1"/>
      </rPr>
      <t>CSR</t>
    </r>
    <r>
      <rPr>
        <sz val="10"/>
        <color theme="1"/>
        <rFont val="ＭＳ ゴシック"/>
        <family val="3"/>
        <charset val="128"/>
      </rPr>
      <t>（企業の社会的責任）の強化</t>
    </r>
    <rPh sb="4" eb="6">
      <t>キギョウ</t>
    </rPh>
    <rPh sb="7" eb="12">
      <t>シャカイテキセキニン</t>
    </rPh>
    <rPh sb="14" eb="16">
      <t>キョウカ</t>
    </rPh>
    <phoneticPr fontId="4"/>
  </si>
  <si>
    <t>既存プロセスの改善（管理、物流等）</t>
    <rPh sb="0" eb="2">
      <t>キゾン</t>
    </rPh>
    <rPh sb="7" eb="9">
      <t>カイゼン</t>
    </rPh>
    <rPh sb="10" eb="12">
      <t>カンリ</t>
    </rPh>
    <rPh sb="13" eb="15">
      <t>ブツリュウ</t>
    </rPh>
    <rPh sb="15" eb="16">
      <t>トウ</t>
    </rPh>
    <phoneticPr fontId="4"/>
  </si>
  <si>
    <t>雇用の促進</t>
    <rPh sb="0" eb="2">
      <t>コヨウ</t>
    </rPh>
    <rPh sb="3" eb="5">
      <t>ソクシン</t>
    </rPh>
    <phoneticPr fontId="4"/>
  </si>
  <si>
    <t>その他（　　　　　　　　　　　　　　　　　　　　　　　　　　　　　　）</t>
    <rPh sb="2" eb="3">
      <t>タ</t>
    </rPh>
    <phoneticPr fontId="4"/>
  </si>
  <si>
    <t>（税込）</t>
    <rPh sb="1" eb="3">
      <t>ゼイコミ</t>
    </rPh>
    <phoneticPr fontId="4"/>
  </si>
  <si>
    <t>(税込)</t>
    <rPh sb="1" eb="3">
      <t>ゼイコミ</t>
    </rPh>
    <phoneticPr fontId="4"/>
  </si>
  <si>
    <t>(税抜)</t>
    <rPh sb="1" eb="2">
      <t>ゼイ</t>
    </rPh>
    <rPh sb="2" eb="3">
      <t>ヌ</t>
    </rPh>
    <phoneticPr fontId="4"/>
  </si>
  <si>
    <t>【内訳区分】</t>
    <rPh sb="1" eb="3">
      <t>ウチワケ</t>
    </rPh>
    <rPh sb="3" eb="5">
      <t>クブン</t>
    </rPh>
    <phoneticPr fontId="4"/>
  </si>
  <si>
    <t>　・受講料</t>
    <rPh sb="2" eb="5">
      <t>ジュコウリョウ</t>
    </rPh>
    <phoneticPr fontId="4"/>
  </si>
  <si>
    <t>　・受験料</t>
    <rPh sb="2" eb="5">
      <t>ジュケンリョウ</t>
    </rPh>
    <phoneticPr fontId="4"/>
  </si>
  <si>
    <t>　・教材料</t>
    <rPh sb="2" eb="3">
      <t>キョウ</t>
    </rPh>
    <rPh sb="3" eb="5">
      <t>ザイリョウ</t>
    </rPh>
    <phoneticPr fontId="4"/>
  </si>
  <si>
    <t>　・社内研修費用等</t>
    <rPh sb="2" eb="4">
      <t>シャナイ</t>
    </rPh>
    <rPh sb="4" eb="6">
      <t>ケンシュウ</t>
    </rPh>
    <rPh sb="6" eb="8">
      <t>ヒヨウ</t>
    </rPh>
    <rPh sb="8" eb="9">
      <t>トウ</t>
    </rPh>
    <phoneticPr fontId="4"/>
  </si>
  <si>
    <t>　・振込手数料相当額</t>
    <rPh sb="2" eb="4">
      <t>フリコミ</t>
    </rPh>
    <rPh sb="4" eb="7">
      <t>テスウリョウ</t>
    </rPh>
    <rPh sb="7" eb="9">
      <t>ソウトウ</t>
    </rPh>
    <rPh sb="9" eb="10">
      <t>ガク</t>
    </rPh>
    <phoneticPr fontId="4"/>
  </si>
  <si>
    <t>（税抜）</t>
    <rPh sb="1" eb="2">
      <t>ゼイ</t>
    </rPh>
    <rPh sb="2" eb="3">
      <t>バツ</t>
    </rPh>
    <phoneticPr fontId="4"/>
  </si>
  <si>
    <t>受講に要する経費
【予定額】</t>
    <rPh sb="0" eb="2">
      <t>ジュコウ</t>
    </rPh>
    <rPh sb="3" eb="4">
      <t>ヨウ</t>
    </rPh>
    <rPh sb="6" eb="8">
      <t>ケイヒ</t>
    </rPh>
    <rPh sb="10" eb="12">
      <t>ヨテイ</t>
    </rPh>
    <rPh sb="12" eb="13">
      <t>ガク</t>
    </rPh>
    <phoneticPr fontId="4"/>
  </si>
  <si>
    <t>（注１）「研修等No．」毎に1枚ずつ提出すること。</t>
    <rPh sb="1" eb="2">
      <t>チュウ</t>
    </rPh>
    <rPh sb="5" eb="7">
      <t>ケンシュウ</t>
    </rPh>
    <rPh sb="7" eb="8">
      <t>トウ</t>
    </rPh>
    <rPh sb="12" eb="13">
      <t>ゴト</t>
    </rPh>
    <rPh sb="15" eb="16">
      <t>マイ</t>
    </rPh>
    <rPh sb="18" eb="20">
      <t>テイシュツ</t>
    </rPh>
    <phoneticPr fontId="4"/>
  </si>
  <si>
    <t>（注３）「経費」として会社が認定するもの以外は記入しないこと。</t>
    <rPh sb="1" eb="2">
      <t>チュウ</t>
    </rPh>
    <rPh sb="5" eb="7">
      <t>ケイヒ</t>
    </rPh>
    <rPh sb="11" eb="13">
      <t>カイシャ</t>
    </rPh>
    <rPh sb="14" eb="16">
      <t>ニンテイ</t>
    </rPh>
    <rPh sb="20" eb="22">
      <t>イガイ</t>
    </rPh>
    <rPh sb="23" eb="25">
      <t>キニュウ</t>
    </rPh>
    <phoneticPr fontId="4"/>
  </si>
  <si>
    <t>　・その他（　　　　　　　）</t>
    <rPh sb="4" eb="5">
      <t>タ</t>
    </rPh>
    <phoneticPr fontId="4"/>
  </si>
  <si>
    <t>（注２） □にチェックを記入すること。</t>
    <rPh sb="1" eb="2">
      <t>チュウ</t>
    </rPh>
    <rPh sb="12" eb="14">
      <t>キニュウ</t>
    </rPh>
    <phoneticPr fontId="4"/>
  </si>
  <si>
    <t>（注４） 内容及び対象経費額等の分かる書類の写し（試験・セミナー案内等）を添付すること。</t>
    <rPh sb="1" eb="2">
      <t>チュウ</t>
    </rPh>
    <rPh sb="5" eb="7">
      <t>ナイヨウ</t>
    </rPh>
    <rPh sb="7" eb="8">
      <t>オヨ</t>
    </rPh>
    <rPh sb="9" eb="11">
      <t>タイショウ</t>
    </rPh>
    <rPh sb="11" eb="13">
      <t>ケイヒ</t>
    </rPh>
    <rPh sb="13" eb="14">
      <t>ガク</t>
    </rPh>
    <rPh sb="14" eb="15">
      <t>トウ</t>
    </rPh>
    <rPh sb="16" eb="17">
      <t>ワ</t>
    </rPh>
    <rPh sb="19" eb="21">
      <t>ショルイ</t>
    </rPh>
    <rPh sb="22" eb="23">
      <t>ウツ</t>
    </rPh>
    <rPh sb="25" eb="27">
      <t>シケン</t>
    </rPh>
    <rPh sb="32" eb="34">
      <t>アンナイ</t>
    </rPh>
    <rPh sb="34" eb="35">
      <t>トウ</t>
    </rPh>
    <rPh sb="37" eb="39">
      <t>テンプ</t>
    </rPh>
    <phoneticPr fontId="4"/>
  </si>
  <si>
    <t>（注５） 見積書又は領収書の写しなど、支払経費の内訳を確認できる書類を添付すること。</t>
    <rPh sb="1" eb="2">
      <t>チュウ</t>
    </rPh>
    <rPh sb="5" eb="8">
      <t>ミツモリショ</t>
    </rPh>
    <rPh sb="8" eb="9">
      <t>マタ</t>
    </rPh>
    <rPh sb="10" eb="13">
      <t>リョウシュウショ</t>
    </rPh>
    <rPh sb="14" eb="15">
      <t>ウツ</t>
    </rPh>
    <rPh sb="19" eb="21">
      <t>シハライ</t>
    </rPh>
    <rPh sb="21" eb="23">
      <t>ケイヒ</t>
    </rPh>
    <rPh sb="24" eb="26">
      <t>ウチワケ</t>
    </rPh>
    <rPh sb="27" eb="29">
      <t>カクニン</t>
    </rPh>
    <rPh sb="32" eb="34">
      <t>ショルイ</t>
    </rPh>
    <rPh sb="35" eb="37">
      <t>テンプ</t>
    </rPh>
    <phoneticPr fontId="4"/>
  </si>
  <si>
    <t>万円</t>
    <rPh sb="0" eb="2">
      <t>マンエン</t>
    </rPh>
    <phoneticPr fontId="4"/>
  </si>
  <si>
    <t>非　課　税</t>
    <rPh sb="0" eb="1">
      <t>ヒ</t>
    </rPh>
    <rPh sb="2" eb="3">
      <t>カ</t>
    </rPh>
    <rPh sb="4" eb="5">
      <t>ゼイ</t>
    </rPh>
    <phoneticPr fontId="4"/>
  </si>
  <si>
    <t>（様式第1号）</t>
    <rPh sb="1" eb="3">
      <t>ヨウシキ</t>
    </rPh>
    <rPh sb="3" eb="4">
      <t>ダイ</t>
    </rPh>
    <rPh sb="5" eb="6">
      <t>ゴウ</t>
    </rPh>
    <phoneticPr fontId="4"/>
  </si>
  <si>
    <t>尼崎市外国人材雇用促進支援補助金　交付申請書</t>
    <rPh sb="0" eb="3">
      <t>アマガサキシ</t>
    </rPh>
    <rPh sb="3" eb="5">
      <t>ガイコク</t>
    </rPh>
    <rPh sb="5" eb="7">
      <t>ジンザイ</t>
    </rPh>
    <rPh sb="7" eb="9">
      <t>コヨウ</t>
    </rPh>
    <rPh sb="9" eb="11">
      <t>ソクシン</t>
    </rPh>
    <rPh sb="11" eb="13">
      <t>シエン</t>
    </rPh>
    <rPh sb="13" eb="16">
      <t>ホジョキン</t>
    </rPh>
    <rPh sb="17" eb="19">
      <t>コウフ</t>
    </rPh>
    <rPh sb="19" eb="22">
      <t>シンセイショ</t>
    </rPh>
    <phoneticPr fontId="4"/>
  </si>
  <si>
    <t>外国人材雇用促進支援補助金交付要綱第8条の規定に基づき次のとおり、関係書類を添えて申請します。</t>
    <rPh sb="0" eb="2">
      <t>ガイコク</t>
    </rPh>
    <rPh sb="2" eb="4">
      <t>ジンザイ</t>
    </rPh>
    <rPh sb="4" eb="6">
      <t>コヨウ</t>
    </rPh>
    <rPh sb="6" eb="8">
      <t>ソクシン</t>
    </rPh>
    <rPh sb="8" eb="10">
      <t>シエン</t>
    </rPh>
    <rPh sb="10" eb="13">
      <t>ホジョキン</t>
    </rPh>
    <rPh sb="13" eb="15">
      <t>コウフ</t>
    </rPh>
    <rPh sb="15" eb="17">
      <t>ヨウコウ</t>
    </rPh>
    <rPh sb="17" eb="18">
      <t>ダイ</t>
    </rPh>
    <rPh sb="19" eb="20">
      <t>ジョウ</t>
    </rPh>
    <rPh sb="21" eb="23">
      <t>キテイ</t>
    </rPh>
    <rPh sb="24" eb="25">
      <t>モト</t>
    </rPh>
    <rPh sb="27" eb="28">
      <t>ツギ</t>
    </rPh>
    <rPh sb="33" eb="35">
      <t>カンケイ</t>
    </rPh>
    <rPh sb="35" eb="37">
      <t>ショルイ</t>
    </rPh>
    <rPh sb="38" eb="39">
      <t>ソ</t>
    </rPh>
    <rPh sb="41" eb="43">
      <t>シンセイ</t>
    </rPh>
    <phoneticPr fontId="4"/>
  </si>
  <si>
    <t>交付申請額</t>
    <rPh sb="0" eb="2">
      <t>コウフ</t>
    </rPh>
    <rPh sb="2" eb="4">
      <t>シンセイ</t>
    </rPh>
    <rPh sb="4" eb="5">
      <t>ガク</t>
    </rPh>
    <phoneticPr fontId="4"/>
  </si>
  <si>
    <t>登記事項証明書（法人の場合）※発行後6箇月以内のもの</t>
    <rPh sb="0" eb="2">
      <t>トウキ</t>
    </rPh>
    <rPh sb="2" eb="4">
      <t>ジコウ</t>
    </rPh>
    <rPh sb="4" eb="7">
      <t>ショウメイショ</t>
    </rPh>
    <rPh sb="8" eb="10">
      <t>ホウジン</t>
    </rPh>
    <rPh sb="11" eb="13">
      <t>バアイ</t>
    </rPh>
    <rPh sb="15" eb="17">
      <t>ハッコウ</t>
    </rPh>
    <rPh sb="17" eb="18">
      <t>ゴ</t>
    </rPh>
    <rPh sb="19" eb="21">
      <t>カゲツ</t>
    </rPh>
    <rPh sb="21" eb="23">
      <t>イナイ</t>
    </rPh>
    <phoneticPr fontId="4"/>
  </si>
  <si>
    <t>その他市長が必要と認める書類</t>
    <rPh sb="2" eb="3">
      <t>ホカ</t>
    </rPh>
    <rPh sb="3" eb="5">
      <t>シチョウ</t>
    </rPh>
    <rPh sb="6" eb="8">
      <t>ヒツヨウ</t>
    </rPh>
    <rPh sb="9" eb="10">
      <t>ミト</t>
    </rPh>
    <rPh sb="12" eb="14">
      <t>ショルイ</t>
    </rPh>
    <phoneticPr fontId="4"/>
  </si>
  <si>
    <t>事業実施体制</t>
    <rPh sb="0" eb="2">
      <t>ジギョウ</t>
    </rPh>
    <rPh sb="2" eb="4">
      <t>ジッシ</t>
    </rPh>
    <rPh sb="4" eb="6">
      <t>タイセイ</t>
    </rPh>
    <phoneticPr fontId="4"/>
  </si>
  <si>
    <t>企業単独</t>
    <rPh sb="0" eb="2">
      <t>キギョウ</t>
    </rPh>
    <rPh sb="2" eb="4">
      <t>タンドク</t>
    </rPh>
    <phoneticPr fontId="4"/>
  </si>
  <si>
    <t>企業間連携　（　　　　　　　　　　　　　　　　　　　　　　　　　　　　　　　　　　）</t>
    <rPh sb="0" eb="3">
      <t>キギョウカン</t>
    </rPh>
    <rPh sb="3" eb="5">
      <t>レンケイ</t>
    </rPh>
    <phoneticPr fontId="4"/>
  </si>
  <si>
    <t>（様式第3号 尼崎市補助金と一致）</t>
    <rPh sb="1" eb="3">
      <t>ヨウシキ</t>
    </rPh>
    <rPh sb="3" eb="4">
      <t>ダイ</t>
    </rPh>
    <rPh sb="5" eb="6">
      <t>ゴウ</t>
    </rPh>
    <rPh sb="7" eb="10">
      <t>アマガサキシ</t>
    </rPh>
    <rPh sb="10" eb="13">
      <t>ホジョキン</t>
    </rPh>
    <rPh sb="14" eb="16">
      <t>イッチ</t>
    </rPh>
    <phoneticPr fontId="4"/>
  </si>
  <si>
    <t>（様式第3号）</t>
    <rPh sb="1" eb="3">
      <t>ヨウシキ</t>
    </rPh>
    <rPh sb="3" eb="4">
      <t>ダイ</t>
    </rPh>
    <rPh sb="5" eb="6">
      <t>ゴウ</t>
    </rPh>
    <phoneticPr fontId="4"/>
  </si>
  <si>
    <t>国、都道府県、
他の地方公共団体の
補助金等</t>
    <rPh sb="0" eb="1">
      <t>クニ</t>
    </rPh>
    <rPh sb="2" eb="6">
      <t>トドウフケン</t>
    </rPh>
    <rPh sb="8" eb="9">
      <t>ホカ</t>
    </rPh>
    <rPh sb="10" eb="12">
      <t>チホウ</t>
    </rPh>
    <rPh sb="12" eb="14">
      <t>コウキョウ</t>
    </rPh>
    <rPh sb="14" eb="16">
      <t>ダンタイ</t>
    </rPh>
    <rPh sb="18" eb="21">
      <t>ホジョキン</t>
    </rPh>
    <rPh sb="21" eb="22">
      <t>トウ</t>
    </rPh>
    <phoneticPr fontId="4"/>
  </si>
  <si>
    <t>事業者負担金</t>
    <rPh sb="0" eb="3">
      <t>ジギョウシャ</t>
    </rPh>
    <rPh sb="3" eb="6">
      <t>フタンキン</t>
    </rPh>
    <phoneticPr fontId="4"/>
  </si>
  <si>
    <t>（様式第2号）</t>
    <rPh sb="1" eb="3">
      <t>ヨウシキ</t>
    </rPh>
    <rPh sb="3" eb="4">
      <t>ダイ</t>
    </rPh>
    <rPh sb="5" eb="6">
      <t>ゴウ</t>
    </rPh>
    <phoneticPr fontId="4"/>
  </si>
  <si>
    <t>所在地</t>
    <rPh sb="0" eb="3">
      <t>ショザイチ</t>
    </rPh>
    <phoneticPr fontId="4"/>
  </si>
  <si>
    <t>従業員数</t>
    <rPh sb="0" eb="2">
      <t>ジュウギョウ</t>
    </rPh>
    <rPh sb="2" eb="3">
      <t>イン</t>
    </rPh>
    <rPh sb="3" eb="4">
      <t>スウ</t>
    </rPh>
    <phoneticPr fontId="4"/>
  </si>
  <si>
    <t>実施期間</t>
    <rPh sb="0" eb="2">
      <t>ジッシ</t>
    </rPh>
    <rPh sb="2" eb="4">
      <t>キカン</t>
    </rPh>
    <phoneticPr fontId="4"/>
  </si>
  <si>
    <t>　令和　　年　　月　　日　～　令和　　年　　月　　日　</t>
    <rPh sb="1" eb="3">
      <t>レイワ</t>
    </rPh>
    <rPh sb="5" eb="6">
      <t>ネン</t>
    </rPh>
    <rPh sb="8" eb="9">
      <t>ガツ</t>
    </rPh>
    <rPh sb="11" eb="12">
      <t>ニチ</t>
    </rPh>
    <rPh sb="15" eb="17">
      <t>レイワ</t>
    </rPh>
    <rPh sb="19" eb="20">
      <t>ネン</t>
    </rPh>
    <rPh sb="22" eb="23">
      <t>ガツ</t>
    </rPh>
    <rPh sb="25" eb="26">
      <t>ニチ</t>
    </rPh>
    <phoneticPr fontId="4"/>
  </si>
  <si>
    <t>実施場所</t>
    <rPh sb="0" eb="2">
      <t>ジッシ</t>
    </rPh>
    <rPh sb="2" eb="4">
      <t>バショ</t>
    </rPh>
    <phoneticPr fontId="4"/>
  </si>
  <si>
    <t>事業内容
（詳細）</t>
    <rPh sb="0" eb="2">
      <t>ジギョウ</t>
    </rPh>
    <rPh sb="2" eb="4">
      <t>ナイヨウ</t>
    </rPh>
    <rPh sb="6" eb="8">
      <t>ショウサイ</t>
    </rPh>
    <phoneticPr fontId="4"/>
  </si>
  <si>
    <t>事
業
計
画</t>
    <rPh sb="0" eb="1">
      <t>コト</t>
    </rPh>
    <rPh sb="3" eb="4">
      <t>ギョウ</t>
    </rPh>
    <rPh sb="6" eb="7">
      <t>ケイ</t>
    </rPh>
    <rPh sb="9" eb="10">
      <t>ガ</t>
    </rPh>
    <phoneticPr fontId="4"/>
  </si>
  <si>
    <t>事業目標</t>
    <rPh sb="0" eb="2">
      <t>ジギョウ</t>
    </rPh>
    <rPh sb="2" eb="4">
      <t>モクヒョウ</t>
    </rPh>
    <phoneticPr fontId="4"/>
  </si>
  <si>
    <t>今年度の実施計画</t>
    <rPh sb="0" eb="3">
      <t>コンネンド</t>
    </rPh>
    <rPh sb="4" eb="6">
      <t>ジッシ</t>
    </rPh>
    <rPh sb="6" eb="8">
      <t>ケイカク</t>
    </rPh>
    <phoneticPr fontId="4"/>
  </si>
  <si>
    <t>実施項目</t>
    <rPh sb="0" eb="2">
      <t>ジッシ</t>
    </rPh>
    <rPh sb="2" eb="4">
      <t>コウモク</t>
    </rPh>
    <phoneticPr fontId="4"/>
  </si>
  <si>
    <t>月</t>
    <rPh sb="0" eb="1">
      <t>ツキ</t>
    </rPh>
    <phoneticPr fontId="4"/>
  </si>
  <si>
    <t>事業計画書</t>
    <rPh sb="0" eb="2">
      <t>ジギョウ</t>
    </rPh>
    <rPh sb="2" eb="5">
      <t>ケイカクショ</t>
    </rPh>
    <phoneticPr fontId="4"/>
  </si>
  <si>
    <t>（様式第2号の2）</t>
    <rPh sb="1" eb="3">
      <t>ヨウシキ</t>
    </rPh>
    <rPh sb="3" eb="4">
      <t>ダイ</t>
    </rPh>
    <rPh sb="5" eb="6">
      <t>ゴウ</t>
    </rPh>
    <phoneticPr fontId="4"/>
  </si>
  <si>
    <t>団体（グループ）概要書</t>
    <rPh sb="0" eb="2">
      <t>ダンタイ</t>
    </rPh>
    <rPh sb="8" eb="11">
      <t>ガイヨウショ</t>
    </rPh>
    <phoneticPr fontId="4"/>
  </si>
  <si>
    <t>団体構成</t>
    <rPh sb="0" eb="2">
      <t>ダンタイ</t>
    </rPh>
    <rPh sb="2" eb="4">
      <t>コウセイ</t>
    </rPh>
    <phoneticPr fontId="4"/>
  </si>
  <si>
    <t>社</t>
    <rPh sb="0" eb="1">
      <t>シャ</t>
    </rPh>
    <phoneticPr fontId="4"/>
  </si>
  <si>
    <t>構　成　数</t>
    <rPh sb="0" eb="1">
      <t>カマエ</t>
    </rPh>
    <rPh sb="2" eb="3">
      <t>ナリ</t>
    </rPh>
    <rPh sb="4" eb="5">
      <t>スウ</t>
    </rPh>
    <phoneticPr fontId="4"/>
  </si>
  <si>
    <t>名</t>
    <rPh sb="0" eb="1">
      <t>メイ</t>
    </rPh>
    <phoneticPr fontId="4"/>
  </si>
  <si>
    <t>業務内容</t>
    <rPh sb="0" eb="2">
      <t>ギョウム</t>
    </rPh>
    <rPh sb="2" eb="4">
      <t>ナイヨウ</t>
    </rPh>
    <phoneticPr fontId="4"/>
  </si>
  <si>
    <t>資　本　金</t>
    <rPh sb="0" eb="1">
      <t>シ</t>
    </rPh>
    <rPh sb="2" eb="3">
      <t>ホン</t>
    </rPh>
    <rPh sb="4" eb="5">
      <t>キン</t>
    </rPh>
    <phoneticPr fontId="4"/>
  </si>
  <si>
    <t>従 業 員 数</t>
    <rPh sb="0" eb="1">
      <t>ジュウ</t>
    </rPh>
    <rPh sb="2" eb="3">
      <t>ギョウ</t>
    </rPh>
    <rPh sb="4" eb="5">
      <t>イン</t>
    </rPh>
    <rPh sb="6" eb="7">
      <t>スウ</t>
    </rPh>
    <phoneticPr fontId="4"/>
  </si>
  <si>
    <t>業　　種</t>
    <rPh sb="0" eb="1">
      <t>ギョウ</t>
    </rPh>
    <rPh sb="3" eb="4">
      <t>シュ</t>
    </rPh>
    <phoneticPr fontId="4"/>
  </si>
  <si>
    <t>事
業
所
概
要
①</t>
    <rPh sb="0" eb="1">
      <t>コト</t>
    </rPh>
    <rPh sb="2" eb="3">
      <t>ギョウ</t>
    </rPh>
    <rPh sb="4" eb="5">
      <t>ショ</t>
    </rPh>
    <rPh sb="6" eb="7">
      <t>ガイ</t>
    </rPh>
    <rPh sb="8" eb="9">
      <t>カナメ</t>
    </rPh>
    <phoneticPr fontId="4"/>
  </si>
  <si>
    <t>事
業
所
概
要
②</t>
    <rPh sb="0" eb="1">
      <t>コト</t>
    </rPh>
    <rPh sb="2" eb="3">
      <t>ギョウ</t>
    </rPh>
    <rPh sb="4" eb="5">
      <t>ショ</t>
    </rPh>
    <rPh sb="6" eb="7">
      <t>ガイ</t>
    </rPh>
    <rPh sb="8" eb="9">
      <t>カナメ</t>
    </rPh>
    <phoneticPr fontId="4"/>
  </si>
  <si>
    <t>―</t>
    <phoneticPr fontId="4"/>
  </si>
  <si>
    <t>　〒</t>
    <phoneticPr fontId="4"/>
  </si>
  <si>
    <r>
      <t>研修等</t>
    </r>
    <r>
      <rPr>
        <sz val="10.5"/>
        <color theme="1"/>
        <rFont val="Century"/>
        <family val="1"/>
      </rPr>
      <t>No.</t>
    </r>
    <rPh sb="0" eb="2">
      <t>ケンシュウ</t>
    </rPh>
    <rPh sb="2" eb="3">
      <t>トウ</t>
    </rPh>
    <phoneticPr fontId="4"/>
  </si>
  <si>
    <t>合計（経費総額）</t>
    <rPh sb="0" eb="2">
      <t>ゴウケイ</t>
    </rPh>
    <rPh sb="3" eb="5">
      <t>ケイヒ</t>
    </rPh>
    <rPh sb="5" eb="7">
      <t>ソウガク</t>
    </rPh>
    <phoneticPr fontId="4"/>
  </si>
  <si>
    <r>
      <t>円</t>
    </r>
    <r>
      <rPr>
        <b/>
        <sz val="10"/>
        <color theme="1"/>
        <rFont val="ＭＳ ゴシック"/>
        <family val="3"/>
        <charset val="128"/>
      </rPr>
      <t>[C]</t>
    </r>
    <rPh sb="0" eb="1">
      <t>エン</t>
    </rPh>
    <phoneticPr fontId="4"/>
  </si>
  <si>
    <t>(様式第4号）</t>
    <rPh sb="1" eb="3">
      <t>ヨウシキ</t>
    </rPh>
    <rPh sb="3" eb="4">
      <t>ダイ</t>
    </rPh>
    <rPh sb="5" eb="6">
      <t>ゴウ</t>
    </rPh>
    <phoneticPr fontId="4"/>
  </si>
  <si>
    <t>受講者氏名</t>
    <rPh sb="0" eb="2">
      <t>ジュコウ</t>
    </rPh>
    <rPh sb="2" eb="3">
      <t>シャ</t>
    </rPh>
    <rPh sb="3" eb="5">
      <t>シメイ</t>
    </rPh>
    <phoneticPr fontId="4"/>
  </si>
  <si>
    <t>職　種</t>
    <rPh sb="0" eb="1">
      <t>ショク</t>
    </rPh>
    <rPh sb="2" eb="3">
      <t>シュ</t>
    </rPh>
    <phoneticPr fontId="4"/>
  </si>
  <si>
    <t>勤続年数</t>
    <rPh sb="0" eb="2">
      <t>キンゾク</t>
    </rPh>
    <rPh sb="2" eb="4">
      <t>ネンスウ</t>
    </rPh>
    <phoneticPr fontId="4"/>
  </si>
  <si>
    <t>年</t>
    <rPh sb="0" eb="1">
      <t>ネン</t>
    </rPh>
    <phoneticPr fontId="4"/>
  </si>
  <si>
    <t>（様式第5号）</t>
    <rPh sb="1" eb="3">
      <t>ヨウシキ</t>
    </rPh>
    <rPh sb="3" eb="4">
      <t>ダイ</t>
    </rPh>
    <rPh sb="5" eb="6">
      <t>ゴウ</t>
    </rPh>
    <phoneticPr fontId="4"/>
  </si>
  <si>
    <t>（注）「研修等No．」を、様式第5号 及び 様式第6号と一致させること。</t>
    <rPh sb="1" eb="2">
      <t>チュウ</t>
    </rPh>
    <rPh sb="4" eb="6">
      <t>ケンシュウ</t>
    </rPh>
    <rPh sb="6" eb="7">
      <t>トウ</t>
    </rPh>
    <rPh sb="13" eb="15">
      <t>ヨウシキ</t>
    </rPh>
    <rPh sb="15" eb="16">
      <t>ダイ</t>
    </rPh>
    <rPh sb="17" eb="18">
      <t>ゴウ</t>
    </rPh>
    <rPh sb="19" eb="20">
      <t>オヨ</t>
    </rPh>
    <rPh sb="22" eb="24">
      <t>ヨウシキ</t>
    </rPh>
    <rPh sb="24" eb="25">
      <t>ダイ</t>
    </rPh>
    <rPh sb="26" eb="27">
      <t>ゴウ</t>
    </rPh>
    <rPh sb="28" eb="30">
      <t>イッチ</t>
    </rPh>
    <phoneticPr fontId="4"/>
  </si>
  <si>
    <t>　・非課税（　　　　　　）</t>
    <rPh sb="2" eb="5">
      <t>ヒカゼイ</t>
    </rPh>
    <phoneticPr fontId="4"/>
  </si>
  <si>
    <t>（様式第6号）</t>
    <rPh sb="1" eb="3">
      <t>ヨウシキ</t>
    </rPh>
    <rPh sb="3" eb="4">
      <t>ダイ</t>
    </rPh>
    <rPh sb="5" eb="6">
      <t>ゴウ</t>
    </rPh>
    <phoneticPr fontId="4"/>
  </si>
  <si>
    <t>※ □にチェックを記入すること。</t>
    <rPh sb="9" eb="11">
      <t>キニュウ</t>
    </rPh>
    <phoneticPr fontId="4"/>
  </si>
  <si>
    <t>（注１）行が足りない場合は、本紙を複数枚使用すること。</t>
    <rPh sb="1" eb="2">
      <t>チュウ</t>
    </rPh>
    <rPh sb="4" eb="5">
      <t>ギョウ</t>
    </rPh>
    <rPh sb="6" eb="7">
      <t>タ</t>
    </rPh>
    <rPh sb="10" eb="12">
      <t>バアイ</t>
    </rPh>
    <rPh sb="14" eb="15">
      <t>ホン</t>
    </rPh>
    <rPh sb="15" eb="16">
      <t>カミ</t>
    </rPh>
    <rPh sb="17" eb="20">
      <t>フクスウマイ</t>
    </rPh>
    <rPh sb="20" eb="22">
      <t>シヨウ</t>
    </rPh>
    <phoneticPr fontId="4"/>
  </si>
  <si>
    <t>（注２）受講修了や資格取得を証明する書類の写しを添付すること。</t>
    <rPh sb="1" eb="2">
      <t>チュウ</t>
    </rPh>
    <rPh sb="4" eb="6">
      <t>ジュコウ</t>
    </rPh>
    <rPh sb="6" eb="8">
      <t>シュウリョウ</t>
    </rPh>
    <rPh sb="9" eb="11">
      <t>シカク</t>
    </rPh>
    <rPh sb="11" eb="13">
      <t>シュトク</t>
    </rPh>
    <rPh sb="14" eb="16">
      <t>ショウメイ</t>
    </rPh>
    <rPh sb="18" eb="20">
      <t>ショルイ</t>
    </rPh>
    <rPh sb="21" eb="22">
      <t>ウツ</t>
    </rPh>
    <rPh sb="24" eb="26">
      <t>テンプ</t>
    </rPh>
    <phoneticPr fontId="4"/>
  </si>
  <si>
    <t>※企業間連携の場合は、共同事業者（団体）を記入してください。</t>
    <rPh sb="1" eb="4">
      <t>キギョウカン</t>
    </rPh>
    <rPh sb="4" eb="6">
      <t>レンケイ</t>
    </rPh>
    <rPh sb="7" eb="9">
      <t>バアイ</t>
    </rPh>
    <rPh sb="11" eb="13">
      <t>キョウドウ</t>
    </rPh>
    <rPh sb="13" eb="16">
      <t>ジギョウシャ</t>
    </rPh>
    <rPh sb="17" eb="19">
      <t>ダンタイ</t>
    </rPh>
    <rPh sb="21" eb="23">
      <t>キニュウ</t>
    </rPh>
    <phoneticPr fontId="4"/>
  </si>
  <si>
    <t>カタログ等事業内容がわかる資料</t>
    <rPh sb="4" eb="5">
      <t>トウ</t>
    </rPh>
    <rPh sb="5" eb="7">
      <t>ジギョウ</t>
    </rPh>
    <rPh sb="7" eb="9">
      <t>ナイヨウ</t>
    </rPh>
    <rPh sb="13" eb="15">
      <t>シリョウ</t>
    </rPh>
    <phoneticPr fontId="4"/>
  </si>
  <si>
    <t>免許証又はマイナンバーカードの写し（個人の場合）※有効期限内のもの</t>
    <rPh sb="0" eb="3">
      <t>メンキョショウ</t>
    </rPh>
    <rPh sb="3" eb="4">
      <t>マタ</t>
    </rPh>
    <rPh sb="15" eb="16">
      <t>ウツ</t>
    </rPh>
    <rPh sb="18" eb="20">
      <t>コジン</t>
    </rPh>
    <rPh sb="21" eb="23">
      <t>バアイ</t>
    </rPh>
    <rPh sb="25" eb="27">
      <t>ユウコウ</t>
    </rPh>
    <rPh sb="27" eb="29">
      <t>キゲン</t>
    </rPh>
    <rPh sb="29" eb="30">
      <t>ナイ</t>
    </rPh>
    <phoneticPr fontId="4"/>
  </si>
  <si>
    <t xml:space="preserve"> 尼崎市暴力団排除条例(平成２５年度尼崎市条例第１３号。以下「条例」という。)を遵守し、暴力団を利することとならないよう措置を講じて暴力団排除に協力するため、下記のとおり誓約する。
　⑴ 暴力団(条例第２条第４号に規定する暴力団をいう。)、暴力団員(同条第５号に規定す
　　る暴力団員をいう。)又は暴力団密接間関係者(同条第７号に規定する暴力団密接関係者
　　をいう。)に該当しないこと。
　⑵ ⑴の該当の有無を確認するため、尼崎市から役員名簿等の提出を求められたときは、
　　速やかに提出すること。
　⑶ 本誓約書及び役員名簿を尼崎市が兵庫県警察本部に提出することに同意すること。</t>
    <rPh sb="1" eb="3">
      <t>アマガサキ</t>
    </rPh>
    <rPh sb="3" eb="4">
      <t>シ</t>
    </rPh>
    <rPh sb="4" eb="7">
      <t>ボウリョクダン</t>
    </rPh>
    <rPh sb="7" eb="9">
      <t>ハイジョ</t>
    </rPh>
    <rPh sb="9" eb="11">
      <t>ジョウレイ</t>
    </rPh>
    <rPh sb="12" eb="14">
      <t>ヘイセイ</t>
    </rPh>
    <rPh sb="16" eb="17">
      <t>ネン</t>
    </rPh>
    <rPh sb="17" eb="18">
      <t>ド</t>
    </rPh>
    <rPh sb="18" eb="20">
      <t>アマガサキ</t>
    </rPh>
    <rPh sb="20" eb="21">
      <t>シ</t>
    </rPh>
    <rPh sb="21" eb="23">
      <t>ジョウレイ</t>
    </rPh>
    <rPh sb="23" eb="24">
      <t>ダイ</t>
    </rPh>
    <rPh sb="26" eb="27">
      <t>ゴウ</t>
    </rPh>
    <rPh sb="28" eb="30">
      <t>イカ</t>
    </rPh>
    <rPh sb="31" eb="33">
      <t>ジョウレイ</t>
    </rPh>
    <rPh sb="40" eb="41">
      <t>ジュン</t>
    </rPh>
    <rPh sb="41" eb="42">
      <t>マモル</t>
    </rPh>
    <rPh sb="44" eb="47">
      <t>ボウリョクダン</t>
    </rPh>
    <rPh sb="48" eb="49">
      <t>リ</t>
    </rPh>
    <rPh sb="60" eb="62">
      <t>ソチ</t>
    </rPh>
    <rPh sb="63" eb="64">
      <t>コウ</t>
    </rPh>
    <rPh sb="66" eb="69">
      <t>ボウリョクダン</t>
    </rPh>
    <rPh sb="69" eb="71">
      <t>ハイジョ</t>
    </rPh>
    <rPh sb="72" eb="74">
      <t>キョウリョク</t>
    </rPh>
    <rPh sb="79" eb="80">
      <t>シモ</t>
    </rPh>
    <rPh sb="80" eb="81">
      <t>キ</t>
    </rPh>
    <rPh sb="85" eb="87">
      <t>セイヤク</t>
    </rPh>
    <phoneticPr fontId="4"/>
  </si>
  <si>
    <t>共同事業者名</t>
    <rPh sb="0" eb="2">
      <t>キョウドウ</t>
    </rPh>
    <rPh sb="2" eb="5">
      <t>ジギョウシャ</t>
    </rPh>
    <rPh sb="5" eb="6">
      <t>メイ</t>
    </rPh>
    <phoneticPr fontId="4"/>
  </si>
  <si>
    <t>受講に要する経費</t>
    <rPh sb="0" eb="2">
      <t>ジュコウ</t>
    </rPh>
    <rPh sb="3" eb="4">
      <t>ヨウ</t>
    </rPh>
    <rPh sb="6" eb="8">
      <t>ケイヒ</t>
    </rPh>
    <phoneticPr fontId="4"/>
  </si>
  <si>
    <t>（注４） 見積書の写しなど、経費概算のわかる資料を添付すること。</t>
    <rPh sb="1" eb="2">
      <t>チュウ</t>
    </rPh>
    <rPh sb="5" eb="8">
      <t>ミツモリショ</t>
    </rPh>
    <rPh sb="9" eb="10">
      <t>ウツ</t>
    </rPh>
    <rPh sb="14" eb="16">
      <t>ケイヒ</t>
    </rPh>
    <rPh sb="16" eb="18">
      <t>ガイサン</t>
    </rPh>
    <rPh sb="22" eb="24">
      <t>シリョウ</t>
    </rPh>
    <rPh sb="25" eb="27">
      <t>テンプ</t>
    </rPh>
    <phoneticPr fontId="4"/>
  </si>
  <si>
    <t>（注５） カタログ等事業内容が分かる資料を添付すること。</t>
    <rPh sb="1" eb="2">
      <t>チュウ</t>
    </rPh>
    <rPh sb="9" eb="10">
      <t>トウ</t>
    </rPh>
    <rPh sb="10" eb="12">
      <t>ジギョウ</t>
    </rPh>
    <rPh sb="12" eb="14">
      <t>ナイヨウ</t>
    </rPh>
    <rPh sb="15" eb="16">
      <t>ワ</t>
    </rPh>
    <rPh sb="18" eb="20">
      <t>シリョウ</t>
    </rPh>
    <rPh sb="21" eb="23">
      <t>テンプ</t>
    </rPh>
    <phoneticPr fontId="4"/>
  </si>
  <si>
    <t>受講に要する経費</t>
    <phoneticPr fontId="4"/>
  </si>
  <si>
    <t>研修等一覧（申請）</t>
    <rPh sb="0" eb="2">
      <t>ケンシュウ</t>
    </rPh>
    <rPh sb="2" eb="3">
      <t>トウ</t>
    </rPh>
    <rPh sb="3" eb="5">
      <t>イチラン</t>
    </rPh>
    <rPh sb="6" eb="8">
      <t>シンセイ</t>
    </rPh>
    <phoneticPr fontId="4"/>
  </si>
  <si>
    <t>受講者一覧（申請）</t>
    <rPh sb="0" eb="2">
      <t>ジュコウ</t>
    </rPh>
    <rPh sb="2" eb="3">
      <t>シャ</t>
    </rPh>
    <rPh sb="3" eb="5">
      <t>イチラン</t>
    </rPh>
    <rPh sb="6" eb="8">
      <t>シンセイ</t>
    </rPh>
    <phoneticPr fontId="4"/>
  </si>
  <si>
    <t>収支予算書（様式第3号）、研修等一覧（様式第4号）、受講者一覧（様式第5号）</t>
    <rPh sb="0" eb="2">
      <t>シュウシ</t>
    </rPh>
    <rPh sb="2" eb="5">
      <t>ヨサンショ</t>
    </rPh>
    <rPh sb="6" eb="8">
      <t>ヨウシキ</t>
    </rPh>
    <rPh sb="8" eb="9">
      <t>ダイ</t>
    </rPh>
    <rPh sb="10" eb="11">
      <t>ゴウ</t>
    </rPh>
    <rPh sb="13" eb="15">
      <t>ケンシュウ</t>
    </rPh>
    <rPh sb="15" eb="16">
      <t>トウ</t>
    </rPh>
    <rPh sb="16" eb="18">
      <t>イチラン</t>
    </rPh>
    <rPh sb="19" eb="21">
      <t>ヨウシキ</t>
    </rPh>
    <rPh sb="21" eb="22">
      <t>ダイ</t>
    </rPh>
    <rPh sb="23" eb="24">
      <t>ゴウ</t>
    </rPh>
    <rPh sb="26" eb="29">
      <t>ジュコウシャ</t>
    </rPh>
    <rPh sb="29" eb="31">
      <t>イチラン</t>
    </rPh>
    <rPh sb="32" eb="34">
      <t>ヨウシキ</t>
    </rPh>
    <rPh sb="34" eb="35">
      <t>ダイ</t>
    </rPh>
    <rPh sb="36" eb="37">
      <t>ゴウ</t>
    </rPh>
    <phoneticPr fontId="4"/>
  </si>
  <si>
    <t>補助対象経費内容説明書（様式第6号）及び経費概算の分かる資料</t>
    <rPh sb="0" eb="2">
      <t>ホジョ</t>
    </rPh>
    <rPh sb="2" eb="4">
      <t>タイショウ</t>
    </rPh>
    <rPh sb="4" eb="6">
      <t>ケイヒ</t>
    </rPh>
    <rPh sb="6" eb="8">
      <t>ナイヨウ</t>
    </rPh>
    <rPh sb="8" eb="11">
      <t>セツメイショ</t>
    </rPh>
    <rPh sb="12" eb="14">
      <t>ヨウシキ</t>
    </rPh>
    <rPh sb="14" eb="15">
      <t>ダイ</t>
    </rPh>
    <rPh sb="16" eb="17">
      <t>ゴウ</t>
    </rPh>
    <rPh sb="18" eb="19">
      <t>オヨ</t>
    </rPh>
    <rPh sb="20" eb="22">
      <t>ケイヒ</t>
    </rPh>
    <rPh sb="22" eb="24">
      <t>ガイサン</t>
    </rPh>
    <rPh sb="25" eb="26">
      <t>ワ</t>
    </rPh>
    <rPh sb="28" eb="30">
      <t>シリョウ</t>
    </rPh>
    <phoneticPr fontId="4"/>
  </si>
  <si>
    <t>（注２）支出の部の各区分は、様式第6号「補助対象経費　内容説明書」の経費小計と一致する。</t>
    <rPh sb="1" eb="2">
      <t>チュウ</t>
    </rPh>
    <rPh sb="4" eb="6">
      <t>シシュツ</t>
    </rPh>
    <rPh sb="7" eb="8">
      <t>ブ</t>
    </rPh>
    <rPh sb="9" eb="10">
      <t>カク</t>
    </rPh>
    <rPh sb="10" eb="12">
      <t>クブン</t>
    </rPh>
    <rPh sb="14" eb="16">
      <t>ヨウシキ</t>
    </rPh>
    <rPh sb="16" eb="17">
      <t>ダイ</t>
    </rPh>
    <rPh sb="18" eb="19">
      <t>ゴウ</t>
    </rPh>
    <rPh sb="20" eb="22">
      <t>ホジョ</t>
    </rPh>
    <rPh sb="22" eb="24">
      <t>タイショウ</t>
    </rPh>
    <rPh sb="24" eb="26">
      <t>ケイヒ</t>
    </rPh>
    <rPh sb="27" eb="29">
      <t>ナイヨウ</t>
    </rPh>
    <rPh sb="29" eb="32">
      <t>セツメイショ</t>
    </rPh>
    <rPh sb="34" eb="36">
      <t>ケイヒ</t>
    </rPh>
    <rPh sb="36" eb="38">
      <t>ショウケイ</t>
    </rPh>
    <rPh sb="39" eb="41">
      <t>イッチ</t>
    </rPh>
    <phoneticPr fontId="4"/>
  </si>
  <si>
    <t>（注３）消費税相当額は、補助対象経費外とする。</t>
    <rPh sb="1" eb="2">
      <t>チュウ</t>
    </rPh>
    <rPh sb="4" eb="7">
      <t>ショウヒゼイ</t>
    </rPh>
    <rPh sb="7" eb="9">
      <t>ソウトウ</t>
    </rPh>
    <rPh sb="9" eb="10">
      <t>ガク</t>
    </rPh>
    <rPh sb="12" eb="14">
      <t>ホジョ</t>
    </rPh>
    <rPh sb="14" eb="16">
      <t>タイショウ</t>
    </rPh>
    <rPh sb="16" eb="18">
      <t>ケイヒ</t>
    </rPh>
    <rPh sb="18" eb="19">
      <t>ガイ</t>
    </rPh>
    <phoneticPr fontId="4"/>
  </si>
  <si>
    <t>（注４）国等の補助金を受けている場合は、交付確定通知書の写し等を添付すること。</t>
    <rPh sb="1" eb="2">
      <t>チュウ</t>
    </rPh>
    <rPh sb="4" eb="5">
      <t>クニ</t>
    </rPh>
    <rPh sb="5" eb="6">
      <t>トウ</t>
    </rPh>
    <rPh sb="7" eb="10">
      <t>ホジョキン</t>
    </rPh>
    <rPh sb="11" eb="12">
      <t>ウ</t>
    </rPh>
    <rPh sb="16" eb="18">
      <t>バアイ</t>
    </rPh>
    <rPh sb="20" eb="22">
      <t>コウフ</t>
    </rPh>
    <rPh sb="22" eb="24">
      <t>カクテイ</t>
    </rPh>
    <rPh sb="24" eb="27">
      <t>ツウチショ</t>
    </rPh>
    <rPh sb="28" eb="29">
      <t>ウツ</t>
    </rPh>
    <rPh sb="30" eb="31">
      <t>トウ</t>
    </rPh>
    <rPh sb="32" eb="34">
      <t>テンプ</t>
    </rPh>
    <phoneticPr fontId="4"/>
  </si>
  <si>
    <t>事業計画書（様式第2号）</t>
    <rPh sb="0" eb="2">
      <t>ジギョウ</t>
    </rPh>
    <rPh sb="2" eb="5">
      <t>ケイカクショ</t>
    </rPh>
    <rPh sb="6" eb="8">
      <t>ヨウシキ</t>
    </rPh>
    <rPh sb="8" eb="9">
      <t>ダイ</t>
    </rPh>
    <rPh sb="10" eb="11">
      <t>ゴウ</t>
    </rPh>
    <phoneticPr fontId="4"/>
  </si>
  <si>
    <t>市税に未納の税額がないことを証明する納税証明書※発行後6箇月以内のもの</t>
    <rPh sb="0" eb="1">
      <t>シ</t>
    </rPh>
    <rPh sb="1" eb="2">
      <t>ゼイ</t>
    </rPh>
    <rPh sb="3" eb="5">
      <t>ミノウ</t>
    </rPh>
    <rPh sb="6" eb="8">
      <t>ゼイガク</t>
    </rPh>
    <rPh sb="14" eb="16">
      <t>ショウメイ</t>
    </rPh>
    <rPh sb="18" eb="20">
      <t>ノウゼイ</t>
    </rPh>
    <rPh sb="20" eb="23">
      <t>ショウメイショ</t>
    </rPh>
    <rPh sb="24" eb="26">
      <t>ハッコウ</t>
    </rPh>
    <rPh sb="26" eb="27">
      <t>ゴ</t>
    </rPh>
    <rPh sb="28" eb="30">
      <t>カゲツ</t>
    </rPh>
    <rPh sb="30" eb="32">
      <t>イナイ</t>
    </rPh>
    <phoneticPr fontId="4"/>
  </si>
  <si>
    <t>旅　　費</t>
    <rPh sb="0" eb="1">
      <t>タビ</t>
    </rPh>
    <rPh sb="3" eb="4">
      <t>ヒ</t>
    </rPh>
    <phoneticPr fontId="4"/>
  </si>
  <si>
    <t>受　験　料
検　定　料</t>
    <rPh sb="0" eb="1">
      <t>ウケ</t>
    </rPh>
    <rPh sb="2" eb="3">
      <t>ゲン</t>
    </rPh>
    <rPh sb="4" eb="5">
      <t>リョウ</t>
    </rPh>
    <rPh sb="6" eb="7">
      <t>ケン</t>
    </rPh>
    <rPh sb="8" eb="9">
      <t>サダム</t>
    </rPh>
    <rPh sb="10" eb="11">
      <t>リョウ</t>
    </rPh>
    <phoneticPr fontId="4"/>
  </si>
  <si>
    <t>　・旅費</t>
    <rPh sb="2" eb="4">
      <t>リョヒ</t>
    </rPh>
    <phoneticPr fontId="4"/>
  </si>
  <si>
    <t>　・受験料・検定料</t>
    <rPh sb="2" eb="5">
      <t>ジュケンリョウ</t>
    </rPh>
    <rPh sb="6" eb="8">
      <t>ケンテイ</t>
    </rPh>
    <rPh sb="8" eb="9">
      <t>リョウ</t>
    </rPh>
    <phoneticPr fontId="4"/>
  </si>
  <si>
    <t>上限20万円</t>
    <rPh sb="0" eb="2">
      <t>ジョウゲン</t>
    </rPh>
    <rPh sb="4" eb="6">
      <t>マンエン</t>
    </rPh>
    <phoneticPr fontId="4"/>
  </si>
  <si>
    <t>対　象　人　数
（外国人労働者）</t>
    <rPh sb="0" eb="1">
      <t>タイ</t>
    </rPh>
    <rPh sb="2" eb="3">
      <t>ゾウ</t>
    </rPh>
    <rPh sb="4" eb="5">
      <t>ヒト</t>
    </rPh>
    <rPh sb="6" eb="7">
      <t>スウ</t>
    </rPh>
    <rPh sb="9" eb="11">
      <t>ガイコク</t>
    </rPh>
    <rPh sb="11" eb="12">
      <t>ジン</t>
    </rPh>
    <rPh sb="12" eb="14">
      <t>ロウドウ</t>
    </rPh>
    <rPh sb="14" eb="15">
      <t>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</si>
</sst>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
    <numFmt numFmtId="178" formatCode="#,##0_ "/>
    <numFmt numFmtId="179" formatCode="#,###;&quot;▲ &quot;#,###"/>
  </numFmts>
  <fonts count="42">
    <font>
      <sz val="11"/>
      <color theme="1"/>
      <name val="ＭＳ Ｐゴシック"/>
      <family val="2"/>
      <charset val="128"/>
    </font>
    <font>
      <sz val="11"/>
      <color theme="1"/>
      <name val="ＭＳ 明朝"/>
      <family val="1"/>
      <charset val="128"/>
    </font>
    <font>
      <sz val="10"/>
      <color theme="1"/>
      <name val="ＭＳ 明朝"/>
      <family val="1"/>
      <charset val="128"/>
    </font>
    <font>
      <sz val="10.5"/>
      <color theme="1"/>
      <name val="ＭＳ 明朝"/>
      <family val="1"/>
      <charset val="128"/>
    </font>
    <font>
      <sz val="6"/>
      <name val="ＭＳ Ｐゴシック"/>
      <family val="2"/>
      <charset val="128"/>
    </font>
    <font>
      <b/>
      <sz val="10.5"/>
      <color theme="1"/>
      <name val="ＭＳ ゴシック"/>
      <family val="3"/>
      <charset val="128"/>
    </font>
    <font>
      <b/>
      <sz val="16"/>
      <color theme="1"/>
      <name val="ＭＳ 明朝"/>
      <family val="1"/>
      <charset val="128"/>
    </font>
    <font>
      <b/>
      <sz val="12"/>
      <color theme="1"/>
      <name val="ＭＳ ゴシック"/>
      <family val="3"/>
      <charset val="128"/>
    </font>
    <font>
      <sz val="9"/>
      <color theme="1"/>
      <name val="ＭＳ 明朝"/>
      <family val="1"/>
      <charset val="128"/>
    </font>
    <font>
      <sz val="8"/>
      <color theme="1"/>
      <name val="ＭＳ 明朝"/>
      <family val="1"/>
      <charset val="128"/>
    </font>
    <font>
      <b/>
      <sz val="14"/>
      <color theme="1"/>
      <name val="ＭＳ 明朝"/>
      <family val="1"/>
      <charset val="128"/>
    </font>
    <font>
      <b/>
      <sz val="11"/>
      <color theme="1"/>
      <name val="ＭＳ 明朝"/>
      <family val="1"/>
      <charset val="128"/>
    </font>
    <font>
      <b/>
      <sz val="10.5"/>
      <color theme="1"/>
      <name val="ＭＳ 明朝"/>
      <family val="1"/>
      <charset val="128"/>
    </font>
    <font>
      <sz val="10"/>
      <color theme="1"/>
      <name val="ＭＳ Ｐゴシック"/>
      <family val="2"/>
      <charset val="128"/>
    </font>
    <font>
      <b/>
      <sz val="11"/>
      <color theme="1"/>
      <name val="ＭＳ ゴシック"/>
      <family val="3"/>
      <charset val="128"/>
    </font>
    <font>
      <sz val="11"/>
      <color theme="1"/>
      <name val="ＭＳ ゴシック"/>
      <family val="3"/>
      <charset val="128"/>
    </font>
    <font>
      <sz val="10"/>
      <color theme="1"/>
      <name val="ＭＳ ゴシック"/>
      <family val="3"/>
      <charset val="128"/>
    </font>
    <font>
      <b/>
      <sz val="14"/>
      <color theme="1"/>
      <name val="ＭＳ ゴシック"/>
      <family val="3"/>
      <charset val="128"/>
    </font>
    <font>
      <sz val="12"/>
      <color theme="1"/>
      <name val="ＭＳ ゴシック"/>
      <family val="3"/>
      <charset val="128"/>
    </font>
    <font>
      <b/>
      <sz val="10"/>
      <color theme="1"/>
      <name val="ＭＳ 明朝"/>
      <family val="1"/>
      <charset val="128"/>
    </font>
    <font>
      <sz val="12"/>
      <color theme="1"/>
      <name val="ＭＳ Ｐゴシック"/>
      <family val="3"/>
      <charset val="128"/>
    </font>
    <font>
      <sz val="10.5"/>
      <color theme="1"/>
      <name val="ＭＳ ゴシック"/>
      <family val="3"/>
      <charset val="128"/>
    </font>
    <font>
      <sz val="10.5"/>
      <color theme="1"/>
      <name val="ＭＳ Ｐゴシック"/>
      <family val="3"/>
      <charset val="128"/>
    </font>
    <font>
      <sz val="10"/>
      <color theme="1"/>
      <name val="ＭＳ Ｐゴシック"/>
      <family val="3"/>
      <charset val="128"/>
    </font>
    <font>
      <b/>
      <sz val="10"/>
      <color theme="1"/>
      <name val="ＭＳ ゴシック"/>
      <family val="3"/>
      <charset val="128"/>
    </font>
    <font>
      <sz val="12"/>
      <color theme="1"/>
      <name val="Century"/>
      <family val="1"/>
    </font>
    <font>
      <sz val="10.5"/>
      <color theme="1"/>
      <name val="ＭＳ Ｐゴシック"/>
      <family val="2"/>
      <charset val="128"/>
    </font>
    <font>
      <b/>
      <sz val="14"/>
      <color theme="1"/>
      <name val="ＭＳ Ｐゴシック"/>
      <family val="3"/>
      <charset val="128"/>
    </font>
    <font>
      <sz val="10"/>
      <color theme="1"/>
      <name val="Century"/>
      <family val="1"/>
    </font>
    <font>
      <b/>
      <sz val="16"/>
      <color theme="1"/>
      <name val="ＭＳ ゴシック"/>
      <family val="3"/>
      <charset val="128"/>
    </font>
    <font>
      <b/>
      <sz val="11"/>
      <color indexed="81"/>
      <name val="MS P ゴシック"/>
      <family val="3"/>
      <charset val="128"/>
    </font>
    <font>
      <b/>
      <sz val="14"/>
      <name val="ＭＳ ゴシック"/>
      <family val="3"/>
      <charset val="128"/>
    </font>
    <font>
      <b/>
      <u/>
      <sz val="14"/>
      <name val="ＭＳ ゴシック"/>
      <family val="3"/>
      <charset val="128"/>
    </font>
    <font>
      <b/>
      <sz val="9"/>
      <color indexed="81"/>
      <name val="MS P ゴシック"/>
      <family val="3"/>
      <charset val="128"/>
    </font>
    <font>
      <b/>
      <sz val="12"/>
      <name val="ＭＳ ゴシック"/>
      <family val="3"/>
      <charset val="128"/>
    </font>
    <font>
      <b/>
      <sz val="11"/>
      <name val="ＭＳ 明朝"/>
      <family val="1"/>
      <charset val="128"/>
    </font>
    <font>
      <sz val="10"/>
      <name val="ＭＳ Ｐゴシック"/>
      <family val="2"/>
      <charset val="128"/>
    </font>
    <font>
      <b/>
      <sz val="11"/>
      <color rgb="FFFF0000"/>
      <name val="ＭＳ 明朝"/>
      <family val="1"/>
      <charset val="128"/>
    </font>
    <font>
      <sz val="10"/>
      <name val="ＭＳ 明朝"/>
      <family val="1"/>
      <charset val="128"/>
    </font>
    <font>
      <sz val="10.5"/>
      <color theme="1"/>
      <name val="Century"/>
      <family val="1"/>
    </font>
    <font>
      <sz val="9"/>
      <color theme="1"/>
      <name val="ＭＳ ゴシック"/>
      <family val="3"/>
      <charset val="128"/>
    </font>
    <font>
      <sz val="12"/>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87">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style="thin">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bottom style="double">
        <color auto="1"/>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700">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Font="1">
      <alignment vertical="center"/>
    </xf>
    <xf numFmtId="0" fontId="13" fillId="0" borderId="0" xfId="0" applyFont="1">
      <alignment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0" fontId="1" fillId="4" borderId="0" xfId="0" applyFont="1" applyFill="1" applyProtection="1">
      <alignment vertical="center"/>
      <protection locked="0"/>
    </xf>
    <xf numFmtId="0" fontId="0" fillId="4" borderId="0" xfId="0" applyFill="1" applyProtection="1">
      <alignment vertical="center"/>
      <protection locked="0"/>
    </xf>
    <xf numFmtId="0" fontId="5" fillId="4" borderId="0" xfId="0" applyFont="1" applyFill="1" applyProtection="1">
      <alignment vertical="center"/>
      <protection locked="0"/>
    </xf>
    <xf numFmtId="0" fontId="7" fillId="4" borderId="49" xfId="0" applyFont="1" applyFill="1" applyBorder="1" applyAlignment="1" applyProtection="1">
      <alignment horizontal="center" vertical="center"/>
    </xf>
    <xf numFmtId="0" fontId="16" fillId="4" borderId="43" xfId="0" applyFont="1" applyFill="1" applyBorder="1" applyAlignment="1" applyProtection="1">
      <alignment horizontal="center" vertical="center"/>
      <protection locked="0"/>
    </xf>
    <xf numFmtId="0" fontId="2" fillId="4" borderId="50" xfId="0" applyFont="1" applyFill="1" applyBorder="1" applyProtection="1">
      <alignment vertical="center"/>
      <protection locked="0"/>
    </xf>
    <xf numFmtId="0" fontId="2" fillId="4" borderId="9" xfId="0" applyFont="1" applyFill="1" applyBorder="1" applyProtection="1">
      <alignment vertical="center"/>
      <protection locked="0"/>
    </xf>
    <xf numFmtId="0" fontId="23" fillId="4" borderId="0" xfId="0" applyFont="1" applyFill="1" applyBorder="1" applyAlignment="1" applyProtection="1">
      <alignment horizontal="center" vertical="center"/>
      <protection locked="0"/>
    </xf>
    <xf numFmtId="0" fontId="2" fillId="4" borderId="0" xfId="0" applyFont="1" applyFill="1" applyBorder="1" applyProtection="1">
      <alignment vertical="center"/>
      <protection locked="0"/>
    </xf>
    <xf numFmtId="0" fontId="23" fillId="4" borderId="14" xfId="0" applyFont="1" applyFill="1" applyBorder="1" applyAlignment="1" applyProtection="1">
      <alignment horizontal="center" vertical="center"/>
      <protection locked="0"/>
    </xf>
    <xf numFmtId="0" fontId="16" fillId="4" borderId="9" xfId="0" applyFont="1" applyFill="1" applyBorder="1" applyProtection="1">
      <alignment vertical="center"/>
      <protection locked="0"/>
    </xf>
    <xf numFmtId="0" fontId="15" fillId="4" borderId="0" xfId="0" applyFont="1" applyFill="1" applyBorder="1" applyProtection="1">
      <alignment vertical="center"/>
      <protection locked="0"/>
    </xf>
    <xf numFmtId="0" fontId="15" fillId="4" borderId="14" xfId="0" applyFont="1" applyFill="1" applyBorder="1" applyProtection="1">
      <alignment vertical="center"/>
      <protection locked="0"/>
    </xf>
    <xf numFmtId="0" fontId="16" fillId="4" borderId="0" xfId="0" applyFont="1" applyFill="1" applyBorder="1" applyProtection="1">
      <alignment vertical="center"/>
      <protection locked="0"/>
    </xf>
    <xf numFmtId="0" fontId="16" fillId="4" borderId="14" xfId="0" applyFont="1" applyFill="1" applyBorder="1" applyProtection="1">
      <alignment vertical="center"/>
      <protection locked="0"/>
    </xf>
    <xf numFmtId="0" fontId="16" fillId="4" borderId="11" xfId="0" applyFont="1" applyFill="1" applyBorder="1" applyProtection="1">
      <alignment vertical="center"/>
      <protection locked="0"/>
    </xf>
    <xf numFmtId="0" fontId="16" fillId="4" borderId="12" xfId="0" applyFont="1" applyFill="1" applyBorder="1" applyProtection="1">
      <alignment vertical="center"/>
      <protection locked="0"/>
    </xf>
    <xf numFmtId="0" fontId="16" fillId="4" borderId="19" xfId="0" applyFont="1" applyFill="1" applyBorder="1" applyProtection="1">
      <alignment vertical="center"/>
      <protection locked="0"/>
    </xf>
    <xf numFmtId="0" fontId="16" fillId="4" borderId="20" xfId="0" applyFont="1" applyFill="1" applyBorder="1" applyProtection="1">
      <alignment vertical="center"/>
      <protection locked="0"/>
    </xf>
    <xf numFmtId="0" fontId="16" fillId="4" borderId="17" xfId="0" applyFont="1" applyFill="1" applyBorder="1" applyProtection="1">
      <alignment vertical="center"/>
      <protection locked="0"/>
    </xf>
    <xf numFmtId="0" fontId="16" fillId="4" borderId="18" xfId="0" applyFont="1" applyFill="1" applyBorder="1" applyProtection="1">
      <alignment vertical="center"/>
      <protection locked="0"/>
    </xf>
    <xf numFmtId="0" fontId="16" fillId="4" borderId="41" xfId="0" applyFont="1" applyFill="1" applyBorder="1" applyProtection="1">
      <alignment vertical="center"/>
      <protection locked="0"/>
    </xf>
    <xf numFmtId="0" fontId="16" fillId="4" borderId="56" xfId="0" applyFont="1" applyFill="1" applyBorder="1" applyProtection="1">
      <alignment vertical="center"/>
      <protection locked="0"/>
    </xf>
    <xf numFmtId="0" fontId="24" fillId="4" borderId="14" xfId="0" applyFont="1" applyFill="1" applyBorder="1" applyAlignment="1" applyProtection="1">
      <alignment horizontal="center" vertical="center"/>
      <protection locked="0"/>
    </xf>
    <xf numFmtId="0" fontId="16" fillId="4" borderId="0" xfId="0" applyFont="1" applyFill="1" applyBorder="1" applyAlignment="1" applyProtection="1">
      <alignment horizontal="right" vertical="center"/>
      <protection locked="0"/>
    </xf>
    <xf numFmtId="0" fontId="16" fillId="4" borderId="37" xfId="0" applyFont="1" applyFill="1" applyBorder="1" applyAlignment="1" applyProtection="1">
      <alignment vertical="center"/>
      <protection locked="0"/>
    </xf>
    <xf numFmtId="0" fontId="16" fillId="4" borderId="61" xfId="0" applyFont="1" applyFill="1" applyBorder="1" applyAlignment="1" applyProtection="1">
      <alignment vertical="center"/>
      <protection locked="0"/>
    </xf>
    <xf numFmtId="0" fontId="21" fillId="4" borderId="0" xfId="0" applyFont="1" applyFill="1" applyBorder="1" applyAlignment="1" applyProtection="1">
      <alignment horizontal="center" vertical="center"/>
      <protection locked="0"/>
    </xf>
    <xf numFmtId="176" fontId="17" fillId="4" borderId="0" xfId="0" applyNumberFormat="1" applyFont="1" applyFill="1" applyBorder="1" applyAlignment="1" applyProtection="1">
      <alignment horizontal="center"/>
      <protection locked="0"/>
    </xf>
    <xf numFmtId="0" fontId="16" fillId="4" borderId="0" xfId="0" applyFont="1" applyFill="1" applyBorder="1" applyAlignment="1" applyProtection="1">
      <alignment vertical="center"/>
      <protection locked="0"/>
    </xf>
    <xf numFmtId="176" fontId="29" fillId="4" borderId="0" xfId="0" applyNumberFormat="1" applyFont="1" applyFill="1" applyBorder="1" applyAlignment="1" applyProtection="1">
      <alignment horizontal="center"/>
      <protection locked="0"/>
    </xf>
    <xf numFmtId="0" fontId="16" fillId="4" borderId="14" xfId="0" applyFont="1" applyFill="1" applyBorder="1" applyAlignment="1" applyProtection="1">
      <alignment vertical="center"/>
      <protection locked="0"/>
    </xf>
    <xf numFmtId="0" fontId="16" fillId="4" borderId="0" xfId="0" applyFont="1" applyFill="1" applyBorder="1" applyAlignment="1" applyProtection="1">
      <alignment horizontal="center"/>
      <protection locked="0"/>
    </xf>
    <xf numFmtId="0" fontId="21" fillId="4" borderId="0" xfId="0" applyFont="1" applyFill="1" applyBorder="1" applyAlignment="1" applyProtection="1">
      <alignment vertical="center"/>
      <protection locked="0"/>
    </xf>
    <xf numFmtId="0" fontId="21" fillId="4" borderId="14" xfId="0" applyFont="1" applyFill="1" applyBorder="1" applyAlignment="1" applyProtection="1">
      <alignment vertical="center"/>
      <protection locked="0"/>
    </xf>
    <xf numFmtId="0" fontId="13" fillId="4" borderId="10" xfId="0" applyFont="1" applyFill="1" applyBorder="1" applyProtection="1">
      <alignment vertical="center"/>
      <protection locked="0"/>
    </xf>
    <xf numFmtId="0" fontId="13" fillId="4" borderId="27" xfId="0" applyFont="1" applyFill="1" applyBorder="1" applyProtection="1">
      <alignment vertical="center"/>
      <protection locked="0"/>
    </xf>
    <xf numFmtId="0" fontId="2" fillId="4" borderId="0" xfId="0" applyFont="1" applyFill="1" applyProtection="1">
      <alignment vertical="center"/>
      <protection locked="0"/>
    </xf>
    <xf numFmtId="0" fontId="13" fillId="4" borderId="0" xfId="0" applyFont="1" applyFill="1" applyProtection="1">
      <alignment vertical="center"/>
      <protection locked="0"/>
    </xf>
    <xf numFmtId="0" fontId="1" fillId="5" borderId="0" xfId="0" applyFont="1" applyFill="1" applyProtection="1">
      <alignment vertical="center"/>
      <protection locked="0"/>
    </xf>
    <xf numFmtId="0" fontId="0" fillId="5" borderId="0" xfId="0" applyFill="1" applyProtection="1">
      <alignment vertical="center"/>
      <protection locked="0"/>
    </xf>
    <xf numFmtId="0" fontId="5" fillId="5" borderId="0" xfId="0" applyFont="1" applyFill="1" applyProtection="1">
      <alignment vertical="center"/>
      <protection locked="0"/>
    </xf>
    <xf numFmtId="0" fontId="7" fillId="5" borderId="49" xfId="0" applyFont="1" applyFill="1" applyBorder="1" applyAlignment="1" applyProtection="1">
      <alignment horizontal="center" vertical="center"/>
    </xf>
    <xf numFmtId="0" fontId="16" fillId="5" borderId="43" xfId="0" applyFont="1" applyFill="1" applyBorder="1" applyAlignment="1" applyProtection="1">
      <alignment horizontal="center" vertical="center"/>
      <protection locked="0"/>
    </xf>
    <xf numFmtId="0" fontId="2" fillId="5" borderId="50" xfId="0" applyFont="1" applyFill="1" applyBorder="1" applyProtection="1">
      <alignment vertical="center"/>
      <protection locked="0"/>
    </xf>
    <xf numFmtId="0" fontId="2" fillId="5" borderId="9" xfId="0" applyFont="1" applyFill="1" applyBorder="1" applyProtection="1">
      <alignment vertical="center"/>
      <protection locked="0"/>
    </xf>
    <xf numFmtId="0" fontId="23" fillId="5" borderId="0" xfId="0" applyFont="1" applyFill="1" applyBorder="1" applyAlignment="1" applyProtection="1">
      <alignment horizontal="center" vertical="center"/>
      <protection locked="0"/>
    </xf>
    <xf numFmtId="0" fontId="2" fillId="5" borderId="0" xfId="0" applyFont="1" applyFill="1" applyBorder="1" applyProtection="1">
      <alignment vertical="center"/>
      <protection locked="0"/>
    </xf>
    <xf numFmtId="0" fontId="23" fillId="5" borderId="14" xfId="0" applyFont="1" applyFill="1" applyBorder="1" applyAlignment="1" applyProtection="1">
      <alignment horizontal="center" vertical="center"/>
      <protection locked="0"/>
    </xf>
    <xf numFmtId="0" fontId="16" fillId="5" borderId="9" xfId="0" applyFont="1" applyFill="1" applyBorder="1" applyProtection="1">
      <alignment vertical="center"/>
      <protection locked="0"/>
    </xf>
    <xf numFmtId="0" fontId="15" fillId="5" borderId="0" xfId="0" applyFont="1" applyFill="1" applyBorder="1" applyProtection="1">
      <alignment vertical="center"/>
      <protection locked="0"/>
    </xf>
    <xf numFmtId="0" fontId="15" fillId="5" borderId="14" xfId="0" applyFont="1" applyFill="1" applyBorder="1" applyProtection="1">
      <alignment vertical="center"/>
      <protection locked="0"/>
    </xf>
    <xf numFmtId="0" fontId="16" fillId="5" borderId="0" xfId="0" applyFont="1" applyFill="1" applyBorder="1" applyProtection="1">
      <alignment vertical="center"/>
      <protection locked="0"/>
    </xf>
    <xf numFmtId="0" fontId="16" fillId="5" borderId="14" xfId="0" applyFont="1" applyFill="1" applyBorder="1" applyProtection="1">
      <alignment vertical="center"/>
      <protection locked="0"/>
    </xf>
    <xf numFmtId="0" fontId="16" fillId="5" borderId="11" xfId="0" applyFont="1" applyFill="1" applyBorder="1" applyProtection="1">
      <alignment vertical="center"/>
      <protection locked="0"/>
    </xf>
    <xf numFmtId="0" fontId="16" fillId="5" borderId="12" xfId="0" applyFont="1" applyFill="1" applyBorder="1" applyProtection="1">
      <alignment vertical="center"/>
      <protection locked="0"/>
    </xf>
    <xf numFmtId="0" fontId="16" fillId="5" borderId="19" xfId="0" applyFont="1" applyFill="1" applyBorder="1" applyProtection="1">
      <alignment vertical="center"/>
      <protection locked="0"/>
    </xf>
    <xf numFmtId="0" fontId="16" fillId="5" borderId="20" xfId="0" applyFont="1" applyFill="1" applyBorder="1" applyProtection="1">
      <alignment vertical="center"/>
      <protection locked="0"/>
    </xf>
    <xf numFmtId="0" fontId="16" fillId="5" borderId="17" xfId="0" applyFont="1" applyFill="1" applyBorder="1" applyProtection="1">
      <alignment vertical="center"/>
      <protection locked="0"/>
    </xf>
    <xf numFmtId="0" fontId="16" fillId="5" borderId="18" xfId="0" applyFont="1" applyFill="1" applyBorder="1" applyProtection="1">
      <alignment vertical="center"/>
      <protection locked="0"/>
    </xf>
    <xf numFmtId="0" fontId="16" fillId="5" borderId="41" xfId="0" applyFont="1" applyFill="1" applyBorder="1" applyProtection="1">
      <alignment vertical="center"/>
      <protection locked="0"/>
    </xf>
    <xf numFmtId="0" fontId="16" fillId="5" borderId="56" xfId="0" applyFont="1" applyFill="1" applyBorder="1" applyProtection="1">
      <alignment vertical="center"/>
      <protection locked="0"/>
    </xf>
    <xf numFmtId="0" fontId="24" fillId="5" borderId="14" xfId="0" applyFont="1" applyFill="1" applyBorder="1" applyAlignment="1" applyProtection="1">
      <alignment horizontal="center" vertical="center"/>
      <protection locked="0"/>
    </xf>
    <xf numFmtId="0" fontId="16" fillId="5" borderId="0" xfId="0" applyFont="1" applyFill="1" applyBorder="1" applyAlignment="1" applyProtection="1">
      <alignment horizontal="right" vertical="center"/>
      <protection locked="0"/>
    </xf>
    <xf numFmtId="0" fontId="16" fillId="5" borderId="37" xfId="0" applyFont="1" applyFill="1" applyBorder="1" applyAlignment="1" applyProtection="1">
      <alignment vertical="center"/>
      <protection locked="0"/>
    </xf>
    <xf numFmtId="0" fontId="16" fillId="5" borderId="61" xfId="0" applyFont="1" applyFill="1" applyBorder="1" applyAlignment="1" applyProtection="1">
      <alignment vertical="center"/>
      <protection locked="0"/>
    </xf>
    <xf numFmtId="0" fontId="21" fillId="5" borderId="0" xfId="0" applyFont="1" applyFill="1" applyBorder="1" applyAlignment="1" applyProtection="1">
      <alignment horizontal="center" vertical="center"/>
      <protection locked="0"/>
    </xf>
    <xf numFmtId="176" fontId="17" fillId="5" borderId="0" xfId="0" applyNumberFormat="1" applyFont="1" applyFill="1" applyBorder="1" applyAlignment="1" applyProtection="1">
      <alignment horizontal="center"/>
      <protection locked="0"/>
    </xf>
    <xf numFmtId="0" fontId="16" fillId="5" borderId="0" xfId="0" applyFont="1" applyFill="1" applyBorder="1" applyAlignment="1" applyProtection="1">
      <alignment vertical="center"/>
      <protection locked="0"/>
    </xf>
    <xf numFmtId="176" fontId="29" fillId="5" borderId="0" xfId="0" applyNumberFormat="1" applyFont="1" applyFill="1" applyBorder="1" applyAlignment="1" applyProtection="1">
      <alignment horizontal="center"/>
      <protection locked="0"/>
    </xf>
    <xf numFmtId="0" fontId="16" fillId="5" borderId="14" xfId="0" applyFont="1" applyFill="1" applyBorder="1" applyAlignment="1" applyProtection="1">
      <alignment vertical="center"/>
      <protection locked="0"/>
    </xf>
    <xf numFmtId="0" fontId="16" fillId="5" borderId="0" xfId="0" applyFont="1" applyFill="1" applyBorder="1" applyAlignment="1" applyProtection="1">
      <alignment horizontal="center"/>
      <protection locked="0"/>
    </xf>
    <xf numFmtId="0" fontId="21" fillId="5" borderId="0" xfId="0" applyFont="1" applyFill="1" applyBorder="1" applyAlignment="1" applyProtection="1">
      <alignment vertical="center"/>
      <protection locked="0"/>
    </xf>
    <xf numFmtId="0" fontId="21" fillId="5" borderId="14" xfId="0" applyFont="1" applyFill="1" applyBorder="1" applyAlignment="1" applyProtection="1">
      <alignment vertical="center"/>
      <protection locked="0"/>
    </xf>
    <xf numFmtId="0" fontId="13" fillId="5" borderId="10" xfId="0" applyFont="1" applyFill="1" applyBorder="1" applyProtection="1">
      <alignment vertical="center"/>
      <protection locked="0"/>
    </xf>
    <xf numFmtId="0" fontId="13" fillId="5" borderId="27" xfId="0" applyFont="1" applyFill="1" applyBorder="1" applyProtection="1">
      <alignment vertical="center"/>
      <protection locked="0"/>
    </xf>
    <xf numFmtId="0" fontId="2" fillId="5" borderId="0" xfId="0" applyFont="1" applyFill="1" applyProtection="1">
      <alignment vertical="center"/>
      <protection locked="0"/>
    </xf>
    <xf numFmtId="0" fontId="13" fillId="5" borderId="0" xfId="0" applyFont="1" applyFill="1" applyProtection="1">
      <alignment vertical="center"/>
      <protection locked="0"/>
    </xf>
    <xf numFmtId="177" fontId="1" fillId="0" borderId="0" xfId="0" applyNumberFormat="1" applyFont="1">
      <alignment vertical="center"/>
    </xf>
    <xf numFmtId="0" fontId="1" fillId="0" borderId="0" xfId="0" applyFont="1" applyProtection="1">
      <alignment vertical="center"/>
    </xf>
    <xf numFmtId="0" fontId="0" fillId="0" borderId="0" xfId="0" applyProtection="1">
      <alignment vertical="center"/>
    </xf>
    <xf numFmtId="0" fontId="5" fillId="0" borderId="0" xfId="0" applyFont="1" applyProtection="1">
      <alignment vertical="center"/>
    </xf>
    <xf numFmtId="0" fontId="2" fillId="0" borderId="0" xfId="0" applyFont="1" applyProtection="1">
      <alignment vertical="center"/>
    </xf>
    <xf numFmtId="0" fontId="36" fillId="0" borderId="0" xfId="0" applyFont="1" applyProtection="1">
      <alignment vertical="center"/>
    </xf>
    <xf numFmtId="0" fontId="13" fillId="0" borderId="0" xfId="0" applyFont="1" applyProtection="1">
      <alignment vertical="center"/>
    </xf>
    <xf numFmtId="0" fontId="2" fillId="0" borderId="0" xfId="0" applyFont="1">
      <alignment vertical="center"/>
    </xf>
    <xf numFmtId="0" fontId="2" fillId="0" borderId="0" xfId="0" applyFont="1">
      <alignment vertical="center"/>
    </xf>
    <xf numFmtId="0" fontId="3" fillId="0" borderId="0" xfId="0" applyFont="1" applyAlignment="1" applyProtection="1">
      <alignment horizontal="center" vertical="center"/>
    </xf>
    <xf numFmtId="0" fontId="3" fillId="0" borderId="0" xfId="0" applyFont="1" applyAlignment="1" applyProtection="1">
      <alignment vertical="center"/>
    </xf>
    <xf numFmtId="0" fontId="12" fillId="0" borderId="0" xfId="0" applyFont="1" applyAlignment="1" applyProtection="1">
      <alignment vertical="center"/>
    </xf>
    <xf numFmtId="0" fontId="26" fillId="0" borderId="0" xfId="0" applyFont="1" applyAlignment="1">
      <alignment vertical="center"/>
    </xf>
    <xf numFmtId="0" fontId="3" fillId="0" borderId="0" xfId="0" applyFont="1" applyAlignment="1" applyProtection="1">
      <alignment horizontal="center" vertical="center" wrapText="1"/>
    </xf>
    <xf numFmtId="0" fontId="3" fillId="0" borderId="16" xfId="0" applyFont="1" applyBorder="1" applyAlignment="1" applyProtection="1">
      <alignment vertical="center"/>
    </xf>
    <xf numFmtId="0" fontId="3" fillId="0" borderId="6" xfId="0" applyFont="1" applyBorder="1" applyAlignment="1" applyProtection="1">
      <alignment vertical="center"/>
    </xf>
    <xf numFmtId="0" fontId="2" fillId="0" borderId="17" xfId="0" applyFont="1" applyBorder="1" applyAlignment="1" applyProtection="1">
      <alignment vertical="center"/>
    </xf>
    <xf numFmtId="0" fontId="2" fillId="0" borderId="12" xfId="0" applyFont="1" applyBorder="1" applyAlignment="1" applyProtection="1">
      <alignment vertical="center"/>
    </xf>
    <xf numFmtId="0" fontId="2" fillId="0" borderId="17" xfId="0" applyFont="1" applyBorder="1" applyAlignment="1" applyProtection="1">
      <alignment horizontal="right" vertical="center"/>
    </xf>
    <xf numFmtId="0" fontId="3" fillId="0" borderId="27" xfId="0" applyFont="1" applyBorder="1" applyAlignment="1" applyProtection="1">
      <alignment vertical="center"/>
    </xf>
    <xf numFmtId="0" fontId="2" fillId="0" borderId="15" xfId="0" applyFont="1" applyBorder="1" applyAlignment="1" applyProtection="1">
      <alignment vertical="center"/>
    </xf>
    <xf numFmtId="0" fontId="2" fillId="0" borderId="5" xfId="0" applyFont="1" applyBorder="1" applyAlignment="1" applyProtection="1">
      <alignment vertical="center"/>
    </xf>
    <xf numFmtId="0" fontId="26" fillId="0" borderId="0" xfId="0" applyFont="1">
      <alignment vertical="center"/>
    </xf>
    <xf numFmtId="0" fontId="3" fillId="0" borderId="8" xfId="0" applyFont="1" applyBorder="1" applyAlignment="1" applyProtection="1">
      <alignment vertical="center"/>
    </xf>
    <xf numFmtId="0" fontId="3" fillId="0" borderId="13" xfId="0" applyFont="1" applyBorder="1" applyAlignment="1" applyProtection="1">
      <alignment vertical="center"/>
    </xf>
    <xf numFmtId="0" fontId="3" fillId="0" borderId="2" xfId="0" applyFont="1" applyBorder="1" applyAlignment="1" applyProtection="1">
      <alignment vertical="center"/>
    </xf>
    <xf numFmtId="0" fontId="3" fillId="0" borderId="59" xfId="0" applyFont="1" applyBorder="1" applyAlignment="1" applyProtection="1">
      <alignment vertical="center"/>
    </xf>
    <xf numFmtId="0" fontId="26" fillId="0" borderId="0" xfId="0" applyFont="1" applyBorder="1">
      <alignment vertical="center"/>
    </xf>
    <xf numFmtId="0" fontId="26" fillId="0" borderId="0" xfId="0" applyFont="1" applyBorder="1" applyAlignment="1">
      <alignment vertical="center"/>
    </xf>
    <xf numFmtId="0" fontId="6" fillId="0" borderId="0" xfId="0" applyFont="1" applyAlignment="1" applyProtection="1">
      <alignment horizontal="center" vertical="center"/>
    </xf>
    <xf numFmtId="0" fontId="2" fillId="0" borderId="0" xfId="0" applyFont="1">
      <alignment vertical="center"/>
    </xf>
    <xf numFmtId="0" fontId="10" fillId="0" borderId="0" xfId="0" applyFont="1" applyAlignment="1" applyProtection="1">
      <alignment horizontal="center" vertical="center"/>
    </xf>
    <xf numFmtId="0" fontId="12" fillId="3" borderId="52" xfId="0" applyFont="1" applyFill="1" applyBorder="1" applyAlignment="1" applyProtection="1">
      <alignment horizontal="center" vertical="center"/>
    </xf>
    <xf numFmtId="0" fontId="16" fillId="0" borderId="75" xfId="0" applyFont="1" applyBorder="1" applyAlignment="1" applyProtection="1">
      <alignment horizontal="center" vertical="center"/>
      <protection locked="0"/>
    </xf>
    <xf numFmtId="0" fontId="16" fillId="0" borderId="49" xfId="0" applyFont="1" applyBorder="1" applyAlignment="1" applyProtection="1">
      <alignment horizontal="center" vertical="center"/>
      <protection locked="0"/>
    </xf>
    <xf numFmtId="0" fontId="16" fillId="0" borderId="78" xfId="0" applyFont="1" applyBorder="1" applyAlignment="1" applyProtection="1">
      <alignment horizontal="center" vertical="center"/>
      <protection locked="0"/>
    </xf>
    <xf numFmtId="0" fontId="0" fillId="0" borderId="0" xfId="0" applyBorder="1">
      <alignment vertical="center"/>
    </xf>
    <xf numFmtId="0" fontId="7" fillId="0" borderId="49" xfId="0" applyFont="1" applyBorder="1" applyAlignment="1" applyProtection="1">
      <alignment horizontal="center" vertical="center"/>
    </xf>
    <xf numFmtId="0" fontId="16" fillId="0" borderId="43" xfId="0" applyFont="1" applyBorder="1" applyAlignment="1" applyProtection="1">
      <alignment horizontal="center" vertical="center"/>
    </xf>
    <xf numFmtId="0" fontId="16" fillId="0" borderId="0" xfId="0" applyFont="1" applyBorder="1" applyProtection="1">
      <alignment vertical="center"/>
    </xf>
    <xf numFmtId="0" fontId="16" fillId="0" borderId="14" xfId="0" applyFont="1" applyBorder="1" applyProtection="1">
      <alignment vertical="center"/>
    </xf>
    <xf numFmtId="0" fontId="24" fillId="3" borderId="14" xfId="0" applyFont="1" applyFill="1" applyBorder="1" applyAlignment="1" applyProtection="1">
      <alignment horizontal="center" vertical="center"/>
    </xf>
    <xf numFmtId="0" fontId="16" fillId="0" borderId="0" xfId="0" applyFont="1" applyBorder="1" applyAlignment="1" applyProtection="1">
      <alignment horizontal="right" vertical="center"/>
    </xf>
    <xf numFmtId="0" fontId="16" fillId="0" borderId="37" xfId="0" applyFont="1" applyBorder="1" applyAlignment="1" applyProtection="1">
      <alignment vertical="center"/>
    </xf>
    <xf numFmtId="0" fontId="16" fillId="0" borderId="61" xfId="0" applyFont="1" applyBorder="1" applyAlignment="1" applyProtection="1">
      <alignment vertical="center"/>
    </xf>
    <xf numFmtId="0" fontId="21" fillId="0" borderId="0" xfId="0" applyFont="1" applyBorder="1" applyAlignment="1" applyProtection="1">
      <alignment horizontal="center" vertical="center"/>
    </xf>
    <xf numFmtId="176" fontId="17" fillId="0" borderId="0" xfId="0" applyNumberFormat="1" applyFont="1" applyBorder="1" applyAlignment="1" applyProtection="1">
      <alignment horizontal="center"/>
    </xf>
    <xf numFmtId="0" fontId="16" fillId="0" borderId="0" xfId="0" applyFont="1" applyBorder="1" applyAlignment="1" applyProtection="1">
      <alignment vertical="center"/>
    </xf>
    <xf numFmtId="176" fontId="29" fillId="0" borderId="0" xfId="0" applyNumberFormat="1" applyFont="1" applyBorder="1" applyAlignment="1" applyProtection="1">
      <alignment horizontal="center"/>
    </xf>
    <xf numFmtId="0" fontId="16" fillId="0" borderId="14" xfId="0" applyFont="1" applyBorder="1" applyAlignment="1" applyProtection="1">
      <alignment vertical="center"/>
    </xf>
    <xf numFmtId="0" fontId="16" fillId="0" borderId="0" xfId="0" applyFont="1" applyBorder="1" applyAlignment="1" applyProtection="1">
      <alignment horizontal="center"/>
    </xf>
    <xf numFmtId="0" fontId="21" fillId="0" borderId="0" xfId="0" applyFont="1" applyBorder="1" applyAlignment="1" applyProtection="1">
      <alignment vertical="center"/>
    </xf>
    <xf numFmtId="0" fontId="21" fillId="0" borderId="14" xfId="0" applyFont="1" applyBorder="1" applyAlignment="1" applyProtection="1">
      <alignment vertical="center"/>
    </xf>
    <xf numFmtId="0" fontId="13" fillId="0" borderId="10" xfId="0" applyFont="1" applyBorder="1" applyProtection="1">
      <alignment vertical="center"/>
    </xf>
    <xf numFmtId="0" fontId="13" fillId="0" borderId="27" xfId="0" applyFont="1" applyBorder="1" applyProtection="1">
      <alignment vertical="center"/>
    </xf>
    <xf numFmtId="0" fontId="37" fillId="0" borderId="0" xfId="0" applyFont="1" applyFill="1" applyBorder="1" applyAlignment="1" applyProtection="1">
      <alignment vertical="center" wrapText="1"/>
    </xf>
    <xf numFmtId="0" fontId="2" fillId="0" borderId="0" xfId="0" applyFont="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wrapText="1"/>
    </xf>
    <xf numFmtId="0" fontId="2" fillId="0" borderId="0" xfId="0" applyFont="1" applyBorder="1">
      <alignment vertical="center"/>
    </xf>
    <xf numFmtId="0" fontId="6" fillId="0" borderId="0" xfId="0" applyFont="1" applyAlignment="1" applyProtection="1">
      <alignment horizontal="center" vertical="center"/>
    </xf>
    <xf numFmtId="0" fontId="2" fillId="0" borderId="0" xfId="0" applyFont="1">
      <alignment vertical="center"/>
    </xf>
    <xf numFmtId="0" fontId="13" fillId="0" borderId="0" xfId="0" applyFont="1" applyBorder="1" applyProtection="1">
      <alignment vertical="center"/>
    </xf>
    <xf numFmtId="0" fontId="3" fillId="0" borderId="0" xfId="0" applyFont="1" applyFill="1" applyBorder="1" applyAlignment="1" applyProtection="1">
      <alignment horizontal="center" vertical="center" wrapText="1"/>
    </xf>
    <xf numFmtId="0" fontId="13" fillId="0" borderId="0" xfId="0" applyFont="1" applyFill="1" applyBorder="1" applyProtection="1">
      <alignment vertical="center"/>
    </xf>
    <xf numFmtId="0" fontId="13" fillId="0" borderId="0" xfId="0" applyFont="1" applyFill="1">
      <alignment vertical="center"/>
    </xf>
    <xf numFmtId="0" fontId="2" fillId="0" borderId="0" xfId="0" applyFont="1">
      <alignment vertical="center"/>
    </xf>
    <xf numFmtId="0" fontId="2" fillId="0" borderId="8" xfId="0" applyFont="1" applyBorder="1" applyAlignment="1" applyProtection="1">
      <alignment vertical="center"/>
    </xf>
    <xf numFmtId="0" fontId="2" fillId="0" borderId="0" xfId="0" applyFont="1" applyBorder="1" applyAlignment="1" applyProtection="1">
      <alignment vertical="center"/>
    </xf>
    <xf numFmtId="0" fontId="6" fillId="0" borderId="0" xfId="0" applyFont="1" applyAlignment="1" applyProtection="1">
      <alignment horizontal="center" vertical="center"/>
    </xf>
    <xf numFmtId="0" fontId="2" fillId="0" borderId="2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8" xfId="0" applyFont="1" applyBorder="1" applyAlignment="1" applyProtection="1">
      <alignment horizontal="left" vertical="center"/>
    </xf>
    <xf numFmtId="0" fontId="7" fillId="0" borderId="49" xfId="0" applyFont="1" applyBorder="1" applyAlignment="1" applyProtection="1">
      <alignment horizontal="center" vertical="center"/>
    </xf>
    <xf numFmtId="0" fontId="2" fillId="0" borderId="0" xfId="0" applyFont="1" applyBorder="1" applyProtection="1">
      <alignment vertical="center"/>
    </xf>
    <xf numFmtId="0" fontId="16" fillId="0" borderId="0" xfId="0" applyFont="1" applyBorder="1" applyAlignment="1" applyProtection="1">
      <alignment vertical="center"/>
    </xf>
    <xf numFmtId="176" fontId="17" fillId="0" borderId="0" xfId="0" applyNumberFormat="1" applyFont="1" applyBorder="1" applyAlignment="1" applyProtection="1">
      <alignment horizontal="center"/>
    </xf>
    <xf numFmtId="176" fontId="29" fillId="0" borderId="0" xfId="0" applyNumberFormat="1" applyFont="1" applyBorder="1" applyAlignment="1" applyProtection="1">
      <alignment horizontal="center"/>
    </xf>
    <xf numFmtId="0" fontId="21" fillId="0" borderId="0" xfId="0" applyFont="1" applyBorder="1" applyAlignment="1" applyProtection="1">
      <alignment horizontal="center" vertical="center"/>
    </xf>
    <xf numFmtId="0" fontId="15" fillId="0" borderId="20"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5" fillId="0" borderId="20" xfId="0" applyFont="1" applyBorder="1" applyAlignment="1" applyProtection="1">
      <alignment vertical="center"/>
      <protection locked="0"/>
    </xf>
    <xf numFmtId="0" fontId="15" fillId="0" borderId="17" xfId="0" applyFont="1" applyBorder="1" applyAlignment="1" applyProtection="1">
      <alignment vertical="center"/>
      <protection locked="0"/>
    </xf>
    <xf numFmtId="0" fontId="15" fillId="0" borderId="18" xfId="0" applyFont="1" applyBorder="1" applyAlignment="1" applyProtection="1">
      <alignment vertical="center"/>
      <protection locked="0"/>
    </xf>
    <xf numFmtId="0" fontId="15" fillId="0" borderId="24" xfId="0" applyFont="1" applyBorder="1" applyAlignment="1" applyProtection="1">
      <alignment vertical="center"/>
      <protection locked="0"/>
    </xf>
    <xf numFmtId="0" fontId="15" fillId="0" borderId="25" xfId="0" applyFont="1" applyBorder="1" applyAlignment="1" applyProtection="1">
      <alignment vertical="center"/>
      <protection locked="0"/>
    </xf>
    <xf numFmtId="0" fontId="18" fillId="0" borderId="20" xfId="0" applyFont="1" applyBorder="1" applyAlignment="1" applyProtection="1">
      <alignment horizontal="center" vertical="center" wrapText="1"/>
      <protection locked="0"/>
    </xf>
    <xf numFmtId="0" fontId="18" fillId="0" borderId="17"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178" fontId="18" fillId="0" borderId="20" xfId="0" applyNumberFormat="1" applyFont="1" applyBorder="1" applyAlignment="1" applyProtection="1">
      <alignment horizontal="center" vertical="center" wrapText="1"/>
      <protection locked="0"/>
    </xf>
    <xf numFmtId="178" fontId="18" fillId="0" borderId="17" xfId="0" applyNumberFormat="1" applyFont="1" applyBorder="1" applyAlignment="1" applyProtection="1">
      <alignment horizontal="center" vertical="center" wrapText="1"/>
      <protection locked="0"/>
    </xf>
    <xf numFmtId="178" fontId="18" fillId="0" borderId="11" xfId="0" applyNumberFormat="1" applyFont="1" applyBorder="1" applyAlignment="1" applyProtection="1">
      <alignment horizontal="center" vertical="center" wrapText="1"/>
      <protection locked="0"/>
    </xf>
    <xf numFmtId="178" fontId="18" fillId="0" borderId="12" xfId="0" applyNumberFormat="1" applyFont="1" applyBorder="1" applyAlignment="1" applyProtection="1">
      <alignment horizontal="center" vertical="center" wrapText="1"/>
      <protection locked="0"/>
    </xf>
    <xf numFmtId="0" fontId="15" fillId="0" borderId="0" xfId="0" applyFont="1" applyAlignment="1" applyProtection="1">
      <alignment horizontal="left" vertical="center"/>
      <protection locked="0"/>
    </xf>
    <xf numFmtId="0" fontId="15" fillId="0" borderId="0" xfId="0" applyFont="1" applyProtection="1">
      <alignment vertical="center"/>
      <protection locked="0"/>
    </xf>
    <xf numFmtId="0" fontId="3" fillId="0" borderId="0" xfId="0" applyFont="1" applyAlignment="1" applyProtection="1">
      <alignment horizontal="right" vertical="center"/>
      <protection locked="0"/>
    </xf>
    <xf numFmtId="0" fontId="3" fillId="0" borderId="20" xfId="0" applyFont="1" applyBorder="1" applyAlignment="1" applyProtection="1">
      <alignment horizontal="center" vertical="center" wrapText="1"/>
    </xf>
    <xf numFmtId="0" fontId="3" fillId="0" borderId="16"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64" xfId="0" applyFont="1" applyBorder="1" applyAlignment="1" applyProtection="1">
      <alignment horizontal="center" vertical="center"/>
    </xf>
    <xf numFmtId="0" fontId="6" fillId="0" borderId="0" xfId="0" applyFont="1" applyAlignment="1" applyProtection="1">
      <alignment horizontal="center" vertical="center"/>
    </xf>
    <xf numFmtId="0" fontId="3" fillId="0" borderId="58" xfId="0" applyFont="1" applyBorder="1" applyAlignment="1" applyProtection="1">
      <alignment horizontal="center" vertical="center"/>
    </xf>
    <xf numFmtId="0" fontId="2" fillId="0" borderId="63" xfId="0" applyFont="1" applyBorder="1" applyAlignment="1" applyProtection="1">
      <alignment horizontal="center" vertical="center"/>
    </xf>
    <xf numFmtId="0" fontId="2" fillId="0" borderId="64"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22" xfId="0" applyFont="1" applyBorder="1" applyAlignment="1" applyProtection="1">
      <alignment horizontal="center" vertical="center"/>
    </xf>
    <xf numFmtId="0" fontId="3" fillId="0" borderId="22"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63"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3" fillId="0" borderId="24"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45" xfId="0" applyFont="1" applyBorder="1" applyAlignment="1" applyProtection="1">
      <alignment horizontal="center" vertical="center"/>
    </xf>
    <xf numFmtId="0" fontId="3" fillId="0" borderId="63" xfId="0" applyFont="1" applyBorder="1" applyAlignment="1" applyProtection="1">
      <alignment horizontal="center" vertical="center"/>
    </xf>
    <xf numFmtId="0" fontId="3" fillId="0" borderId="64" xfId="0" applyFont="1" applyBorder="1" applyAlignment="1" applyProtection="1">
      <alignment horizontal="center" vertical="center" wrapText="1"/>
    </xf>
    <xf numFmtId="0" fontId="2" fillId="0" borderId="22" xfId="0" applyFont="1" applyBorder="1" applyAlignment="1" applyProtection="1">
      <alignment horizontal="center" vertical="center" wrapText="1"/>
    </xf>
    <xf numFmtId="0" fontId="37" fillId="0" borderId="38" xfId="0" applyFont="1" applyFill="1" applyBorder="1" applyAlignment="1" applyProtection="1">
      <alignment vertical="center" wrapText="1"/>
    </xf>
    <xf numFmtId="0" fontId="37" fillId="0" borderId="22" xfId="0" applyFont="1" applyFill="1" applyBorder="1" applyAlignment="1" applyProtection="1">
      <alignment vertical="center" wrapText="1"/>
    </xf>
    <xf numFmtId="0" fontId="41" fillId="2" borderId="54" xfId="0" applyFont="1" applyFill="1" applyBorder="1" applyAlignment="1" applyProtection="1">
      <alignment horizontal="right" vertical="center"/>
    </xf>
    <xf numFmtId="0" fontId="41" fillId="2" borderId="41" xfId="0" applyFont="1" applyFill="1" applyBorder="1" applyAlignment="1" applyProtection="1">
      <alignment horizontal="right" vertical="center"/>
    </xf>
    <xf numFmtId="0" fontId="41" fillId="2" borderId="26" xfId="0" applyFont="1" applyFill="1" applyBorder="1" applyAlignment="1" applyProtection="1">
      <alignment horizontal="right" vertical="center"/>
    </xf>
    <xf numFmtId="0" fontId="41" fillId="2" borderId="10" xfId="0" applyFont="1" applyFill="1" applyBorder="1" applyAlignment="1" applyProtection="1">
      <alignment horizontal="right" vertical="center"/>
    </xf>
    <xf numFmtId="0" fontId="16" fillId="3" borderId="77" xfId="0" applyFont="1" applyFill="1" applyBorder="1" applyAlignment="1" applyProtection="1">
      <alignment horizontal="center" vertical="center"/>
    </xf>
    <xf numFmtId="0" fontId="16" fillId="3" borderId="80" xfId="0" applyFont="1" applyFill="1" applyBorder="1" applyAlignment="1" applyProtection="1">
      <alignment horizontal="center" vertical="center"/>
    </xf>
    <xf numFmtId="0" fontId="2" fillId="0" borderId="0" xfId="0" applyFont="1" applyBorder="1" applyProtection="1">
      <alignment vertical="center"/>
    </xf>
    <xf numFmtId="0" fontId="5" fillId="0" borderId="21"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74" xfId="0" applyFont="1" applyBorder="1" applyAlignment="1" applyProtection="1">
      <alignment horizontal="center" vertical="center"/>
    </xf>
    <xf numFmtId="0" fontId="5" fillId="0" borderId="39" xfId="0" applyFont="1" applyBorder="1" applyAlignment="1" applyProtection="1">
      <alignment horizontal="center" vertical="center"/>
    </xf>
    <xf numFmtId="0" fontId="40" fillId="0" borderId="22" xfId="0" applyFont="1" applyBorder="1" applyAlignment="1" applyProtection="1">
      <alignment vertical="center" wrapText="1"/>
      <protection locked="0"/>
    </xf>
    <xf numFmtId="0" fontId="16" fillId="0" borderId="36"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73" xfId="0" applyFont="1" applyBorder="1" applyAlignment="1" applyProtection="1">
      <alignment horizontal="center" vertical="center"/>
    </xf>
    <xf numFmtId="0" fontId="16" fillId="0" borderId="18" xfId="0" applyFont="1" applyBorder="1" applyAlignment="1" applyProtection="1">
      <alignment horizontal="center" vertical="center"/>
    </xf>
    <xf numFmtId="0" fontId="5" fillId="0" borderId="53" xfId="0" applyFont="1" applyBorder="1" applyAlignment="1" applyProtection="1">
      <alignment horizontal="center" vertical="center"/>
    </xf>
    <xf numFmtId="0" fontId="5" fillId="0" borderId="45" xfId="0" applyFont="1" applyBorder="1" applyAlignment="1" applyProtection="1">
      <alignment horizontal="center" vertical="center"/>
    </xf>
    <xf numFmtId="0" fontId="40" fillId="0" borderId="45" xfId="0" applyFont="1" applyBorder="1" applyAlignment="1" applyProtection="1">
      <alignment vertical="center" wrapText="1"/>
      <protection locked="0"/>
    </xf>
    <xf numFmtId="0" fontId="16" fillId="0" borderId="12" xfId="0" applyFont="1" applyBorder="1" applyAlignment="1" applyProtection="1">
      <alignment horizontal="center" vertical="center"/>
    </xf>
    <xf numFmtId="0" fontId="16" fillId="0" borderId="19" xfId="0" applyFont="1" applyBorder="1" applyAlignment="1" applyProtection="1">
      <alignment horizontal="center" vertical="center"/>
    </xf>
    <xf numFmtId="0" fontId="3" fillId="2" borderId="46" xfId="0" applyFont="1" applyFill="1" applyBorder="1" applyAlignment="1" applyProtection="1">
      <alignment horizontal="center" vertical="center"/>
    </xf>
    <xf numFmtId="0" fontId="3" fillId="2" borderId="47" xfId="0" applyFont="1" applyFill="1" applyBorder="1" applyAlignment="1" applyProtection="1">
      <alignment horizontal="center" vertical="center"/>
    </xf>
    <xf numFmtId="0" fontId="15" fillId="0" borderId="47" xfId="0" applyFont="1" applyBorder="1" applyAlignment="1" applyProtection="1">
      <alignment vertical="center"/>
    </xf>
    <xf numFmtId="0" fontId="15" fillId="0" borderId="48" xfId="0" applyFont="1" applyBorder="1" applyAlignment="1" applyProtection="1">
      <alignment vertical="center"/>
    </xf>
    <xf numFmtId="0" fontId="3" fillId="2" borderId="71" xfId="0" applyFont="1" applyFill="1" applyBorder="1" applyAlignment="1" applyProtection="1">
      <alignment horizontal="center" vertical="center"/>
    </xf>
    <xf numFmtId="0" fontId="3" fillId="2" borderId="72" xfId="0" applyFont="1" applyFill="1" applyBorder="1" applyAlignment="1" applyProtection="1">
      <alignment horizontal="center" vertical="center"/>
    </xf>
    <xf numFmtId="0" fontId="3" fillId="2" borderId="50" xfId="0" applyFont="1" applyFill="1" applyBorder="1" applyAlignment="1" applyProtection="1">
      <alignment horizontal="center" vertical="center"/>
    </xf>
    <xf numFmtId="0" fontId="3" fillId="2" borderId="51" xfId="0" applyFont="1" applyFill="1" applyBorder="1" applyAlignment="1" applyProtection="1">
      <alignment horizontal="center" vertical="center"/>
    </xf>
    <xf numFmtId="0" fontId="24" fillId="0" borderId="57" xfId="0" applyFont="1" applyBorder="1" applyAlignment="1" applyProtection="1">
      <alignment horizontal="center" vertical="center"/>
      <protection locked="0"/>
    </xf>
    <xf numFmtId="0" fontId="24" fillId="0" borderId="43" xfId="0" applyFont="1" applyBorder="1" applyAlignment="1" applyProtection="1">
      <alignment horizontal="center" vertical="center"/>
      <protection locked="0"/>
    </xf>
    <xf numFmtId="0" fontId="16" fillId="0" borderId="22" xfId="0" applyFont="1" applyBorder="1" applyAlignment="1" applyProtection="1">
      <alignment vertical="center"/>
      <protection locked="0"/>
    </xf>
    <xf numFmtId="0" fontId="24" fillId="0" borderId="81" xfId="0" applyFont="1" applyBorder="1" applyAlignment="1" applyProtection="1">
      <alignment horizontal="center" vertical="center"/>
      <protection locked="0"/>
    </xf>
    <xf numFmtId="0" fontId="24" fillId="0" borderId="82" xfId="0" applyFont="1" applyBorder="1" applyAlignment="1" applyProtection="1">
      <alignment horizontal="center" vertical="center"/>
      <protection locked="0"/>
    </xf>
    <xf numFmtId="0" fontId="16" fillId="0" borderId="24" xfId="0" applyFont="1" applyBorder="1" applyAlignment="1" applyProtection="1">
      <alignment vertical="center"/>
      <protection locked="0"/>
    </xf>
    <xf numFmtId="0" fontId="24" fillId="0" borderId="54" xfId="0" applyFont="1" applyBorder="1" applyAlignment="1" applyProtection="1">
      <alignment horizontal="center" vertical="center"/>
      <protection locked="0"/>
    </xf>
    <xf numFmtId="0" fontId="24" fillId="0" borderId="42" xfId="0" applyFont="1" applyBorder="1" applyAlignment="1" applyProtection="1">
      <alignment horizontal="center" vertical="center"/>
      <protection locked="0"/>
    </xf>
    <xf numFmtId="0" fontId="16" fillId="0" borderId="38" xfId="0" applyFont="1" applyBorder="1" applyAlignment="1" applyProtection="1">
      <alignment vertical="center"/>
      <protection locked="0"/>
    </xf>
    <xf numFmtId="0" fontId="16" fillId="0" borderId="0" xfId="0" applyFont="1" applyBorder="1" applyAlignment="1" applyProtection="1">
      <alignment vertical="center"/>
      <protection locked="0"/>
    </xf>
    <xf numFmtId="0" fontId="24" fillId="0" borderId="0" xfId="0" applyFont="1" applyBorder="1" applyAlignment="1" applyProtection="1">
      <alignment vertical="center" shrinkToFit="1"/>
      <protection locked="0"/>
    </xf>
    <xf numFmtId="0" fontId="16" fillId="0" borderId="0" xfId="0" applyFont="1" applyBorder="1" applyAlignment="1" applyProtection="1">
      <alignment vertical="center"/>
    </xf>
    <xf numFmtId="0" fontId="3" fillId="2" borderId="3"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59" xfId="0" applyFont="1" applyFill="1" applyBorder="1" applyAlignment="1" applyProtection="1">
      <alignment horizontal="center" vertical="center" wrapText="1"/>
    </xf>
    <xf numFmtId="0" fontId="21" fillId="0" borderId="0" xfId="0" applyFont="1" applyBorder="1" applyAlignment="1" applyProtection="1">
      <alignment horizontal="center" vertical="center"/>
    </xf>
    <xf numFmtId="0" fontId="16" fillId="0" borderId="0" xfId="0" applyFont="1" applyBorder="1" applyAlignment="1" applyProtection="1">
      <alignment horizontal="center" vertical="center"/>
    </xf>
    <xf numFmtId="0" fontId="3" fillId="2" borderId="21"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16" fillId="0" borderId="22" xfId="0" applyFont="1" applyBorder="1" applyProtection="1">
      <alignment vertical="center"/>
      <protection locked="0"/>
    </xf>
    <xf numFmtId="0" fontId="16" fillId="0" borderId="58" xfId="0" applyFont="1" applyBorder="1" applyProtection="1">
      <alignment vertical="center"/>
      <protection locked="0"/>
    </xf>
    <xf numFmtId="0" fontId="21" fillId="0" borderId="22" xfId="0" applyFont="1" applyBorder="1" applyAlignment="1" applyProtection="1">
      <alignment horizontal="center" vertical="center"/>
      <protection locked="0"/>
    </xf>
    <xf numFmtId="0" fontId="21" fillId="0" borderId="58" xfId="0" applyFont="1" applyBorder="1" applyAlignment="1" applyProtection="1">
      <alignment horizontal="center" vertical="center"/>
      <protection locked="0"/>
    </xf>
    <xf numFmtId="0" fontId="3" fillId="2" borderId="23"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16" fillId="0" borderId="24" xfId="0" applyFont="1" applyBorder="1" applyProtection="1">
      <alignment vertical="center"/>
      <protection locked="0"/>
    </xf>
    <xf numFmtId="0" fontId="16" fillId="0" borderId="25" xfId="0" applyFont="1" applyBorder="1" applyProtection="1">
      <alignment vertical="center"/>
      <protection locked="0"/>
    </xf>
    <xf numFmtId="0" fontId="3" fillId="2" borderId="1"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25" fillId="0" borderId="8" xfId="0" applyFont="1" applyBorder="1" applyAlignment="1" applyProtection="1">
      <alignment horizontal="center" vertical="center"/>
    </xf>
    <xf numFmtId="0" fontId="25" fillId="0" borderId="12" xfId="0" applyFont="1" applyBorder="1" applyAlignment="1" applyProtection="1">
      <alignment horizontal="center" vertical="center"/>
    </xf>
    <xf numFmtId="0" fontId="27" fillId="0" borderId="8" xfId="0" applyFont="1" applyBorder="1" applyAlignment="1" applyProtection="1">
      <alignment horizontal="left" vertical="center"/>
      <protection locked="0"/>
    </xf>
    <xf numFmtId="0" fontId="27" fillId="0" borderId="12" xfId="0" applyFont="1" applyBorder="1" applyAlignment="1" applyProtection="1">
      <alignment horizontal="left" vertical="center"/>
      <protection locked="0"/>
    </xf>
    <xf numFmtId="0" fontId="26" fillId="2" borderId="7" xfId="0" applyFont="1" applyFill="1" applyBorder="1" applyAlignment="1" applyProtection="1">
      <alignment horizontal="center" vertical="center"/>
    </xf>
    <xf numFmtId="0" fontId="22" fillId="2" borderId="2"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4"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16" fillId="0" borderId="8" xfId="0" applyFont="1" applyBorder="1" applyAlignment="1" applyProtection="1">
      <alignment vertical="center" wrapText="1"/>
    </xf>
    <xf numFmtId="0" fontId="16" fillId="0" borderId="13"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14" xfId="0" applyFont="1" applyBorder="1" applyAlignment="1" applyProtection="1">
      <alignment vertical="center" wrapText="1"/>
    </xf>
    <xf numFmtId="0" fontId="16" fillId="0" borderId="12" xfId="0" applyFont="1" applyBorder="1" applyAlignment="1" applyProtection="1">
      <alignment vertical="center" wrapText="1"/>
    </xf>
    <xf numFmtId="0" fontId="16" fillId="0" borderId="19" xfId="0" applyFont="1" applyBorder="1" applyAlignment="1" applyProtection="1">
      <alignment vertical="center" wrapText="1"/>
    </xf>
    <xf numFmtId="0" fontId="6" fillId="4" borderId="0" xfId="0" applyFont="1" applyFill="1" applyAlignment="1" applyProtection="1">
      <alignment horizontal="center" vertical="center"/>
      <protection locked="0"/>
    </xf>
    <xf numFmtId="0" fontId="3" fillId="4" borderId="46" xfId="0" applyFont="1" applyFill="1" applyBorder="1" applyAlignment="1" applyProtection="1">
      <alignment horizontal="center" vertical="center"/>
      <protection locked="0"/>
    </xf>
    <xf numFmtId="0" fontId="3" fillId="4" borderId="47" xfId="0" applyFont="1" applyFill="1" applyBorder="1" applyAlignment="1" applyProtection="1">
      <alignment horizontal="center" vertical="center"/>
      <protection locked="0"/>
    </xf>
    <xf numFmtId="0" fontId="15" fillId="4" borderId="47" xfId="0" applyFont="1" applyFill="1" applyBorder="1" applyAlignment="1" applyProtection="1">
      <alignment vertical="center"/>
      <protection locked="0"/>
    </xf>
    <xf numFmtId="0" fontId="15" fillId="4" borderId="48" xfId="0" applyFont="1" applyFill="1" applyBorder="1" applyAlignment="1" applyProtection="1">
      <alignment vertical="center"/>
      <protection locked="0"/>
    </xf>
    <xf numFmtId="0" fontId="3" fillId="4" borderId="1"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25" fillId="4" borderId="8" xfId="0" applyFont="1" applyFill="1" applyBorder="1" applyAlignment="1" applyProtection="1">
      <alignment horizontal="center" vertical="center"/>
      <protection locked="0"/>
    </xf>
    <xf numFmtId="0" fontId="25" fillId="4" borderId="12" xfId="0" applyFont="1" applyFill="1" applyBorder="1" applyAlignment="1" applyProtection="1">
      <alignment horizontal="center" vertical="center"/>
      <protection locked="0"/>
    </xf>
    <xf numFmtId="0" fontId="27" fillId="4" borderId="8" xfId="0" applyFont="1" applyFill="1" applyBorder="1" applyAlignment="1" applyProtection="1">
      <alignment horizontal="left" vertical="center"/>
      <protection locked="0"/>
    </xf>
    <xf numFmtId="0" fontId="27" fillId="4" borderId="12" xfId="0" applyFont="1" applyFill="1" applyBorder="1" applyAlignment="1" applyProtection="1">
      <alignment horizontal="left" vertical="center"/>
      <protection locked="0"/>
    </xf>
    <xf numFmtId="0" fontId="26" fillId="4" borderId="7" xfId="0" applyFont="1" applyFill="1" applyBorder="1" applyAlignment="1" applyProtection="1">
      <alignment horizontal="center" vertical="center"/>
      <protection locked="0"/>
    </xf>
    <xf numFmtId="0" fontId="22" fillId="4" borderId="2" xfId="0" applyFont="1" applyFill="1" applyBorder="1" applyAlignment="1" applyProtection="1">
      <alignment horizontal="center" vertical="center"/>
      <protection locked="0"/>
    </xf>
    <xf numFmtId="0" fontId="22" fillId="4" borderId="9" xfId="0" applyFont="1" applyFill="1" applyBorder="1" applyAlignment="1" applyProtection="1">
      <alignment horizontal="center" vertical="center"/>
      <protection locked="0"/>
    </xf>
    <xf numFmtId="0" fontId="22" fillId="4" borderId="4" xfId="0" applyFont="1" applyFill="1" applyBorder="1" applyAlignment="1" applyProtection="1">
      <alignment horizontal="center" vertical="center"/>
      <protection locked="0"/>
    </xf>
    <xf numFmtId="0" fontId="22" fillId="4" borderId="11" xfId="0" applyFont="1" applyFill="1" applyBorder="1" applyAlignment="1" applyProtection="1">
      <alignment horizontal="center" vertical="center"/>
      <protection locked="0"/>
    </xf>
    <xf numFmtId="0" fontId="22" fillId="4" borderId="6" xfId="0" applyFont="1" applyFill="1" applyBorder="1" applyAlignment="1" applyProtection="1">
      <alignment horizontal="center" vertical="center"/>
      <protection locked="0"/>
    </xf>
    <xf numFmtId="0" fontId="16" fillId="4" borderId="8" xfId="0" applyFont="1" applyFill="1" applyBorder="1" applyAlignment="1" applyProtection="1">
      <alignment vertical="center" wrapText="1"/>
    </xf>
    <xf numFmtId="0" fontId="16" fillId="4" borderId="13" xfId="0" applyFont="1" applyFill="1" applyBorder="1" applyAlignment="1" applyProtection="1">
      <alignment vertical="center" wrapText="1"/>
    </xf>
    <xf numFmtId="0" fontId="16" fillId="4" borderId="0" xfId="0" applyFont="1" applyFill="1" applyBorder="1" applyAlignment="1" applyProtection="1">
      <alignment vertical="center" wrapText="1"/>
    </xf>
    <xf numFmtId="0" fontId="16" fillId="4" borderId="14" xfId="0" applyFont="1" applyFill="1" applyBorder="1" applyAlignment="1" applyProtection="1">
      <alignment vertical="center" wrapText="1"/>
    </xf>
    <xf numFmtId="0" fontId="16" fillId="4" borderId="12" xfId="0" applyFont="1" applyFill="1" applyBorder="1" applyAlignment="1" applyProtection="1">
      <alignment vertical="center" wrapText="1"/>
    </xf>
    <xf numFmtId="0" fontId="16" fillId="4" borderId="19" xfId="0" applyFont="1" applyFill="1" applyBorder="1" applyAlignment="1" applyProtection="1">
      <alignment vertical="center" wrapText="1"/>
    </xf>
    <xf numFmtId="0" fontId="3" fillId="4" borderId="21" xfId="0" applyFont="1" applyFill="1" applyBorder="1" applyAlignment="1" applyProtection="1">
      <alignment horizontal="center" vertical="center"/>
      <protection locked="0"/>
    </xf>
    <xf numFmtId="0" fontId="3" fillId="4" borderId="22" xfId="0" applyFont="1" applyFill="1" applyBorder="1" applyAlignment="1" applyProtection="1">
      <alignment horizontal="center" vertical="center"/>
      <protection locked="0"/>
    </xf>
    <xf numFmtId="0" fontId="16" fillId="4" borderId="22" xfId="0" applyFont="1" applyFill="1" applyBorder="1" applyProtection="1">
      <alignment vertical="center"/>
      <protection locked="0"/>
    </xf>
    <xf numFmtId="0" fontId="16" fillId="4" borderId="58" xfId="0" applyFont="1" applyFill="1" applyBorder="1" applyProtection="1">
      <alignment vertical="center"/>
      <protection locked="0"/>
    </xf>
    <xf numFmtId="0" fontId="21" fillId="4" borderId="22" xfId="0" applyFont="1" applyFill="1" applyBorder="1" applyAlignment="1" applyProtection="1">
      <alignment horizontal="center" vertical="center"/>
      <protection locked="0"/>
    </xf>
    <xf numFmtId="0" fontId="21" fillId="4" borderId="58" xfId="0" applyFont="1" applyFill="1" applyBorder="1" applyAlignment="1" applyProtection="1">
      <alignment horizontal="center" vertical="center"/>
      <protection locked="0"/>
    </xf>
    <xf numFmtId="0" fontId="3" fillId="4" borderId="23"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16" fillId="4" borderId="24" xfId="0" applyFont="1" applyFill="1" applyBorder="1" applyProtection="1">
      <alignment vertical="center"/>
      <protection locked="0"/>
    </xf>
    <xf numFmtId="0" fontId="16" fillId="4" borderId="25" xfId="0" applyFont="1" applyFill="1" applyBorder="1" applyProtection="1">
      <alignment vertical="center"/>
      <protection locked="0"/>
    </xf>
    <xf numFmtId="0" fontId="3" fillId="4" borderId="60" xfId="0" applyFont="1" applyFill="1" applyBorder="1" applyAlignment="1" applyProtection="1">
      <alignment horizontal="center" vertical="center"/>
      <protection locked="0"/>
    </xf>
    <xf numFmtId="0" fontId="3" fillId="4" borderId="51" xfId="0" applyFont="1" applyFill="1" applyBorder="1" applyAlignment="1" applyProtection="1">
      <alignment horizontal="center" vertical="center"/>
      <protection locked="0"/>
    </xf>
    <xf numFmtId="0" fontId="23" fillId="4" borderId="51" xfId="0" applyFont="1" applyFill="1" applyBorder="1" applyAlignment="1" applyProtection="1">
      <alignment horizontal="left" vertical="center"/>
      <protection locked="0"/>
    </xf>
    <xf numFmtId="0" fontId="23" fillId="4" borderId="55" xfId="0" applyFont="1" applyFill="1" applyBorder="1" applyAlignment="1" applyProtection="1">
      <alignment horizontal="left" vertical="center"/>
      <protection locked="0"/>
    </xf>
    <xf numFmtId="0" fontId="23" fillId="4" borderId="52" xfId="0" applyFont="1" applyFill="1" applyBorder="1" applyAlignment="1" applyProtection="1">
      <alignment horizontal="left" vertical="center"/>
      <protection locked="0"/>
    </xf>
    <xf numFmtId="0" fontId="3" fillId="4" borderId="3"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16" fillId="4" borderId="0" xfId="0" applyFont="1" applyFill="1" applyBorder="1" applyAlignment="1" applyProtection="1">
      <alignment horizontal="left" vertical="center"/>
      <protection locked="0"/>
    </xf>
    <xf numFmtId="0" fontId="16" fillId="4" borderId="0" xfId="0" applyFont="1" applyFill="1" applyBorder="1" applyProtection="1">
      <alignment vertical="center"/>
      <protection locked="0"/>
    </xf>
    <xf numFmtId="0" fontId="16" fillId="4" borderId="14" xfId="0" applyFont="1" applyFill="1" applyBorder="1" applyProtection="1">
      <alignment vertical="center"/>
      <protection locked="0"/>
    </xf>
    <xf numFmtId="0" fontId="3" fillId="4" borderId="54" xfId="0" applyFont="1" applyFill="1" applyBorder="1" applyAlignment="1" applyProtection="1">
      <alignment horizontal="center" vertical="center" wrapText="1"/>
      <protection locked="0"/>
    </xf>
    <xf numFmtId="0" fontId="3" fillId="4" borderId="41" xfId="0" applyFont="1" applyFill="1" applyBorder="1" applyAlignment="1" applyProtection="1">
      <alignment horizontal="center" vertical="center" wrapText="1"/>
      <protection locked="0"/>
    </xf>
    <xf numFmtId="0" fontId="3" fillId="4" borderId="42"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59" xfId="0" applyFont="1" applyFill="1" applyBorder="1" applyAlignment="1" applyProtection="1">
      <alignment horizontal="center" vertical="center" wrapText="1"/>
      <protection locked="0"/>
    </xf>
    <xf numFmtId="176" fontId="17" fillId="4" borderId="0" xfId="0" applyNumberFormat="1" applyFont="1" applyFill="1" applyBorder="1" applyAlignment="1" applyProtection="1">
      <alignment horizontal="center"/>
      <protection locked="0"/>
    </xf>
    <xf numFmtId="176" fontId="17" fillId="4" borderId="37" xfId="0" applyNumberFormat="1" applyFont="1" applyFill="1" applyBorder="1" applyAlignment="1" applyProtection="1">
      <alignment horizontal="center"/>
      <protection locked="0"/>
    </xf>
    <xf numFmtId="176" fontId="29" fillId="4" borderId="0" xfId="0" applyNumberFormat="1" applyFont="1" applyFill="1" applyBorder="1" applyAlignment="1" applyProtection="1">
      <alignment horizontal="center"/>
      <protection locked="0"/>
    </xf>
    <xf numFmtId="176" fontId="29" fillId="4" borderId="37" xfId="0" applyNumberFormat="1" applyFont="1" applyFill="1" applyBorder="1" applyAlignment="1" applyProtection="1">
      <alignment horizontal="center"/>
      <protection locked="0"/>
    </xf>
    <xf numFmtId="0" fontId="21" fillId="4" borderId="0" xfId="0" applyFont="1" applyFill="1" applyBorder="1" applyAlignment="1" applyProtection="1">
      <alignment horizontal="center" vertical="center"/>
      <protection locked="0"/>
    </xf>
    <xf numFmtId="0" fontId="16" fillId="4" borderId="0" xfId="0" applyFont="1" applyFill="1" applyBorder="1" applyAlignment="1" applyProtection="1">
      <alignment horizontal="center" vertical="center"/>
      <protection locked="0"/>
    </xf>
    <xf numFmtId="0" fontId="16" fillId="4" borderId="0" xfId="0" applyFont="1" applyFill="1" applyBorder="1" applyAlignment="1" applyProtection="1">
      <alignment vertical="center"/>
      <protection locked="0"/>
    </xf>
    <xf numFmtId="176" fontId="14" fillId="4" borderId="12" xfId="0" applyNumberFormat="1" applyFont="1" applyFill="1" applyBorder="1" applyAlignment="1" applyProtection="1">
      <alignment horizontal="center" vertical="center"/>
      <protection locked="0"/>
    </xf>
    <xf numFmtId="176" fontId="14" fillId="4" borderId="36" xfId="0" applyNumberFormat="1" applyFont="1" applyFill="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3" fillId="5" borderId="46" xfId="0" applyFont="1" applyFill="1" applyBorder="1" applyAlignment="1" applyProtection="1">
      <alignment horizontal="center" vertical="center"/>
      <protection locked="0"/>
    </xf>
    <xf numFmtId="0" fontId="3" fillId="5" borderId="47" xfId="0" applyFont="1" applyFill="1" applyBorder="1" applyAlignment="1" applyProtection="1">
      <alignment horizontal="center" vertical="center"/>
      <protection locked="0"/>
    </xf>
    <xf numFmtId="0" fontId="15" fillId="5" borderId="47" xfId="0" applyFont="1" applyFill="1" applyBorder="1" applyAlignment="1" applyProtection="1">
      <alignment vertical="center"/>
      <protection locked="0"/>
    </xf>
    <xf numFmtId="0" fontId="15" fillId="5" borderId="48" xfId="0" applyFont="1" applyFill="1" applyBorder="1" applyAlignment="1" applyProtection="1">
      <alignment vertical="center"/>
      <protection locked="0"/>
    </xf>
    <xf numFmtId="0" fontId="3" fillId="5" borderId="1" xfId="0" applyFont="1" applyFill="1" applyBorder="1" applyAlignment="1" applyProtection="1">
      <alignment horizontal="center" vertical="center"/>
      <protection locked="0"/>
    </xf>
    <xf numFmtId="0" fontId="3" fillId="5" borderId="8"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25" fillId="5" borderId="8" xfId="0" applyFont="1" applyFill="1" applyBorder="1" applyAlignment="1" applyProtection="1">
      <alignment horizontal="center" vertical="center"/>
      <protection locked="0"/>
    </xf>
    <xf numFmtId="0" fontId="25" fillId="5" borderId="12" xfId="0" applyFont="1" applyFill="1" applyBorder="1" applyAlignment="1" applyProtection="1">
      <alignment horizontal="center" vertical="center"/>
      <protection locked="0"/>
    </xf>
    <xf numFmtId="0" fontId="27" fillId="5" borderId="8" xfId="0" applyFont="1" applyFill="1" applyBorder="1" applyAlignment="1" applyProtection="1">
      <alignment horizontal="left" vertical="center"/>
      <protection locked="0"/>
    </xf>
    <xf numFmtId="0" fontId="27" fillId="5" borderId="12" xfId="0" applyFont="1" applyFill="1" applyBorder="1" applyAlignment="1" applyProtection="1">
      <alignment horizontal="left" vertical="center"/>
      <protection locked="0"/>
    </xf>
    <xf numFmtId="0" fontId="26" fillId="5" borderId="7" xfId="0" applyFont="1" applyFill="1" applyBorder="1" applyAlignment="1" applyProtection="1">
      <alignment horizontal="center" vertical="center"/>
      <protection locked="0"/>
    </xf>
    <xf numFmtId="0" fontId="22" fillId="5" borderId="2" xfId="0" applyFont="1" applyFill="1" applyBorder="1" applyAlignment="1" applyProtection="1">
      <alignment horizontal="center" vertical="center"/>
      <protection locked="0"/>
    </xf>
    <xf numFmtId="0" fontId="22" fillId="5" borderId="9" xfId="0" applyFont="1" applyFill="1" applyBorder="1" applyAlignment="1" applyProtection="1">
      <alignment horizontal="center" vertical="center"/>
      <protection locked="0"/>
    </xf>
    <xf numFmtId="0" fontId="22" fillId="5" borderId="4" xfId="0" applyFont="1" applyFill="1" applyBorder="1" applyAlignment="1" applyProtection="1">
      <alignment horizontal="center" vertical="center"/>
      <protection locked="0"/>
    </xf>
    <xf numFmtId="0" fontId="22" fillId="5" borderId="11" xfId="0" applyFont="1" applyFill="1" applyBorder="1" applyAlignment="1" applyProtection="1">
      <alignment horizontal="center" vertical="center"/>
      <protection locked="0"/>
    </xf>
    <xf numFmtId="0" fontId="22" fillId="5" borderId="6" xfId="0" applyFont="1" applyFill="1" applyBorder="1" applyAlignment="1" applyProtection="1">
      <alignment horizontal="center" vertical="center"/>
      <protection locked="0"/>
    </xf>
    <xf numFmtId="0" fontId="16" fillId="5" borderId="8" xfId="0" applyFont="1" applyFill="1" applyBorder="1" applyAlignment="1" applyProtection="1">
      <alignment vertical="center" wrapText="1"/>
    </xf>
    <xf numFmtId="0" fontId="16" fillId="5" borderId="13" xfId="0" applyFont="1" applyFill="1" applyBorder="1" applyAlignment="1" applyProtection="1">
      <alignment vertical="center" wrapText="1"/>
    </xf>
    <xf numFmtId="0" fontId="16" fillId="5" borderId="0" xfId="0" applyFont="1" applyFill="1" applyBorder="1" applyAlignment="1" applyProtection="1">
      <alignment vertical="center" wrapText="1"/>
    </xf>
    <xf numFmtId="0" fontId="16" fillId="5" borderId="14" xfId="0" applyFont="1" applyFill="1" applyBorder="1" applyAlignment="1" applyProtection="1">
      <alignment vertical="center" wrapText="1"/>
    </xf>
    <xf numFmtId="0" fontId="16" fillId="5" borderId="12" xfId="0" applyFont="1" applyFill="1" applyBorder="1" applyAlignment="1" applyProtection="1">
      <alignment vertical="center" wrapText="1"/>
    </xf>
    <xf numFmtId="0" fontId="16" fillId="5" borderId="19" xfId="0" applyFont="1" applyFill="1" applyBorder="1" applyAlignment="1" applyProtection="1">
      <alignment vertical="center" wrapText="1"/>
    </xf>
    <xf numFmtId="0" fontId="3" fillId="5" borderId="21" xfId="0" applyFont="1" applyFill="1" applyBorder="1" applyAlignment="1" applyProtection="1">
      <alignment horizontal="center" vertical="center"/>
      <protection locked="0"/>
    </xf>
    <xf numFmtId="0" fontId="3" fillId="5" borderId="22" xfId="0" applyFont="1" applyFill="1" applyBorder="1" applyAlignment="1" applyProtection="1">
      <alignment horizontal="center" vertical="center"/>
      <protection locked="0"/>
    </xf>
    <xf numFmtId="0" fontId="16" fillId="5" borderId="22" xfId="0" applyFont="1" applyFill="1" applyBorder="1" applyProtection="1">
      <alignment vertical="center"/>
      <protection locked="0"/>
    </xf>
    <xf numFmtId="0" fontId="16" fillId="5" borderId="58" xfId="0" applyFont="1" applyFill="1" applyBorder="1" applyProtection="1">
      <alignment vertical="center"/>
      <protection locked="0"/>
    </xf>
    <xf numFmtId="0" fontId="21" fillId="5" borderId="22" xfId="0" applyFont="1" applyFill="1" applyBorder="1" applyAlignment="1" applyProtection="1">
      <alignment horizontal="center" vertical="center"/>
      <protection locked="0"/>
    </xf>
    <xf numFmtId="0" fontId="21" fillId="5" borderId="58" xfId="0" applyFont="1" applyFill="1" applyBorder="1" applyAlignment="1" applyProtection="1">
      <alignment horizontal="center" vertical="center"/>
      <protection locked="0"/>
    </xf>
    <xf numFmtId="0" fontId="3" fillId="5" borderId="23" xfId="0" applyFont="1" applyFill="1" applyBorder="1" applyAlignment="1" applyProtection="1">
      <alignment horizontal="center" vertical="center"/>
      <protection locked="0"/>
    </xf>
    <xf numFmtId="0" fontId="3" fillId="5" borderId="24" xfId="0" applyFont="1" applyFill="1" applyBorder="1" applyAlignment="1" applyProtection="1">
      <alignment horizontal="center" vertical="center"/>
      <protection locked="0"/>
    </xf>
    <xf numFmtId="0" fontId="16" fillId="5" borderId="24" xfId="0" applyFont="1" applyFill="1" applyBorder="1" applyProtection="1">
      <alignment vertical="center"/>
      <protection locked="0"/>
    </xf>
    <xf numFmtId="0" fontId="16" fillId="5" borderId="25" xfId="0" applyFont="1" applyFill="1" applyBorder="1" applyProtection="1">
      <alignment vertical="center"/>
      <protection locked="0"/>
    </xf>
    <xf numFmtId="0" fontId="3" fillId="5" borderId="60" xfId="0" applyFont="1" applyFill="1" applyBorder="1" applyAlignment="1" applyProtection="1">
      <alignment horizontal="center" vertical="center"/>
      <protection locked="0"/>
    </xf>
    <xf numFmtId="0" fontId="3" fillId="5" borderId="51" xfId="0" applyFont="1" applyFill="1" applyBorder="1" applyAlignment="1" applyProtection="1">
      <alignment horizontal="center" vertical="center"/>
      <protection locked="0"/>
    </xf>
    <xf numFmtId="0" fontId="23" fillId="5" borderId="51" xfId="0" applyFont="1" applyFill="1" applyBorder="1" applyAlignment="1" applyProtection="1">
      <alignment horizontal="left" vertical="center"/>
      <protection locked="0"/>
    </xf>
    <xf numFmtId="0" fontId="23" fillId="5" borderId="55" xfId="0" applyFont="1" applyFill="1" applyBorder="1" applyAlignment="1" applyProtection="1">
      <alignment horizontal="left" vertical="center"/>
      <protection locked="0"/>
    </xf>
    <xf numFmtId="0" fontId="23" fillId="5" borderId="52" xfId="0" applyFont="1" applyFill="1" applyBorder="1" applyAlignment="1" applyProtection="1">
      <alignment horizontal="left" vertical="center"/>
      <protection locked="0"/>
    </xf>
    <xf numFmtId="0" fontId="3" fillId="5" borderId="3"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16" fillId="5" borderId="0" xfId="0" applyFont="1" applyFill="1" applyBorder="1" applyAlignment="1" applyProtection="1">
      <alignment horizontal="left" vertical="center"/>
      <protection locked="0"/>
    </xf>
    <xf numFmtId="0" fontId="16" fillId="5" borderId="0" xfId="0" applyFont="1" applyFill="1" applyBorder="1" applyProtection="1">
      <alignment vertical="center"/>
      <protection locked="0"/>
    </xf>
    <xf numFmtId="0" fontId="16" fillId="5" borderId="14" xfId="0" applyFont="1" applyFill="1" applyBorder="1" applyProtection="1">
      <alignment vertical="center"/>
      <protection locked="0"/>
    </xf>
    <xf numFmtId="0" fontId="3" fillId="5" borderId="54" xfId="0" applyFont="1" applyFill="1" applyBorder="1" applyAlignment="1" applyProtection="1">
      <alignment horizontal="center" vertical="center" wrapText="1"/>
      <protection locked="0"/>
    </xf>
    <xf numFmtId="0" fontId="3" fillId="5" borderId="41"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26"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59" xfId="0" applyFont="1" applyFill="1" applyBorder="1" applyAlignment="1" applyProtection="1">
      <alignment horizontal="center" vertical="center" wrapText="1"/>
      <protection locked="0"/>
    </xf>
    <xf numFmtId="176" fontId="17" fillId="5" borderId="0" xfId="0" applyNumberFormat="1" applyFont="1" applyFill="1" applyBorder="1" applyAlignment="1" applyProtection="1">
      <alignment horizontal="center"/>
      <protection locked="0"/>
    </xf>
    <xf numFmtId="176" fontId="17" fillId="5" borderId="37" xfId="0" applyNumberFormat="1" applyFont="1" applyFill="1" applyBorder="1" applyAlignment="1" applyProtection="1">
      <alignment horizontal="center"/>
      <protection locked="0"/>
    </xf>
    <xf numFmtId="176" fontId="29" fillId="5" borderId="0" xfId="0" applyNumberFormat="1" applyFont="1" applyFill="1" applyBorder="1" applyAlignment="1" applyProtection="1">
      <alignment horizontal="center"/>
      <protection locked="0"/>
    </xf>
    <xf numFmtId="176" fontId="29" fillId="5" borderId="37" xfId="0" applyNumberFormat="1" applyFont="1" applyFill="1" applyBorder="1" applyAlignment="1" applyProtection="1">
      <alignment horizontal="center"/>
      <protection locked="0"/>
    </xf>
    <xf numFmtId="0" fontId="21" fillId="5" borderId="0" xfId="0" applyFont="1" applyFill="1" applyBorder="1" applyAlignment="1" applyProtection="1">
      <alignment horizontal="center" vertical="center"/>
      <protection locked="0"/>
    </xf>
    <xf numFmtId="0" fontId="16" fillId="5" borderId="0" xfId="0" applyFont="1" applyFill="1" applyBorder="1" applyAlignment="1" applyProtection="1">
      <alignment horizontal="center" vertical="center"/>
      <protection locked="0"/>
    </xf>
    <xf numFmtId="0" fontId="16" fillId="5" borderId="0" xfId="0" applyFont="1" applyFill="1" applyBorder="1" applyAlignment="1" applyProtection="1">
      <alignment vertical="center"/>
      <protection locked="0"/>
    </xf>
    <xf numFmtId="176" fontId="14" fillId="5" borderId="12" xfId="0" applyNumberFormat="1" applyFont="1" applyFill="1" applyBorder="1" applyAlignment="1" applyProtection="1">
      <alignment horizontal="center" vertical="center"/>
      <protection locked="0"/>
    </xf>
    <xf numFmtId="176" fontId="14" fillId="5" borderId="36" xfId="0" applyNumberFormat="1" applyFont="1" applyFill="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20"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3" fillId="0" borderId="9" xfId="0" applyFont="1" applyBorder="1" applyAlignment="1" applyProtection="1">
      <alignment horizontal="center" vertical="center"/>
      <protection locked="0"/>
    </xf>
    <xf numFmtId="0" fontId="3" fillId="0" borderId="9"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11" xfId="0" applyFont="1" applyBorder="1" applyAlignment="1" applyProtection="1">
      <alignment horizontal="center" vertical="center"/>
      <protection locked="0"/>
    </xf>
    <xf numFmtId="0" fontId="3" fillId="0" borderId="1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2" xfId="0" applyFont="1" applyBorder="1" applyAlignment="1" applyProtection="1">
      <alignment horizontal="left" vertical="center"/>
      <protection locked="0"/>
    </xf>
    <xf numFmtId="0" fontId="3" fillId="0" borderId="58" xfId="0" applyFont="1" applyBorder="1" applyAlignment="1" applyProtection="1">
      <alignment horizontal="left" vertical="center"/>
      <protection locked="0"/>
    </xf>
    <xf numFmtId="0" fontId="3" fillId="0" borderId="66"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3" fillId="0" borderId="6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68"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3" fillId="0" borderId="70" xfId="0" applyFont="1" applyBorder="1" applyAlignment="1" applyProtection="1">
      <alignment horizontal="center" vertical="center"/>
      <protection locked="0"/>
    </xf>
    <xf numFmtId="0" fontId="2" fillId="0" borderId="26"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59" xfId="0" applyFont="1" applyBorder="1" applyAlignment="1" applyProtection="1">
      <alignment horizontal="left" vertical="center"/>
      <protection locked="0"/>
    </xf>
    <xf numFmtId="0" fontId="3" fillId="0" borderId="67"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26" fillId="0" borderId="22" xfId="0" applyFont="1" applyBorder="1" applyAlignment="1" applyProtection="1">
      <alignment horizontal="center" vertical="center"/>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8" xfId="0" applyFont="1" applyBorder="1" applyAlignment="1" applyProtection="1">
      <alignment vertical="center"/>
      <protection locked="0"/>
    </xf>
    <xf numFmtId="0" fontId="3" fillId="0" borderId="8"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10" fillId="0" borderId="0" xfId="0" applyFont="1" applyProtection="1">
      <alignment vertical="center"/>
    </xf>
    <xf numFmtId="0" fontId="11" fillId="2" borderId="22" xfId="0" applyFont="1" applyFill="1" applyBorder="1" applyAlignment="1" applyProtection="1">
      <alignment horizontal="center" vertical="center"/>
    </xf>
    <xf numFmtId="0" fontId="11" fillId="2" borderId="20"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 fillId="0" borderId="22" xfId="0" applyFont="1" applyBorder="1" applyAlignment="1" applyProtection="1">
      <alignment horizontal="center" vertical="center"/>
    </xf>
    <xf numFmtId="0" fontId="11" fillId="0" borderId="17" xfId="0" applyFont="1" applyBorder="1" applyAlignment="1" applyProtection="1">
      <alignment horizontal="center" vertical="center"/>
    </xf>
    <xf numFmtId="0" fontId="1" fillId="0" borderId="16" xfId="0" applyFont="1" applyBorder="1" applyProtection="1">
      <alignment vertical="center"/>
    </xf>
    <xf numFmtId="0" fontId="8" fillId="0" borderId="20" xfId="0" applyFont="1" applyBorder="1" applyProtection="1">
      <alignment vertical="center"/>
    </xf>
    <xf numFmtId="0" fontId="8" fillId="0" borderId="17" xfId="0" applyFont="1" applyBorder="1" applyProtection="1">
      <alignment vertical="center"/>
    </xf>
    <xf numFmtId="0" fontId="8" fillId="0" borderId="16" xfId="0" applyFont="1" applyBorder="1" applyProtection="1">
      <alignment vertical="center"/>
    </xf>
    <xf numFmtId="0" fontId="11" fillId="0" borderId="0" xfId="0" applyFont="1" applyBorder="1" applyAlignment="1" applyProtection="1">
      <alignment horizontal="center" vertical="center"/>
    </xf>
    <xf numFmtId="0" fontId="1" fillId="0" borderId="4" xfId="0" applyFont="1" applyBorder="1" applyProtection="1">
      <alignment vertical="center"/>
    </xf>
    <xf numFmtId="0" fontId="2" fillId="0" borderId="9" xfId="0" applyFont="1" applyBorder="1" applyAlignment="1" applyProtection="1">
      <alignment vertical="center"/>
    </xf>
    <xf numFmtId="0" fontId="8" fillId="0" borderId="0" xfId="0" applyFont="1" applyBorder="1" applyAlignment="1" applyProtection="1">
      <alignment vertical="center" wrapText="1"/>
    </xf>
    <xf numFmtId="0" fontId="8" fillId="0" borderId="4" xfId="0" applyFont="1" applyBorder="1" applyAlignment="1" applyProtection="1">
      <alignment vertical="center" wrapText="1"/>
    </xf>
    <xf numFmtId="0" fontId="8" fillId="0" borderId="9" xfId="0" applyFont="1" applyBorder="1" applyProtection="1">
      <alignment vertical="center"/>
    </xf>
    <xf numFmtId="0" fontId="8" fillId="0" borderId="0" xfId="0" applyFont="1" applyBorder="1" applyProtection="1">
      <alignment vertical="center"/>
    </xf>
    <xf numFmtId="0" fontId="8" fillId="0" borderId="4" xfId="0" applyFont="1" applyBorder="1" applyProtection="1">
      <alignment vertical="center"/>
    </xf>
    <xf numFmtId="0" fontId="11" fillId="3" borderId="4" xfId="0" applyFont="1" applyFill="1" applyBorder="1" applyAlignment="1" applyProtection="1">
      <alignment horizontal="center" vertical="center"/>
    </xf>
    <xf numFmtId="0" fontId="8" fillId="0" borderId="0" xfId="0" applyFont="1" applyBorder="1" applyAlignment="1" applyProtection="1">
      <alignment vertical="center"/>
    </xf>
    <xf numFmtId="0" fontId="8" fillId="0" borderId="4" xfId="0" applyFont="1" applyBorder="1" applyAlignment="1" applyProtection="1">
      <alignment vertical="center"/>
    </xf>
    <xf numFmtId="0" fontId="11" fillId="0" borderId="12" xfId="0" applyFont="1" applyBorder="1" applyAlignment="1" applyProtection="1">
      <alignment horizontal="center" vertical="center"/>
    </xf>
    <xf numFmtId="0" fontId="1" fillId="0" borderId="6" xfId="0" applyFont="1" applyBorder="1" applyProtection="1">
      <alignment vertical="center"/>
    </xf>
    <xf numFmtId="0" fontId="8" fillId="0" borderId="12" xfId="0" applyFont="1" applyBorder="1" applyAlignment="1" applyProtection="1">
      <alignment vertical="center"/>
    </xf>
    <xf numFmtId="0" fontId="8" fillId="0" borderId="6" xfId="0" applyFont="1" applyBorder="1" applyAlignment="1" applyProtection="1">
      <alignment vertical="center"/>
    </xf>
    <xf numFmtId="0" fontId="11" fillId="0" borderId="38" xfId="0" applyFont="1" applyBorder="1" applyAlignment="1" applyProtection="1">
      <alignment horizontal="center" vertical="center"/>
    </xf>
    <xf numFmtId="0" fontId="11" fillId="0" borderId="41" xfId="0" applyFont="1" applyBorder="1" applyAlignment="1" applyProtection="1">
      <alignment horizontal="center" vertical="center"/>
    </xf>
    <xf numFmtId="0" fontId="1" fillId="0" borderId="42" xfId="0" applyFont="1" applyBorder="1" applyProtection="1">
      <alignment vertical="center"/>
    </xf>
    <xf numFmtId="0" fontId="11" fillId="0" borderId="22" xfId="0" applyFont="1" applyBorder="1" applyAlignment="1" applyProtection="1">
      <alignment horizontal="center" vertical="center"/>
    </xf>
    <xf numFmtId="0" fontId="11" fillId="0" borderId="0" xfId="0" applyFont="1" applyBorder="1" applyAlignment="1" applyProtection="1">
      <alignment horizontal="center" vertical="center"/>
    </xf>
    <xf numFmtId="176" fontId="32" fillId="0" borderId="0" xfId="0" applyNumberFormat="1" applyFont="1" applyBorder="1" applyAlignment="1" applyProtection="1">
      <alignment horizontal="center" vertical="center"/>
    </xf>
    <xf numFmtId="0" fontId="1" fillId="0" borderId="0" xfId="0" applyFont="1" applyBorder="1" applyProtection="1">
      <alignment vertical="center"/>
    </xf>
    <xf numFmtId="0" fontId="11" fillId="2" borderId="20"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43"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35" fillId="0" borderId="17" xfId="0" applyFont="1" applyBorder="1" applyAlignment="1" applyProtection="1">
      <alignment horizontal="center" vertical="center"/>
    </xf>
    <xf numFmtId="0" fontId="35" fillId="0" borderId="18" xfId="0" applyFont="1" applyBorder="1" applyAlignment="1" applyProtection="1">
      <alignment horizontal="center" vertical="center"/>
    </xf>
    <xf numFmtId="0" fontId="35" fillId="0" borderId="0" xfId="0" applyFont="1" applyBorder="1" applyAlignment="1" applyProtection="1">
      <alignment horizontal="center" vertical="center"/>
    </xf>
    <xf numFmtId="0" fontId="35" fillId="0" borderId="14" xfId="0" applyFont="1" applyBorder="1" applyAlignment="1" applyProtection="1">
      <alignment horizontal="center" vertical="center"/>
    </xf>
    <xf numFmtId="0" fontId="1" fillId="0" borderId="22" xfId="0" applyFont="1" applyBorder="1" applyAlignment="1" applyProtection="1">
      <alignment horizontal="center" vertical="center" wrapText="1"/>
    </xf>
    <xf numFmtId="0" fontId="35" fillId="0" borderId="19" xfId="0" applyFont="1" applyBorder="1" applyAlignment="1" applyProtection="1">
      <alignment horizontal="center" vertical="center"/>
    </xf>
    <xf numFmtId="0" fontId="35" fillId="0" borderId="12" xfId="0" applyFont="1" applyBorder="1" applyAlignment="1" applyProtection="1">
      <alignment horizontal="center" vertical="center"/>
    </xf>
    <xf numFmtId="0" fontId="1" fillId="0" borderId="39" xfId="0" applyFont="1" applyBorder="1" applyAlignment="1" applyProtection="1">
      <alignment horizontal="center" vertical="center"/>
    </xf>
    <xf numFmtId="0" fontId="35" fillId="3" borderId="41" xfId="0" applyFont="1" applyFill="1" applyBorder="1" applyAlignment="1" applyProtection="1">
      <alignment horizontal="center" vertical="center"/>
    </xf>
    <xf numFmtId="0" fontId="35" fillId="3" borderId="30" xfId="0" applyFont="1" applyFill="1" applyBorder="1" applyAlignment="1" applyProtection="1">
      <alignment horizontal="center" vertical="center"/>
    </xf>
    <xf numFmtId="0" fontId="11" fillId="0" borderId="45" xfId="0" applyFont="1" applyBorder="1" applyAlignment="1" applyProtection="1">
      <alignment horizontal="center" vertical="center"/>
    </xf>
    <xf numFmtId="0" fontId="35" fillId="3" borderId="0" xfId="0" applyFont="1" applyFill="1" applyBorder="1" applyAlignment="1" applyProtection="1">
      <alignment horizontal="center" vertical="center"/>
    </xf>
    <xf numFmtId="0" fontId="35" fillId="3" borderId="32" xfId="0" applyFont="1" applyFill="1" applyBorder="1" applyAlignment="1" applyProtection="1">
      <alignment horizontal="center" vertical="center"/>
    </xf>
    <xf numFmtId="0" fontId="35" fillId="3" borderId="12" xfId="0" applyFont="1" applyFill="1" applyBorder="1" applyAlignment="1" applyProtection="1">
      <alignment horizontal="center" vertical="center"/>
    </xf>
    <xf numFmtId="0" fontId="35" fillId="3" borderId="35" xfId="0" applyFont="1" applyFill="1" applyBorder="1" applyAlignment="1" applyProtection="1">
      <alignment horizontal="center" vertical="center"/>
    </xf>
    <xf numFmtId="0" fontId="11" fillId="0" borderId="0" xfId="0" applyFont="1" applyFill="1" applyAlignment="1" applyProtection="1">
      <alignment horizontal="center" vertical="center"/>
    </xf>
    <xf numFmtId="176" fontId="18" fillId="0" borderId="0" xfId="0" applyNumberFormat="1" applyFont="1" applyFill="1" applyAlignment="1" applyProtection="1">
      <alignment horizontal="center" vertical="center"/>
    </xf>
    <xf numFmtId="0" fontId="1" fillId="0" borderId="0" xfId="0" applyFont="1" applyFill="1" applyProtection="1">
      <alignment vertical="center"/>
    </xf>
    <xf numFmtId="0" fontId="2" fillId="0" borderId="0" xfId="0" applyFont="1" applyProtection="1">
      <alignment vertical="center"/>
    </xf>
    <xf numFmtId="0" fontId="2" fillId="0" borderId="0" xfId="0" applyFont="1" applyAlignment="1" applyProtection="1">
      <alignment vertical="center"/>
    </xf>
    <xf numFmtId="0" fontId="2" fillId="0" borderId="0" xfId="0" applyFont="1" applyAlignment="1" applyProtection="1">
      <alignment vertical="center" wrapText="1"/>
    </xf>
    <xf numFmtId="0" fontId="19" fillId="3" borderId="28" xfId="0" applyFont="1" applyFill="1" applyBorder="1" applyAlignment="1" applyProtection="1">
      <alignment horizontal="center" vertical="center"/>
    </xf>
    <xf numFmtId="0" fontId="19" fillId="0" borderId="29" xfId="0" applyFont="1" applyFill="1" applyBorder="1" applyAlignment="1" applyProtection="1">
      <alignment horizontal="left" vertical="center"/>
    </xf>
    <xf numFmtId="0" fontId="19" fillId="3" borderId="29" xfId="0" applyFont="1" applyFill="1" applyBorder="1" applyAlignment="1" applyProtection="1">
      <alignment horizontal="center" vertical="center"/>
    </xf>
    <xf numFmtId="0" fontId="2" fillId="0" borderId="29" xfId="0" applyFont="1" applyBorder="1" applyProtection="1">
      <alignment vertical="center"/>
    </xf>
    <xf numFmtId="0" fontId="2" fillId="0" borderId="31" xfId="0" applyFont="1" applyBorder="1" applyProtection="1">
      <alignment vertical="center"/>
    </xf>
    <xf numFmtId="0" fontId="2" fillId="0" borderId="33" xfId="0" applyFont="1" applyBorder="1" applyProtection="1">
      <alignment vertical="center"/>
    </xf>
    <xf numFmtId="0" fontId="2" fillId="3" borderId="34" xfId="0" applyFont="1" applyFill="1" applyBorder="1" applyAlignment="1" applyProtection="1">
      <alignment horizontal="right" vertical="center"/>
    </xf>
    <xf numFmtId="0" fontId="2" fillId="0" borderId="34" xfId="0" applyFont="1" applyBorder="1" applyAlignment="1" applyProtection="1">
      <alignment horizontal="left" vertical="center"/>
    </xf>
    <xf numFmtId="0" fontId="2" fillId="0" borderId="35" xfId="0" applyFont="1" applyBorder="1" applyAlignment="1" applyProtection="1">
      <alignment horizontal="left" vertical="center"/>
    </xf>
    <xf numFmtId="0" fontId="3" fillId="0" borderId="0" xfId="0" applyFont="1" applyProtection="1">
      <alignment vertical="center"/>
    </xf>
    <xf numFmtId="0" fontId="3" fillId="0" borderId="0" xfId="0" applyFo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horizontal="left" vertical="center"/>
    </xf>
    <xf numFmtId="0" fontId="3" fillId="0" borderId="0" xfId="0" applyFont="1" applyAlignment="1" applyProtection="1">
      <alignment vertical="center" wrapText="1"/>
    </xf>
    <xf numFmtId="0" fontId="3" fillId="0" borderId="0" xfId="0" applyFont="1" applyBorder="1" applyAlignment="1" applyProtection="1">
      <alignment vertical="center" wrapText="1"/>
    </xf>
    <xf numFmtId="0" fontId="3" fillId="0" borderId="7" xfId="0" applyFont="1" applyBorder="1" applyAlignment="1" applyProtection="1">
      <alignment vertical="center"/>
    </xf>
    <xf numFmtId="0" fontId="3" fillId="0" borderId="8" xfId="0" applyFont="1" applyBorder="1" applyProtection="1">
      <alignment vertical="center"/>
    </xf>
    <xf numFmtId="0" fontId="8" fillId="0" borderId="8" xfId="0" applyFont="1" applyBorder="1" applyAlignment="1" applyProtection="1">
      <alignment vertical="center" wrapText="1"/>
    </xf>
    <xf numFmtId="0" fontId="8" fillId="0" borderId="13" xfId="0" applyFont="1" applyBorder="1" applyAlignment="1" applyProtection="1">
      <alignment vertical="center" wrapText="1"/>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0" borderId="9" xfId="0" applyFont="1" applyBorder="1" applyAlignment="1" applyProtection="1">
      <alignment vertical="center"/>
    </xf>
    <xf numFmtId="0" fontId="3" fillId="0" borderId="0" xfId="0" applyFont="1" applyBorder="1" applyProtection="1">
      <alignment vertical="center"/>
    </xf>
    <xf numFmtId="0" fontId="8" fillId="0" borderId="14" xfId="0" applyFont="1" applyBorder="1" applyAlignment="1" applyProtection="1">
      <alignment vertical="center" wrapText="1"/>
    </xf>
    <xf numFmtId="0" fontId="7" fillId="0" borderId="10" xfId="0" applyFont="1" applyBorder="1" applyAlignment="1" applyProtection="1">
      <alignment horizontal="center" vertical="center"/>
    </xf>
    <xf numFmtId="0" fontId="8" fillId="0" borderId="12" xfId="0" applyFont="1" applyBorder="1" applyAlignment="1" applyProtection="1">
      <alignment horizontal="center" vertical="center" wrapText="1"/>
    </xf>
    <xf numFmtId="0" fontId="38" fillId="0" borderId="8" xfId="0" applyFont="1" applyBorder="1" applyAlignment="1" applyProtection="1">
      <alignment horizontal="center" vertical="center"/>
    </xf>
    <xf numFmtId="0" fontId="8" fillId="0" borderId="14" xfId="0" applyFont="1" applyBorder="1" applyAlignment="1" applyProtection="1">
      <alignment vertical="center"/>
    </xf>
    <xf numFmtId="0" fontId="38" fillId="0" borderId="0" xfId="0" applyFont="1" applyBorder="1" applyAlignment="1" applyProtection="1">
      <alignment horizontal="center" vertical="center"/>
    </xf>
    <xf numFmtId="0" fontId="3" fillId="0" borderId="12" xfId="0" applyFont="1" applyBorder="1" applyAlignment="1" applyProtection="1">
      <alignment vertical="center"/>
    </xf>
    <xf numFmtId="0" fontId="8" fillId="0" borderId="12" xfId="0" applyFont="1" applyBorder="1" applyAlignment="1" applyProtection="1">
      <alignment horizontal="center" vertical="center"/>
    </xf>
    <xf numFmtId="0" fontId="3" fillId="0" borderId="12" xfId="0" applyFont="1" applyBorder="1" applyProtection="1">
      <alignment vertical="center"/>
    </xf>
    <xf numFmtId="0" fontId="2" fillId="0" borderId="12" xfId="0" applyFont="1" applyBorder="1" applyProtection="1">
      <alignment vertical="center"/>
    </xf>
    <xf numFmtId="0" fontId="2" fillId="0" borderId="19" xfId="0" applyFont="1" applyBorder="1" applyProtection="1">
      <alignment vertical="center"/>
    </xf>
    <xf numFmtId="0" fontId="8" fillId="0" borderId="0" xfId="0" applyFont="1" applyBorder="1" applyAlignment="1" applyProtection="1">
      <alignment horizontal="center" vertical="center"/>
    </xf>
    <xf numFmtId="0" fontId="2" fillId="0" borderId="14" xfId="0" applyFont="1" applyBorder="1" applyProtection="1">
      <alignment vertical="center"/>
    </xf>
    <xf numFmtId="0" fontId="8" fillId="0" borderId="0" xfId="0" applyFont="1" applyBorder="1" applyAlignment="1" applyProtection="1">
      <alignment horizontal="left" vertical="center"/>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2" fillId="0" borderId="17" xfId="0" applyFont="1" applyBorder="1" applyProtection="1">
      <alignment vertical="center"/>
    </xf>
    <xf numFmtId="0" fontId="8" fillId="0" borderId="17" xfId="0" applyFont="1" applyBorder="1" applyAlignment="1" applyProtection="1">
      <alignment horizontal="center" vertical="center"/>
    </xf>
    <xf numFmtId="0" fontId="3" fillId="0" borderId="17" xfId="0" applyFont="1" applyBorder="1" applyProtection="1">
      <alignment vertical="center"/>
    </xf>
    <xf numFmtId="0" fontId="9" fillId="0" borderId="17" xfId="0" applyFont="1" applyBorder="1" applyAlignment="1" applyProtection="1">
      <alignment vertical="top"/>
    </xf>
    <xf numFmtId="0" fontId="9" fillId="0" borderId="18" xfId="0" applyFont="1" applyBorder="1" applyAlignment="1" applyProtection="1">
      <alignment vertical="top"/>
    </xf>
    <xf numFmtId="0" fontId="2" fillId="0" borderId="14" xfId="0" applyFont="1" applyBorder="1" applyProtection="1">
      <alignment vertical="center"/>
    </xf>
    <xf numFmtId="0" fontId="38" fillId="0" borderId="0" xfId="0" applyFont="1" applyBorder="1" applyProtection="1">
      <alignment vertical="center"/>
    </xf>
    <xf numFmtId="0" fontId="38" fillId="0" borderId="14" xfId="0" applyFont="1" applyBorder="1" applyProtection="1">
      <alignment vertical="center"/>
    </xf>
    <xf numFmtId="0" fontId="38" fillId="0" borderId="0" xfId="0" applyFont="1" applyBorder="1" applyProtection="1">
      <alignment vertical="center"/>
    </xf>
    <xf numFmtId="0" fontId="38" fillId="0" borderId="14" xfId="0" applyFont="1" applyBorder="1" applyProtection="1">
      <alignment vertical="center"/>
    </xf>
    <xf numFmtId="0" fontId="2" fillId="0" borderId="18" xfId="0" applyFont="1" applyBorder="1" applyProtection="1">
      <alignment vertical="center"/>
    </xf>
    <xf numFmtId="0" fontId="38" fillId="0" borderId="0" xfId="0" applyFont="1" applyBorder="1" applyAlignment="1" applyProtection="1">
      <alignment vertical="top" wrapText="1"/>
    </xf>
    <xf numFmtId="0" fontId="38" fillId="0" borderId="14" xfId="0" applyFont="1" applyBorder="1" applyAlignment="1" applyProtection="1">
      <alignment vertical="top" wrapText="1"/>
    </xf>
    <xf numFmtId="0" fontId="2" fillId="0" borderId="12" xfId="0" applyFont="1" applyBorder="1" applyAlignment="1" applyProtection="1">
      <alignment vertical="top" wrapText="1"/>
    </xf>
    <xf numFmtId="0" fontId="2" fillId="0" borderId="19" xfId="0" applyFont="1" applyBorder="1" applyAlignment="1" applyProtection="1">
      <alignment vertical="top" wrapText="1"/>
    </xf>
    <xf numFmtId="0" fontId="16" fillId="0" borderId="0" xfId="0" applyFont="1" applyBorder="1" applyProtection="1">
      <alignment vertical="center"/>
    </xf>
    <xf numFmtId="0" fontId="16" fillId="0" borderId="14" xfId="0" applyFont="1" applyBorder="1" applyProtection="1">
      <alignment vertical="center"/>
    </xf>
    <xf numFmtId="0" fontId="3" fillId="2" borderId="17" xfId="0" applyFont="1" applyFill="1" applyBorder="1" applyAlignment="1" applyProtection="1">
      <alignment horizontal="center" vertical="center"/>
    </xf>
    <xf numFmtId="0" fontId="2" fillId="0" borderId="16" xfId="0" applyFont="1" applyBorder="1" applyAlignment="1" applyProtection="1">
      <alignment vertical="top" wrapText="1"/>
    </xf>
    <xf numFmtId="0" fontId="2" fillId="2" borderId="20"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0" borderId="18" xfId="0" applyFont="1" applyBorder="1" applyAlignment="1" applyProtection="1">
      <alignment vertical="top" wrapText="1"/>
    </xf>
    <xf numFmtId="0" fontId="2" fillId="0" borderId="6" xfId="0" applyFont="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1" fillId="2" borderId="21" xfId="0" applyFont="1" applyFill="1" applyBorder="1" applyAlignment="1" applyProtection="1">
      <alignment horizontal="center" vertical="center" textRotation="255"/>
    </xf>
    <xf numFmtId="0" fontId="2" fillId="2" borderId="22"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1" fillId="2" borderId="23" xfId="0" applyFont="1" applyFill="1" applyBorder="1" applyAlignment="1" applyProtection="1">
      <alignment horizontal="center" vertical="center" textRotation="255"/>
    </xf>
    <xf numFmtId="0" fontId="2" fillId="2" borderId="24" xfId="0" applyFont="1" applyFill="1" applyBorder="1" applyAlignment="1" applyProtection="1">
      <alignment horizontal="center" vertical="center"/>
    </xf>
    <xf numFmtId="0" fontId="2" fillId="0" borderId="24" xfId="0" applyFont="1" applyBorder="1" applyAlignment="1" applyProtection="1">
      <alignment horizontal="center" vertical="center"/>
    </xf>
    <xf numFmtId="3" fontId="29" fillId="0" borderId="8" xfId="0" applyNumberFormat="1" applyFont="1" applyBorder="1" applyAlignment="1" applyProtection="1">
      <alignment horizontal="right"/>
    </xf>
    <xf numFmtId="3" fontId="29" fillId="0" borderId="0" xfId="0" applyNumberFormat="1" applyFont="1" applyBorder="1" applyAlignment="1" applyProtection="1">
      <alignment horizontal="right"/>
    </xf>
    <xf numFmtId="3" fontId="29" fillId="0" borderId="10" xfId="0" applyNumberFormat="1" applyFont="1" applyBorder="1" applyAlignment="1" applyProtection="1">
      <alignment horizontal="right"/>
    </xf>
    <xf numFmtId="179" fontId="31" fillId="0" borderId="20" xfId="0" applyNumberFormat="1" applyFont="1" applyBorder="1" applyAlignment="1" applyProtection="1">
      <alignment horizontal="right" vertical="center"/>
    </xf>
    <xf numFmtId="179" fontId="31" fillId="0" borderId="17" xfId="0" applyNumberFormat="1" applyFont="1" applyBorder="1" applyAlignment="1" applyProtection="1">
      <alignment horizontal="right" vertical="center"/>
    </xf>
    <xf numFmtId="179" fontId="31" fillId="0" borderId="9" xfId="0" applyNumberFormat="1" applyFont="1" applyBorder="1" applyAlignment="1" applyProtection="1">
      <alignment horizontal="right" vertical="center"/>
    </xf>
    <xf numFmtId="179" fontId="31" fillId="0" borderId="0" xfId="0" applyNumberFormat="1" applyFont="1" applyBorder="1" applyAlignment="1" applyProtection="1">
      <alignment horizontal="right" vertical="center"/>
    </xf>
    <xf numFmtId="179" fontId="31" fillId="0" borderId="11" xfId="0" applyNumberFormat="1" applyFont="1" applyBorder="1" applyAlignment="1" applyProtection="1">
      <alignment horizontal="right" vertical="center"/>
    </xf>
    <xf numFmtId="179" fontId="31" fillId="0" borderId="12" xfId="0" applyNumberFormat="1" applyFont="1" applyBorder="1" applyAlignment="1" applyProtection="1">
      <alignment horizontal="right" vertical="center"/>
    </xf>
    <xf numFmtId="176" fontId="31" fillId="0" borderId="20" xfId="0" applyNumberFormat="1" applyFont="1" applyBorder="1" applyAlignment="1" applyProtection="1">
      <alignment horizontal="right" vertical="center"/>
      <protection locked="0"/>
    </xf>
    <xf numFmtId="176" fontId="31" fillId="0" borderId="17" xfId="0" applyNumberFormat="1" applyFont="1" applyBorder="1" applyAlignment="1" applyProtection="1">
      <alignment horizontal="right" vertical="center"/>
      <protection locked="0"/>
    </xf>
    <xf numFmtId="176" fontId="31" fillId="0" borderId="9" xfId="0" applyNumberFormat="1" applyFont="1" applyBorder="1" applyAlignment="1" applyProtection="1">
      <alignment horizontal="right" vertical="center"/>
      <protection locked="0"/>
    </xf>
    <xf numFmtId="176" fontId="31" fillId="0" borderId="0" xfId="0" applyNumberFormat="1" applyFont="1" applyBorder="1" applyAlignment="1" applyProtection="1">
      <alignment horizontal="right" vertical="center"/>
      <protection locked="0"/>
    </xf>
    <xf numFmtId="176" fontId="31" fillId="0" borderId="11" xfId="0" applyNumberFormat="1" applyFont="1" applyBorder="1" applyAlignment="1" applyProtection="1">
      <alignment horizontal="right" vertical="center"/>
      <protection locked="0"/>
    </xf>
    <xf numFmtId="176" fontId="31" fillId="0" borderId="12" xfId="0" applyNumberFormat="1" applyFont="1" applyBorder="1" applyAlignment="1" applyProtection="1">
      <alignment horizontal="right" vertical="center"/>
      <protection locked="0"/>
    </xf>
    <xf numFmtId="0" fontId="8" fillId="0" borderId="22" xfId="0" applyFont="1" applyBorder="1" applyAlignment="1" applyProtection="1">
      <alignment horizontal="left" vertical="center"/>
      <protection locked="0"/>
    </xf>
    <xf numFmtId="0" fontId="8" fillId="0" borderId="39" xfId="0" applyFont="1" applyBorder="1" applyAlignment="1" applyProtection="1">
      <alignment horizontal="left" vertical="center"/>
      <protection locked="0"/>
    </xf>
    <xf numFmtId="0" fontId="8" fillId="0" borderId="43"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44" xfId="0" applyFont="1" applyBorder="1" applyAlignment="1" applyProtection="1">
      <alignment horizontal="left" vertical="center"/>
      <protection locked="0"/>
    </xf>
    <xf numFmtId="0" fontId="8" fillId="0" borderId="38"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8" fillId="0" borderId="45" xfId="0" applyFont="1" applyBorder="1" applyAlignment="1" applyProtection="1">
      <alignment horizontal="left" vertical="center"/>
      <protection locked="0"/>
    </xf>
    <xf numFmtId="176" fontId="32" fillId="0" borderId="40" xfId="0" applyNumberFormat="1" applyFont="1" applyBorder="1" applyAlignment="1" applyProtection="1">
      <alignment horizontal="right" vertical="center"/>
    </xf>
    <xf numFmtId="176" fontId="32" fillId="0" borderId="41" xfId="0" applyNumberFormat="1" applyFont="1" applyBorder="1" applyAlignment="1" applyProtection="1">
      <alignment horizontal="right" vertical="center"/>
    </xf>
    <xf numFmtId="176" fontId="32" fillId="0" borderId="9" xfId="0" applyNumberFormat="1" applyFont="1" applyBorder="1" applyAlignment="1" applyProtection="1">
      <alignment horizontal="right" vertical="center"/>
    </xf>
    <xf numFmtId="176" fontId="32" fillId="0" borderId="0" xfId="0" applyNumberFormat="1" applyFont="1" applyBorder="1" applyAlignment="1" applyProtection="1">
      <alignment horizontal="right" vertical="center"/>
    </xf>
    <xf numFmtId="176" fontId="32" fillId="0" borderId="11" xfId="0" applyNumberFormat="1" applyFont="1" applyBorder="1" applyAlignment="1" applyProtection="1">
      <alignment horizontal="right" vertical="center"/>
    </xf>
    <xf numFmtId="176" fontId="32" fillId="0" borderId="12" xfId="0" applyNumberFormat="1" applyFont="1" applyBorder="1" applyAlignment="1" applyProtection="1">
      <alignment horizontal="right" vertical="center"/>
    </xf>
    <xf numFmtId="176" fontId="34" fillId="0" borderId="15" xfId="0" applyNumberFormat="1" applyFont="1" applyBorder="1" applyAlignment="1" applyProtection="1">
      <alignment horizontal="right" vertical="center"/>
    </xf>
    <xf numFmtId="176" fontId="34" fillId="0" borderId="17" xfId="0" applyNumberFormat="1" applyFont="1" applyBorder="1" applyAlignment="1" applyProtection="1">
      <alignment horizontal="right" vertical="center"/>
    </xf>
    <xf numFmtId="176" fontId="34" fillId="0" borderId="3" xfId="0" applyNumberFormat="1" applyFont="1" applyBorder="1" applyAlignment="1" applyProtection="1">
      <alignment horizontal="right" vertical="center"/>
    </xf>
    <xf numFmtId="176" fontId="34" fillId="0" borderId="0" xfId="0" applyNumberFormat="1" applyFont="1" applyBorder="1" applyAlignment="1" applyProtection="1">
      <alignment horizontal="right" vertical="center"/>
    </xf>
    <xf numFmtId="176" fontId="34" fillId="0" borderId="28" xfId="0" applyNumberFormat="1" applyFont="1" applyBorder="1" applyAlignment="1" applyProtection="1">
      <alignment horizontal="right" vertical="center"/>
    </xf>
    <xf numFmtId="176" fontId="34" fillId="0" borderId="29" xfId="0" applyNumberFormat="1" applyFont="1" applyBorder="1" applyAlignment="1" applyProtection="1">
      <alignment horizontal="right" vertical="center"/>
    </xf>
    <xf numFmtId="176" fontId="34" fillId="0" borderId="31" xfId="0" applyNumberFormat="1" applyFont="1" applyBorder="1" applyAlignment="1" applyProtection="1">
      <alignment horizontal="right" vertical="center"/>
    </xf>
    <xf numFmtId="176" fontId="34" fillId="0" borderId="33" xfId="0" applyNumberFormat="1" applyFont="1" applyBorder="1" applyAlignment="1" applyProtection="1">
      <alignment horizontal="right" vertical="center"/>
    </xf>
    <xf numFmtId="176" fontId="34" fillId="0" borderId="34" xfId="0" applyNumberFormat="1" applyFont="1" applyBorder="1" applyAlignment="1" applyProtection="1">
      <alignment horizontal="right" vertical="center"/>
    </xf>
    <xf numFmtId="176" fontId="34" fillId="0" borderId="20" xfId="0" applyNumberFormat="1" applyFont="1" applyBorder="1" applyAlignment="1" applyProtection="1">
      <alignment horizontal="right" vertical="center"/>
    </xf>
    <xf numFmtId="176" fontId="34" fillId="0" borderId="9" xfId="0" applyNumberFormat="1" applyFont="1" applyBorder="1" applyAlignment="1" applyProtection="1">
      <alignment horizontal="right" vertical="center"/>
    </xf>
    <xf numFmtId="176" fontId="34" fillId="0" borderId="40" xfId="0" applyNumberFormat="1" applyFont="1" applyBorder="1" applyAlignment="1" applyProtection="1">
      <alignment horizontal="right" vertical="center"/>
    </xf>
    <xf numFmtId="176" fontId="34" fillId="0" borderId="41" xfId="0" applyNumberFormat="1" applyFont="1" applyBorder="1" applyAlignment="1" applyProtection="1">
      <alignment horizontal="right" vertical="center"/>
    </xf>
    <xf numFmtId="176" fontId="34" fillId="0" borderId="11" xfId="0" applyNumberFormat="1" applyFont="1" applyBorder="1" applyAlignment="1" applyProtection="1">
      <alignment horizontal="right" vertical="center"/>
    </xf>
    <xf numFmtId="176" fontId="34" fillId="0" borderId="12" xfId="0" applyNumberFormat="1" applyFont="1" applyBorder="1" applyAlignment="1" applyProtection="1">
      <alignment horizontal="right" vertical="center"/>
    </xf>
    <xf numFmtId="176" fontId="7" fillId="0" borderId="11" xfId="0" applyNumberFormat="1" applyFont="1" applyBorder="1" applyAlignment="1" applyProtection="1">
      <alignment horizontal="right" vertical="center"/>
    </xf>
    <xf numFmtId="176" fontId="7" fillId="0" borderId="12" xfId="0" applyNumberFormat="1" applyFont="1" applyBorder="1" applyAlignment="1" applyProtection="1">
      <alignment horizontal="right" vertical="center"/>
    </xf>
    <xf numFmtId="176" fontId="7" fillId="0" borderId="49" xfId="0" applyNumberFormat="1" applyFont="1" applyBorder="1" applyAlignment="1" applyProtection="1">
      <alignment horizontal="right" vertical="center"/>
    </xf>
    <xf numFmtId="176" fontId="7" fillId="0" borderId="36" xfId="0" applyNumberFormat="1" applyFont="1" applyBorder="1" applyAlignment="1" applyProtection="1">
      <alignment horizontal="right" vertical="center"/>
    </xf>
    <xf numFmtId="176" fontId="7" fillId="0" borderId="75" xfId="0" applyNumberFormat="1" applyFont="1" applyBorder="1" applyAlignment="1" applyProtection="1">
      <alignment horizontal="right" vertical="center"/>
    </xf>
    <xf numFmtId="176" fontId="7" fillId="0" borderId="76" xfId="0" applyNumberFormat="1" applyFont="1" applyBorder="1" applyAlignment="1" applyProtection="1">
      <alignment horizontal="right" vertical="center"/>
    </xf>
    <xf numFmtId="176" fontId="7" fillId="0" borderId="78" xfId="0" applyNumberFormat="1" applyFont="1" applyBorder="1" applyAlignment="1" applyProtection="1">
      <alignment horizontal="right" vertical="center"/>
    </xf>
    <xf numFmtId="176" fontId="7" fillId="0" borderId="79" xfId="0" applyNumberFormat="1" applyFont="1" applyBorder="1" applyAlignment="1" applyProtection="1">
      <alignment horizontal="right" vertical="center"/>
    </xf>
    <xf numFmtId="0" fontId="7" fillId="0" borderId="45" xfId="0" applyFont="1" applyBorder="1" applyAlignment="1" applyProtection="1">
      <alignment horizontal="right" vertical="center"/>
    </xf>
    <xf numFmtId="0" fontId="7" fillId="0" borderId="11" xfId="0" applyFont="1" applyBorder="1" applyAlignment="1" applyProtection="1">
      <alignment horizontal="right" vertical="center"/>
    </xf>
    <xf numFmtId="0" fontId="7" fillId="0" borderId="22" xfId="0" applyFont="1" applyBorder="1" applyAlignment="1" applyProtection="1">
      <alignment horizontal="right" vertical="center"/>
    </xf>
    <xf numFmtId="0" fontId="7" fillId="0" borderId="49" xfId="0" applyFont="1" applyBorder="1" applyAlignment="1" applyProtection="1">
      <alignment horizontal="right" vertical="center"/>
    </xf>
    <xf numFmtId="0" fontId="15" fillId="0" borderId="47" xfId="0" applyFont="1" applyBorder="1" applyAlignment="1" applyProtection="1">
      <alignment horizontal="left" vertical="center"/>
    </xf>
    <xf numFmtId="0" fontId="15" fillId="0" borderId="48" xfId="0" applyFont="1" applyBorder="1" applyAlignment="1" applyProtection="1">
      <alignment horizontal="left" vertical="center"/>
    </xf>
    <xf numFmtId="0" fontId="15" fillId="0" borderId="85" xfId="0" applyFont="1" applyBorder="1" applyAlignment="1" applyProtection="1">
      <alignment horizontal="center" vertical="center"/>
    </xf>
    <xf numFmtId="0" fontId="15" fillId="0" borderId="86" xfId="0" applyFont="1" applyBorder="1" applyAlignment="1" applyProtection="1">
      <alignment horizontal="center" vertical="center"/>
    </xf>
    <xf numFmtId="0" fontId="15" fillId="0" borderId="84" xfId="0" applyFont="1" applyBorder="1" applyAlignment="1" applyProtection="1">
      <alignment horizontal="center" vertical="center"/>
    </xf>
    <xf numFmtId="0" fontId="3" fillId="2" borderId="71" xfId="0" applyFont="1" applyFill="1" applyBorder="1" applyAlignment="1" applyProtection="1">
      <alignment horizontal="center" vertical="center" wrapText="1"/>
    </xf>
    <xf numFmtId="0" fontId="3" fillId="2" borderId="55" xfId="0" applyFont="1" applyFill="1" applyBorder="1" applyAlignment="1" applyProtection="1">
      <alignment horizontal="center" vertical="center" wrapText="1"/>
    </xf>
    <xf numFmtId="0" fontId="3" fillId="2" borderId="83" xfId="0" applyFont="1" applyFill="1" applyBorder="1" applyAlignment="1" applyProtection="1">
      <alignment horizontal="center" vertical="center"/>
    </xf>
    <xf numFmtId="0" fontId="3" fillId="0" borderId="77" xfId="0" applyFont="1" applyBorder="1" applyAlignment="1" applyProtection="1">
      <alignment horizontal="center" vertical="center"/>
    </xf>
    <xf numFmtId="0" fontId="3" fillId="0" borderId="73" xfId="0" applyFont="1" applyBorder="1" applyAlignment="1" applyProtection="1">
      <alignment horizontal="center" vertical="center"/>
    </xf>
    <xf numFmtId="0" fontId="3" fillId="0" borderId="80" xfId="0" applyFont="1" applyBorder="1" applyAlignment="1" applyProtection="1">
      <alignment horizontal="center" vertical="center"/>
    </xf>
    <xf numFmtId="0" fontId="1" fillId="0" borderId="8" xfId="0" applyFont="1" applyBorder="1" applyProtection="1">
      <alignment vertical="center"/>
    </xf>
    <xf numFmtId="0" fontId="1" fillId="0" borderId="0" xfId="0" applyFont="1" applyProtection="1">
      <alignment vertical="center"/>
    </xf>
    <xf numFmtId="176" fontId="17" fillId="0" borderId="0" xfId="0" applyNumberFormat="1" applyFont="1" applyBorder="1" applyAlignment="1" applyProtection="1">
      <alignment horizontal="right"/>
    </xf>
    <xf numFmtId="176" fontId="17" fillId="0" borderId="37" xfId="0" applyNumberFormat="1" applyFont="1" applyBorder="1" applyAlignment="1" applyProtection="1">
      <alignment horizontal="right"/>
    </xf>
    <xf numFmtId="176" fontId="29" fillId="0" borderId="0" xfId="0" applyNumberFormat="1" applyFont="1" applyBorder="1" applyAlignment="1" applyProtection="1">
      <alignment horizontal="right"/>
    </xf>
    <xf numFmtId="176" fontId="29" fillId="0" borderId="37" xfId="0" applyNumberFormat="1" applyFont="1" applyBorder="1" applyAlignment="1" applyProtection="1">
      <alignment horizontal="right"/>
    </xf>
    <xf numFmtId="176" fontId="14" fillId="0" borderId="12" xfId="0" applyNumberFormat="1" applyFont="1" applyBorder="1" applyAlignment="1" applyProtection="1">
      <alignment horizontal="right" vertical="center"/>
    </xf>
    <xf numFmtId="176" fontId="14" fillId="0" borderId="12" xfId="0" applyNumberFormat="1" applyFont="1" applyBorder="1" applyAlignment="1" applyProtection="1">
      <alignment horizontal="right" vertical="center"/>
      <protection locked="0"/>
    </xf>
    <xf numFmtId="176" fontId="14" fillId="0" borderId="36" xfId="0" applyNumberFormat="1" applyFont="1" applyBorder="1" applyAlignment="1" applyProtection="1">
      <alignment horizontal="right" vertical="center"/>
      <protection locked="0"/>
    </xf>
    <xf numFmtId="176" fontId="14" fillId="0" borderId="12" xfId="0" applyNumberFormat="1" applyFont="1" applyBorder="1" applyAlignment="1" applyProtection="1">
      <alignment vertical="center"/>
    </xf>
  </cellXfs>
  <cellStyles count="1">
    <cellStyle name="標準" xfId="0" builtinId="0"/>
  </cellStyles>
  <dxfs count="5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rgb="FFFF0000"/>
      </font>
      <fill>
        <patternFill>
          <bgColor rgb="FFFFFF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32</xdr:row>
          <xdr:rowOff>28575</xdr:rowOff>
        </xdr:from>
        <xdr:to>
          <xdr:col>2</xdr:col>
          <xdr:colOff>352425</xdr:colOff>
          <xdr:row>32</xdr:row>
          <xdr:rowOff>171450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28575</xdr:rowOff>
        </xdr:from>
        <xdr:to>
          <xdr:col>2</xdr:col>
          <xdr:colOff>352425</xdr:colOff>
          <xdr:row>33</xdr:row>
          <xdr:rowOff>171450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28575</xdr:rowOff>
        </xdr:from>
        <xdr:to>
          <xdr:col>2</xdr:col>
          <xdr:colOff>352425</xdr:colOff>
          <xdr:row>35</xdr:row>
          <xdr:rowOff>171450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28575</xdr:rowOff>
        </xdr:from>
        <xdr:to>
          <xdr:col>2</xdr:col>
          <xdr:colOff>352425</xdr:colOff>
          <xdr:row>36</xdr:row>
          <xdr:rowOff>171450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28575</xdr:rowOff>
        </xdr:from>
        <xdr:to>
          <xdr:col>2</xdr:col>
          <xdr:colOff>352425</xdr:colOff>
          <xdr:row>37</xdr:row>
          <xdr:rowOff>171450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38</xdr:row>
          <xdr:rowOff>28575</xdr:rowOff>
        </xdr:from>
        <xdr:to>
          <xdr:col>2</xdr:col>
          <xdr:colOff>352425</xdr:colOff>
          <xdr:row>38</xdr:row>
          <xdr:rowOff>171450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39</xdr:row>
          <xdr:rowOff>28575</xdr:rowOff>
        </xdr:from>
        <xdr:to>
          <xdr:col>2</xdr:col>
          <xdr:colOff>352425</xdr:colOff>
          <xdr:row>39</xdr:row>
          <xdr:rowOff>171450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53</xdr:row>
          <xdr:rowOff>28575</xdr:rowOff>
        </xdr:from>
        <xdr:to>
          <xdr:col>2</xdr:col>
          <xdr:colOff>352425</xdr:colOff>
          <xdr:row>53</xdr:row>
          <xdr:rowOff>171450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54</xdr:row>
          <xdr:rowOff>28575</xdr:rowOff>
        </xdr:from>
        <xdr:to>
          <xdr:col>2</xdr:col>
          <xdr:colOff>352425</xdr:colOff>
          <xdr:row>54</xdr:row>
          <xdr:rowOff>171450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53</xdr:row>
          <xdr:rowOff>28575</xdr:rowOff>
        </xdr:from>
        <xdr:to>
          <xdr:col>4</xdr:col>
          <xdr:colOff>352425</xdr:colOff>
          <xdr:row>53</xdr:row>
          <xdr:rowOff>171450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53</xdr:row>
          <xdr:rowOff>28575</xdr:rowOff>
        </xdr:from>
        <xdr:to>
          <xdr:col>4</xdr:col>
          <xdr:colOff>352425</xdr:colOff>
          <xdr:row>53</xdr:row>
          <xdr:rowOff>171450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53</xdr:row>
          <xdr:rowOff>28575</xdr:rowOff>
        </xdr:from>
        <xdr:to>
          <xdr:col>6</xdr:col>
          <xdr:colOff>352425</xdr:colOff>
          <xdr:row>53</xdr:row>
          <xdr:rowOff>171450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53</xdr:row>
          <xdr:rowOff>28575</xdr:rowOff>
        </xdr:from>
        <xdr:to>
          <xdr:col>8</xdr:col>
          <xdr:colOff>352425</xdr:colOff>
          <xdr:row>53</xdr:row>
          <xdr:rowOff>171450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53</xdr:row>
          <xdr:rowOff>28575</xdr:rowOff>
        </xdr:from>
        <xdr:to>
          <xdr:col>10</xdr:col>
          <xdr:colOff>352425</xdr:colOff>
          <xdr:row>53</xdr:row>
          <xdr:rowOff>171450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53</xdr:row>
          <xdr:rowOff>28575</xdr:rowOff>
        </xdr:from>
        <xdr:to>
          <xdr:col>12</xdr:col>
          <xdr:colOff>352425</xdr:colOff>
          <xdr:row>53</xdr:row>
          <xdr:rowOff>171450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28575</xdr:rowOff>
        </xdr:from>
        <xdr:to>
          <xdr:col>2</xdr:col>
          <xdr:colOff>352425</xdr:colOff>
          <xdr:row>28</xdr:row>
          <xdr:rowOff>171450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29</xdr:row>
          <xdr:rowOff>28575</xdr:rowOff>
        </xdr:from>
        <xdr:to>
          <xdr:col>2</xdr:col>
          <xdr:colOff>352425</xdr:colOff>
          <xdr:row>29</xdr:row>
          <xdr:rowOff>171450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28575</xdr:rowOff>
        </xdr:from>
        <xdr:to>
          <xdr:col>2</xdr:col>
          <xdr:colOff>352425</xdr:colOff>
          <xdr:row>42</xdr:row>
          <xdr:rowOff>171450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21167</xdr:colOff>
      <xdr:row>26</xdr:row>
      <xdr:rowOff>21167</xdr:rowOff>
    </xdr:from>
    <xdr:to>
      <xdr:col>2</xdr:col>
      <xdr:colOff>455084</xdr:colOff>
      <xdr:row>27</xdr:row>
      <xdr:rowOff>169333</xdr:rowOff>
    </xdr:to>
    <xdr:cxnSp macro="">
      <xdr:nvCxnSpPr>
        <xdr:cNvPr id="3" name="直線コネクタ 2"/>
        <xdr:cNvCxnSpPr/>
      </xdr:nvCxnSpPr>
      <xdr:spPr>
        <a:xfrm>
          <a:off x="21167" y="6942667"/>
          <a:ext cx="1386417" cy="33866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391583</xdr:colOff>
      <xdr:row>53</xdr:row>
      <xdr:rowOff>0</xdr:rowOff>
    </xdr:from>
    <xdr:to>
      <xdr:col>7</xdr:col>
      <xdr:colOff>391583</xdr:colOff>
      <xdr:row>54</xdr:row>
      <xdr:rowOff>123825</xdr:rowOff>
    </xdr:to>
    <xdr:cxnSp macro="">
      <xdr:nvCxnSpPr>
        <xdr:cNvPr id="3" name="直線コネクタ 2"/>
        <xdr:cNvCxnSpPr/>
      </xdr:nvCxnSpPr>
      <xdr:spPr>
        <a:xfrm>
          <a:off x="3725333" y="7296150"/>
          <a:ext cx="0" cy="21907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381000</xdr:colOff>
      <xdr:row>54</xdr:row>
      <xdr:rowOff>124883</xdr:rowOff>
    </xdr:from>
    <xdr:to>
      <xdr:col>13</xdr:col>
      <xdr:colOff>296333</xdr:colOff>
      <xdr:row>54</xdr:row>
      <xdr:rowOff>124883</xdr:rowOff>
    </xdr:to>
    <xdr:cxnSp macro="">
      <xdr:nvCxnSpPr>
        <xdr:cNvPr id="5" name="直線コネクタ 4"/>
        <xdr:cNvCxnSpPr/>
      </xdr:nvCxnSpPr>
      <xdr:spPr>
        <a:xfrm>
          <a:off x="3714750" y="10380133"/>
          <a:ext cx="2772833"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296328</xdr:colOff>
      <xdr:row>54</xdr:row>
      <xdr:rowOff>114300</xdr:rowOff>
    </xdr:from>
    <xdr:to>
      <xdr:col>13</xdr:col>
      <xdr:colOff>296328</xdr:colOff>
      <xdr:row>58</xdr:row>
      <xdr:rowOff>127000</xdr:rowOff>
    </xdr:to>
    <xdr:cxnSp macro="">
      <xdr:nvCxnSpPr>
        <xdr:cNvPr id="9" name="直線コネクタ 8"/>
        <xdr:cNvCxnSpPr/>
      </xdr:nvCxnSpPr>
      <xdr:spPr>
        <a:xfrm>
          <a:off x="6487578" y="10369550"/>
          <a:ext cx="0" cy="77470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333375</xdr:colOff>
      <xdr:row>58</xdr:row>
      <xdr:rowOff>137583</xdr:rowOff>
    </xdr:from>
    <xdr:to>
      <xdr:col>13</xdr:col>
      <xdr:colOff>285750</xdr:colOff>
      <xdr:row>58</xdr:row>
      <xdr:rowOff>137583</xdr:rowOff>
    </xdr:to>
    <xdr:cxnSp macro="">
      <xdr:nvCxnSpPr>
        <xdr:cNvPr id="12" name="直線コネクタ 11"/>
        <xdr:cNvCxnSpPr/>
      </xdr:nvCxnSpPr>
      <xdr:spPr>
        <a:xfrm flipH="1">
          <a:off x="809625" y="11154833"/>
          <a:ext cx="5667375"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338667</xdr:colOff>
      <xdr:row>58</xdr:row>
      <xdr:rowOff>137583</xdr:rowOff>
    </xdr:from>
    <xdr:to>
      <xdr:col>1</xdr:col>
      <xdr:colOff>338667</xdr:colOff>
      <xdr:row>59</xdr:row>
      <xdr:rowOff>179917</xdr:rowOff>
    </xdr:to>
    <xdr:cxnSp macro="">
      <xdr:nvCxnSpPr>
        <xdr:cNvPr id="14" name="直線矢印コネクタ 13"/>
        <xdr:cNvCxnSpPr/>
      </xdr:nvCxnSpPr>
      <xdr:spPr>
        <a:xfrm>
          <a:off x="814917" y="8678333"/>
          <a:ext cx="0" cy="23283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10583</xdr:colOff>
      <xdr:row>60</xdr:row>
      <xdr:rowOff>95250</xdr:rowOff>
    </xdr:from>
    <xdr:to>
      <xdr:col>14</xdr:col>
      <xdr:colOff>209550</xdr:colOff>
      <xdr:row>60</xdr:row>
      <xdr:rowOff>95250</xdr:rowOff>
    </xdr:to>
    <xdr:cxnSp macro="">
      <xdr:nvCxnSpPr>
        <xdr:cNvPr id="16" name="直線コネクタ 15"/>
        <xdr:cNvCxnSpPr/>
      </xdr:nvCxnSpPr>
      <xdr:spPr>
        <a:xfrm>
          <a:off x="6201833" y="11493500"/>
          <a:ext cx="675217"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14</xdr:col>
      <xdr:colOff>200025</xdr:colOff>
      <xdr:row>13</xdr:row>
      <xdr:rowOff>19050</xdr:rowOff>
    </xdr:from>
    <xdr:to>
      <xdr:col>14</xdr:col>
      <xdr:colOff>200025</xdr:colOff>
      <xdr:row>60</xdr:row>
      <xdr:rowOff>95250</xdr:rowOff>
    </xdr:to>
    <xdr:cxnSp macro="">
      <xdr:nvCxnSpPr>
        <xdr:cNvPr id="18" name="直線コネクタ 17"/>
        <xdr:cNvCxnSpPr/>
      </xdr:nvCxnSpPr>
      <xdr:spPr>
        <a:xfrm flipV="1">
          <a:off x="6867525" y="2333625"/>
          <a:ext cx="0" cy="839152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52917</xdr:colOff>
      <xdr:row>13</xdr:row>
      <xdr:rowOff>19050</xdr:rowOff>
    </xdr:from>
    <xdr:to>
      <xdr:col>14</xdr:col>
      <xdr:colOff>209551</xdr:colOff>
      <xdr:row>13</xdr:row>
      <xdr:rowOff>19050</xdr:rowOff>
    </xdr:to>
    <xdr:cxnSp macro="">
      <xdr:nvCxnSpPr>
        <xdr:cNvPr id="20" name="直線矢印コネクタ 19"/>
        <xdr:cNvCxnSpPr/>
      </xdr:nvCxnSpPr>
      <xdr:spPr>
        <a:xfrm flipH="1">
          <a:off x="4339167" y="2527300"/>
          <a:ext cx="2537884"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a0037269/Desktop/&#12304;&#23455;&#32318;&#22577;&#21578;&#26178;&#12305;&#23455;&#32318;&#22577;&#21578;&#26360;&#65288;&#31532;6&#21495;&#27096;&#24335;&#12289;&#28155;&#20184;&#36039;&#26009;1&#65374;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報告書"/>
      <sheetName val="収支決算書"/>
      <sheetName val="研修等一覧"/>
      <sheetName val="受講者一覧"/>
      <sheetName val="ここから"/>
      <sheetName val="補助対象経費内容説明書１"/>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ここまで"/>
    </sheetNames>
    <sheetDataSet>
      <sheetData sheetId="0" refreshError="1"/>
      <sheetData sheetId="1" refreshError="1"/>
      <sheetData sheetId="2" refreshError="1">
        <row r="10">
          <cell r="A10">
            <v>1</v>
          </cell>
          <cell r="B10"/>
          <cell r="C10"/>
          <cell r="D10"/>
          <cell r="E10"/>
          <cell r="F10"/>
          <cell r="G10"/>
          <cell r="H10"/>
          <cell r="I10">
            <v>0</v>
          </cell>
          <cell r="J10"/>
          <cell r="K10" t="str">
            <v>人</v>
          </cell>
        </row>
        <row r="11">
          <cell r="A11"/>
          <cell r="B11"/>
          <cell r="C11"/>
          <cell r="D11"/>
          <cell r="E11"/>
          <cell r="F11"/>
          <cell r="G11"/>
          <cell r="H11"/>
          <cell r="I11"/>
          <cell r="J11"/>
          <cell r="K11"/>
        </row>
        <row r="12">
          <cell r="A12">
            <v>2</v>
          </cell>
          <cell r="B12"/>
          <cell r="C12"/>
          <cell r="D12"/>
          <cell r="E12"/>
          <cell r="F12"/>
          <cell r="G12"/>
          <cell r="H12"/>
          <cell r="I12">
            <v>0</v>
          </cell>
          <cell r="J12"/>
          <cell r="K12" t="str">
            <v>人</v>
          </cell>
        </row>
        <row r="13">
          <cell r="A13"/>
          <cell r="B13"/>
          <cell r="C13"/>
          <cell r="D13"/>
          <cell r="E13"/>
          <cell r="F13"/>
          <cell r="G13"/>
          <cell r="H13"/>
          <cell r="I13"/>
          <cell r="J13"/>
          <cell r="K13"/>
        </row>
        <row r="14">
          <cell r="A14">
            <v>3</v>
          </cell>
          <cell r="B14"/>
          <cell r="C14"/>
          <cell r="D14"/>
          <cell r="E14"/>
          <cell r="F14"/>
          <cell r="G14"/>
          <cell r="H14"/>
          <cell r="I14">
            <v>0</v>
          </cell>
          <cell r="J14"/>
          <cell r="K14" t="str">
            <v>人</v>
          </cell>
        </row>
        <row r="15">
          <cell r="A15"/>
          <cell r="B15"/>
          <cell r="C15"/>
          <cell r="D15"/>
          <cell r="E15"/>
          <cell r="F15"/>
          <cell r="G15"/>
          <cell r="H15"/>
          <cell r="I15"/>
          <cell r="J15"/>
          <cell r="K15"/>
        </row>
        <row r="16">
          <cell r="A16">
            <v>4</v>
          </cell>
          <cell r="B16"/>
          <cell r="C16"/>
          <cell r="D16"/>
          <cell r="E16"/>
          <cell r="F16"/>
          <cell r="G16"/>
          <cell r="H16"/>
          <cell r="I16">
            <v>0</v>
          </cell>
          <cell r="J16"/>
          <cell r="K16" t="str">
            <v>人</v>
          </cell>
        </row>
        <row r="17">
          <cell r="A17"/>
          <cell r="B17"/>
          <cell r="C17"/>
          <cell r="D17"/>
          <cell r="E17"/>
          <cell r="F17"/>
          <cell r="G17"/>
          <cell r="H17"/>
          <cell r="I17"/>
          <cell r="J17"/>
          <cell r="K17"/>
        </row>
        <row r="18">
          <cell r="A18">
            <v>5</v>
          </cell>
          <cell r="B18"/>
          <cell r="C18"/>
          <cell r="D18"/>
          <cell r="E18"/>
          <cell r="F18"/>
          <cell r="G18"/>
          <cell r="H18"/>
          <cell r="I18">
            <v>0</v>
          </cell>
          <cell r="J18"/>
          <cell r="K18" t="str">
            <v>人</v>
          </cell>
        </row>
        <row r="19">
          <cell r="A19"/>
          <cell r="B19"/>
          <cell r="C19"/>
          <cell r="D19"/>
          <cell r="E19"/>
          <cell r="F19"/>
          <cell r="G19"/>
          <cell r="H19"/>
          <cell r="I19"/>
          <cell r="J19"/>
          <cell r="K19"/>
        </row>
        <row r="20">
          <cell r="A20">
            <v>6</v>
          </cell>
          <cell r="B20"/>
          <cell r="C20"/>
          <cell r="D20"/>
          <cell r="E20"/>
          <cell r="F20"/>
          <cell r="G20"/>
          <cell r="H20"/>
          <cell r="I20">
            <v>0</v>
          </cell>
          <cell r="J20"/>
          <cell r="K20" t="str">
            <v>人</v>
          </cell>
        </row>
        <row r="21">
          <cell r="A21"/>
          <cell r="B21"/>
          <cell r="C21"/>
          <cell r="D21"/>
          <cell r="E21"/>
          <cell r="F21"/>
          <cell r="G21"/>
          <cell r="H21"/>
          <cell r="I21"/>
          <cell r="J21"/>
          <cell r="K21"/>
        </row>
        <row r="22">
          <cell r="A22">
            <v>7</v>
          </cell>
          <cell r="B22"/>
          <cell r="C22"/>
          <cell r="D22"/>
          <cell r="E22"/>
          <cell r="F22"/>
          <cell r="G22"/>
          <cell r="H22"/>
          <cell r="I22">
            <v>0</v>
          </cell>
          <cell r="J22"/>
          <cell r="K22" t="str">
            <v>人</v>
          </cell>
        </row>
        <row r="23">
          <cell r="A23"/>
          <cell r="B23"/>
          <cell r="C23"/>
          <cell r="D23"/>
          <cell r="E23"/>
          <cell r="F23"/>
          <cell r="G23"/>
          <cell r="H23"/>
          <cell r="I23"/>
          <cell r="J23"/>
          <cell r="K23"/>
        </row>
        <row r="24">
          <cell r="A24">
            <v>8</v>
          </cell>
          <cell r="B24"/>
          <cell r="C24"/>
          <cell r="D24"/>
          <cell r="E24"/>
          <cell r="F24"/>
          <cell r="G24"/>
          <cell r="H24"/>
          <cell r="I24">
            <v>0</v>
          </cell>
          <cell r="J24"/>
          <cell r="K24" t="str">
            <v>人</v>
          </cell>
        </row>
        <row r="25">
          <cell r="A25"/>
          <cell r="B25"/>
          <cell r="C25"/>
          <cell r="D25"/>
          <cell r="E25"/>
          <cell r="F25"/>
          <cell r="G25"/>
          <cell r="H25"/>
          <cell r="I25"/>
          <cell r="J25"/>
          <cell r="K25"/>
        </row>
        <row r="26">
          <cell r="A26">
            <v>9</v>
          </cell>
          <cell r="B26"/>
          <cell r="C26"/>
          <cell r="D26"/>
          <cell r="E26"/>
          <cell r="F26"/>
          <cell r="G26"/>
          <cell r="H26"/>
          <cell r="I26">
            <v>0</v>
          </cell>
          <cell r="J26"/>
          <cell r="K26" t="str">
            <v>人</v>
          </cell>
        </row>
        <row r="27">
          <cell r="A27"/>
          <cell r="B27"/>
          <cell r="C27"/>
          <cell r="D27"/>
          <cell r="E27"/>
          <cell r="F27"/>
          <cell r="G27"/>
          <cell r="H27"/>
          <cell r="I27"/>
          <cell r="J27"/>
          <cell r="K27"/>
        </row>
        <row r="28">
          <cell r="A28">
            <v>10</v>
          </cell>
          <cell r="B28"/>
          <cell r="C28"/>
          <cell r="D28"/>
          <cell r="E28"/>
          <cell r="F28"/>
          <cell r="G28"/>
          <cell r="H28"/>
          <cell r="I28">
            <v>0</v>
          </cell>
          <cell r="J28"/>
          <cell r="K28" t="str">
            <v>人</v>
          </cell>
        </row>
        <row r="29">
          <cell r="A29"/>
          <cell r="B29"/>
          <cell r="C29"/>
          <cell r="D29"/>
          <cell r="E29"/>
          <cell r="F29"/>
          <cell r="G29"/>
          <cell r="H29"/>
          <cell r="I29"/>
          <cell r="J29"/>
          <cell r="K29"/>
        </row>
        <row r="30">
          <cell r="A30">
            <v>11</v>
          </cell>
          <cell r="B30"/>
          <cell r="C30"/>
          <cell r="D30"/>
          <cell r="E30"/>
          <cell r="F30"/>
          <cell r="G30"/>
          <cell r="H30"/>
          <cell r="I30">
            <v>0</v>
          </cell>
          <cell r="J30"/>
          <cell r="K30" t="str">
            <v>人</v>
          </cell>
        </row>
        <row r="31">
          <cell r="A31"/>
          <cell r="B31"/>
          <cell r="C31"/>
          <cell r="D31"/>
          <cell r="E31"/>
          <cell r="F31"/>
          <cell r="G31"/>
          <cell r="H31"/>
          <cell r="I31"/>
          <cell r="J31"/>
          <cell r="K31"/>
        </row>
        <row r="32">
          <cell r="A32">
            <v>12</v>
          </cell>
          <cell r="B32"/>
          <cell r="C32"/>
          <cell r="D32"/>
          <cell r="E32"/>
          <cell r="F32"/>
          <cell r="G32"/>
          <cell r="H32"/>
          <cell r="I32">
            <v>0</v>
          </cell>
          <cell r="J32"/>
          <cell r="K32" t="str">
            <v>人</v>
          </cell>
        </row>
        <row r="33">
          <cell r="A33"/>
          <cell r="B33"/>
          <cell r="C33"/>
          <cell r="D33"/>
          <cell r="E33"/>
          <cell r="F33"/>
          <cell r="G33"/>
          <cell r="H33"/>
          <cell r="I33"/>
          <cell r="J33"/>
          <cell r="K33"/>
        </row>
        <row r="34">
          <cell r="A34">
            <v>13</v>
          </cell>
          <cell r="B34"/>
          <cell r="C34"/>
          <cell r="D34"/>
          <cell r="E34"/>
          <cell r="F34"/>
          <cell r="G34"/>
          <cell r="H34"/>
          <cell r="I34">
            <v>0</v>
          </cell>
          <cell r="J34"/>
          <cell r="K34" t="str">
            <v>人</v>
          </cell>
        </row>
        <row r="35">
          <cell r="A35"/>
          <cell r="B35"/>
          <cell r="C35"/>
          <cell r="D35"/>
          <cell r="E35"/>
          <cell r="F35"/>
          <cell r="G35"/>
          <cell r="H35"/>
          <cell r="I35"/>
          <cell r="J35"/>
          <cell r="K35"/>
        </row>
        <row r="36">
          <cell r="A36">
            <v>14</v>
          </cell>
          <cell r="B36"/>
          <cell r="C36"/>
          <cell r="D36"/>
          <cell r="E36"/>
          <cell r="F36"/>
          <cell r="G36"/>
          <cell r="H36"/>
          <cell r="I36">
            <v>0</v>
          </cell>
          <cell r="J36"/>
          <cell r="K36" t="str">
            <v>人</v>
          </cell>
        </row>
        <row r="37">
          <cell r="A37"/>
          <cell r="B37"/>
          <cell r="C37"/>
          <cell r="D37"/>
          <cell r="E37"/>
          <cell r="F37"/>
          <cell r="G37"/>
          <cell r="H37"/>
          <cell r="I37"/>
          <cell r="J37"/>
          <cell r="K37"/>
        </row>
        <row r="38">
          <cell r="A38">
            <v>15</v>
          </cell>
          <cell r="B38"/>
          <cell r="C38"/>
          <cell r="D38"/>
          <cell r="E38"/>
          <cell r="F38"/>
          <cell r="G38"/>
          <cell r="H38"/>
          <cell r="I38">
            <v>0</v>
          </cell>
          <cell r="J38"/>
          <cell r="K38" t="str">
            <v>人</v>
          </cell>
        </row>
        <row r="39">
          <cell r="A39"/>
          <cell r="B39"/>
          <cell r="C39"/>
          <cell r="D39"/>
          <cell r="E39"/>
          <cell r="F39"/>
          <cell r="G39"/>
          <cell r="H39"/>
          <cell r="I39"/>
          <cell r="J39"/>
          <cell r="K39"/>
        </row>
        <row r="40">
          <cell r="A40">
            <v>16</v>
          </cell>
          <cell r="B40"/>
          <cell r="C40"/>
          <cell r="D40"/>
          <cell r="E40"/>
          <cell r="F40"/>
          <cell r="G40"/>
          <cell r="H40"/>
          <cell r="I40">
            <v>0</v>
          </cell>
          <cell r="J40"/>
          <cell r="K40" t="str">
            <v>人</v>
          </cell>
        </row>
        <row r="41">
          <cell r="A41"/>
          <cell r="B41"/>
          <cell r="C41"/>
          <cell r="D41"/>
          <cell r="E41"/>
          <cell r="F41"/>
          <cell r="G41"/>
          <cell r="H41"/>
          <cell r="I41"/>
          <cell r="J41"/>
          <cell r="K41"/>
        </row>
        <row r="42">
          <cell r="A42">
            <v>17</v>
          </cell>
          <cell r="B42"/>
          <cell r="C42"/>
          <cell r="D42"/>
          <cell r="E42"/>
          <cell r="F42"/>
          <cell r="G42"/>
          <cell r="H42"/>
          <cell r="I42">
            <v>0</v>
          </cell>
          <cell r="J42"/>
          <cell r="K42" t="str">
            <v>人</v>
          </cell>
        </row>
        <row r="43">
          <cell r="A43"/>
          <cell r="B43"/>
          <cell r="C43"/>
          <cell r="D43"/>
          <cell r="E43"/>
          <cell r="F43"/>
          <cell r="G43"/>
          <cell r="H43"/>
          <cell r="I43"/>
          <cell r="J43"/>
          <cell r="K43"/>
        </row>
        <row r="44">
          <cell r="A44">
            <v>18</v>
          </cell>
          <cell r="B44"/>
          <cell r="C44"/>
          <cell r="D44"/>
          <cell r="E44"/>
          <cell r="F44"/>
          <cell r="G44"/>
          <cell r="H44"/>
          <cell r="I44">
            <v>0</v>
          </cell>
          <cell r="J44"/>
          <cell r="K44" t="str">
            <v>人</v>
          </cell>
        </row>
        <row r="45">
          <cell r="A45"/>
          <cell r="B45"/>
          <cell r="C45"/>
          <cell r="D45"/>
          <cell r="E45"/>
          <cell r="F45"/>
          <cell r="G45"/>
          <cell r="H45"/>
          <cell r="I45"/>
          <cell r="J45"/>
          <cell r="K45"/>
        </row>
        <row r="46">
          <cell r="A46">
            <v>19</v>
          </cell>
          <cell r="B46"/>
          <cell r="C46"/>
          <cell r="D46"/>
          <cell r="E46"/>
          <cell r="F46"/>
          <cell r="G46"/>
          <cell r="H46"/>
          <cell r="I46">
            <v>0</v>
          </cell>
          <cell r="J46"/>
          <cell r="K46" t="str">
            <v>人</v>
          </cell>
        </row>
        <row r="47">
          <cell r="A47"/>
          <cell r="B47"/>
          <cell r="C47"/>
          <cell r="D47"/>
          <cell r="E47"/>
          <cell r="F47"/>
          <cell r="G47"/>
          <cell r="H47"/>
          <cell r="I47"/>
          <cell r="J47"/>
          <cell r="K47"/>
        </row>
        <row r="48">
          <cell r="A48">
            <v>20</v>
          </cell>
          <cell r="B48"/>
          <cell r="C48"/>
          <cell r="D48"/>
          <cell r="E48"/>
          <cell r="F48"/>
          <cell r="G48"/>
          <cell r="H48"/>
          <cell r="I48">
            <v>0</v>
          </cell>
          <cell r="J48"/>
          <cell r="K48" t="str">
            <v>人</v>
          </cell>
        </row>
        <row r="49">
          <cell r="A49"/>
          <cell r="B49"/>
          <cell r="C49"/>
          <cell r="D49"/>
          <cell r="E49"/>
          <cell r="F49"/>
          <cell r="G49"/>
          <cell r="H49"/>
          <cell r="I49"/>
          <cell r="J49"/>
          <cell r="K49"/>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8.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2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2.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3.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4.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4.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27.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18" Type="http://schemas.openxmlformats.org/officeDocument/2006/relationships/ctrlProp" Target="../ctrlProps/ctrlProp54.xml"/><Relationship Id="rId3" Type="http://schemas.openxmlformats.org/officeDocument/2006/relationships/vmlDrawing" Target="../drawings/vmlDrawing25.vml"/><Relationship Id="rId21" Type="http://schemas.openxmlformats.org/officeDocument/2006/relationships/ctrlProp" Target="../ctrlProps/ctrlProp57.xml"/><Relationship Id="rId7" Type="http://schemas.openxmlformats.org/officeDocument/2006/relationships/ctrlProp" Target="../ctrlProps/ctrlProp43.xml"/><Relationship Id="rId12" Type="http://schemas.openxmlformats.org/officeDocument/2006/relationships/ctrlProp" Target="../ctrlProps/ctrlProp48.xml"/><Relationship Id="rId17" Type="http://schemas.openxmlformats.org/officeDocument/2006/relationships/ctrlProp" Target="../ctrlProps/ctrlProp53.xml"/><Relationship Id="rId2" Type="http://schemas.openxmlformats.org/officeDocument/2006/relationships/drawing" Target="../drawings/drawing5.xml"/><Relationship Id="rId16" Type="http://schemas.openxmlformats.org/officeDocument/2006/relationships/ctrlProp" Target="../ctrlProps/ctrlProp52.xml"/><Relationship Id="rId20" Type="http://schemas.openxmlformats.org/officeDocument/2006/relationships/ctrlProp" Target="../ctrlProps/ctrlProp56.xml"/><Relationship Id="rId1" Type="http://schemas.openxmlformats.org/officeDocument/2006/relationships/printerSettings" Target="../printerSettings/printerSettings28.bin"/><Relationship Id="rId6" Type="http://schemas.openxmlformats.org/officeDocument/2006/relationships/ctrlProp" Target="../ctrlProps/ctrlProp42.xml"/><Relationship Id="rId11" Type="http://schemas.openxmlformats.org/officeDocument/2006/relationships/ctrlProp" Target="../ctrlProps/ctrlProp47.xml"/><Relationship Id="rId24" Type="http://schemas.openxmlformats.org/officeDocument/2006/relationships/ctrlProp" Target="../ctrlProps/ctrlProp60.xml"/><Relationship Id="rId5" Type="http://schemas.openxmlformats.org/officeDocument/2006/relationships/ctrlProp" Target="../ctrlProps/ctrlProp41.xml"/><Relationship Id="rId15" Type="http://schemas.openxmlformats.org/officeDocument/2006/relationships/ctrlProp" Target="../ctrlProps/ctrlProp51.xml"/><Relationship Id="rId23" Type="http://schemas.openxmlformats.org/officeDocument/2006/relationships/ctrlProp" Target="../ctrlProps/ctrlProp59.xml"/><Relationship Id="rId10" Type="http://schemas.openxmlformats.org/officeDocument/2006/relationships/ctrlProp" Target="../ctrlProps/ctrlProp46.xml"/><Relationship Id="rId19" Type="http://schemas.openxmlformats.org/officeDocument/2006/relationships/ctrlProp" Target="../ctrlProps/ctrlProp55.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 Id="rId22" Type="http://schemas.openxmlformats.org/officeDocument/2006/relationships/ctrlProp" Target="../ctrlProps/ctrlProp5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64"/>
  <sheetViews>
    <sheetView tabSelected="1" view="pageBreakPreview" zoomScale="90" zoomScaleNormal="90" zoomScaleSheetLayoutView="90" workbookViewId="0">
      <selection activeCell="I17" sqref="I17:O17"/>
    </sheetView>
  </sheetViews>
  <sheetFormatPr defaultColWidth="6.25" defaultRowHeight="15" customHeight="1"/>
  <cols>
    <col min="1" max="16384" width="6.25" style="1"/>
  </cols>
  <sheetData>
    <row r="1" spans="1:15" ht="15" customHeight="1">
      <c r="A1" s="90"/>
      <c r="B1" s="90"/>
      <c r="C1" s="90"/>
      <c r="D1" s="90"/>
      <c r="E1" s="90"/>
      <c r="F1" s="90"/>
      <c r="G1" s="90"/>
      <c r="H1" s="90"/>
      <c r="I1" s="90"/>
      <c r="J1" s="90"/>
      <c r="K1" s="90"/>
      <c r="L1" s="90"/>
      <c r="M1" s="90"/>
      <c r="N1" s="90"/>
      <c r="O1" s="90"/>
    </row>
    <row r="2" spans="1:15" ht="15" customHeight="1">
      <c r="A2" s="89" t="s">
        <v>114</v>
      </c>
      <c r="B2" s="90"/>
      <c r="C2" s="90"/>
      <c r="D2" s="90"/>
      <c r="E2" s="90"/>
      <c r="F2" s="90"/>
      <c r="G2" s="90"/>
      <c r="H2" s="90"/>
      <c r="I2" s="90"/>
      <c r="J2" s="90"/>
      <c r="K2" s="90"/>
      <c r="L2" s="90"/>
      <c r="M2" s="90"/>
      <c r="N2" s="90"/>
      <c r="O2" s="90"/>
    </row>
    <row r="3" spans="1:15" ht="15" customHeight="1">
      <c r="A3" s="90"/>
      <c r="B3" s="90"/>
      <c r="C3" s="90"/>
      <c r="D3" s="90"/>
      <c r="E3" s="90"/>
      <c r="F3" s="90"/>
      <c r="G3" s="90"/>
      <c r="H3" s="90"/>
      <c r="I3" s="90"/>
      <c r="J3" s="90"/>
      <c r="K3" s="90"/>
      <c r="L3" s="90"/>
      <c r="M3" s="90"/>
      <c r="N3" s="90"/>
      <c r="O3" s="90"/>
    </row>
    <row r="4" spans="1:15" ht="15" customHeight="1">
      <c r="A4" s="203" t="s">
        <v>115</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s="147" customFormat="1" ht="15" customHeight="1">
      <c r="A6" s="155"/>
      <c r="B6" s="155"/>
      <c r="C6" s="155"/>
      <c r="D6" s="155"/>
      <c r="E6" s="155"/>
      <c r="F6" s="155"/>
      <c r="G6" s="155"/>
      <c r="H6" s="155"/>
      <c r="I6" s="155"/>
      <c r="J6" s="155"/>
      <c r="K6" s="155"/>
      <c r="L6" s="155"/>
      <c r="M6" s="155"/>
      <c r="N6" s="155"/>
      <c r="O6" s="155"/>
    </row>
    <row r="7" spans="1:15" ht="15" customHeight="1">
      <c r="A7" s="90"/>
      <c r="B7" s="90"/>
      <c r="C7" s="90"/>
      <c r="D7" s="90"/>
      <c r="E7" s="90"/>
      <c r="F7" s="90"/>
      <c r="G7" s="90"/>
      <c r="H7" s="90"/>
      <c r="I7" s="90"/>
      <c r="J7" s="90"/>
      <c r="K7" s="90"/>
      <c r="L7" s="90"/>
      <c r="M7" s="90"/>
      <c r="N7" s="90"/>
      <c r="O7" s="90"/>
    </row>
    <row r="8" spans="1:15" ht="15" customHeight="1">
      <c r="A8" s="90"/>
      <c r="B8" s="90"/>
      <c r="C8" s="90"/>
      <c r="D8" s="90"/>
      <c r="E8" s="90"/>
      <c r="F8" s="90"/>
      <c r="G8" s="90"/>
      <c r="H8" s="90"/>
      <c r="I8" s="90"/>
      <c r="J8" s="194" t="s">
        <v>0</v>
      </c>
      <c r="K8" s="194"/>
      <c r="L8" s="194"/>
      <c r="M8" s="194"/>
      <c r="N8" s="194"/>
      <c r="O8" s="194"/>
    </row>
    <row r="9" spans="1:15" ht="15" customHeight="1">
      <c r="A9" s="557" t="s">
        <v>1</v>
      </c>
      <c r="B9" s="557"/>
      <c r="C9" s="557"/>
      <c r="D9" s="557"/>
      <c r="E9" s="90"/>
      <c r="F9" s="90"/>
      <c r="G9" s="90"/>
      <c r="H9" s="90"/>
      <c r="I9" s="90"/>
      <c r="J9" s="90"/>
      <c r="K9" s="90"/>
      <c r="L9" s="90"/>
      <c r="M9" s="90"/>
      <c r="N9" s="90"/>
      <c r="O9" s="90"/>
    </row>
    <row r="10" spans="1:15" s="2" customFormat="1" ht="7.5" customHeight="1">
      <c r="A10" s="558"/>
      <c r="B10" s="558"/>
      <c r="C10" s="558"/>
      <c r="D10" s="558"/>
      <c r="E10" s="558"/>
      <c r="F10" s="558"/>
      <c r="G10" s="558"/>
      <c r="H10" s="558"/>
      <c r="I10" s="558"/>
      <c r="J10" s="558"/>
      <c r="K10" s="558"/>
      <c r="L10" s="558"/>
      <c r="M10" s="558"/>
      <c r="N10" s="558"/>
      <c r="O10" s="558"/>
    </row>
    <row r="11" spans="1:15" s="2" customFormat="1" ht="15" customHeight="1">
      <c r="A11" s="558"/>
      <c r="B11" s="558"/>
      <c r="C11" s="558"/>
      <c r="D11" s="558"/>
      <c r="E11" s="558"/>
      <c r="F11" s="559" t="s">
        <v>2</v>
      </c>
      <c r="G11" s="559"/>
      <c r="H11" s="95" t="s">
        <v>3</v>
      </c>
      <c r="I11" s="192"/>
      <c r="J11" s="192"/>
      <c r="K11" s="192"/>
      <c r="L11" s="192"/>
      <c r="M11" s="192"/>
      <c r="N11" s="192"/>
      <c r="O11" s="192"/>
    </row>
    <row r="12" spans="1:15" s="2" customFormat="1" ht="7.5" customHeight="1">
      <c r="A12" s="558"/>
      <c r="B12" s="558"/>
      <c r="C12" s="558"/>
      <c r="D12" s="558"/>
      <c r="E12" s="558"/>
      <c r="F12" s="560"/>
      <c r="G12" s="560"/>
      <c r="H12" s="558"/>
      <c r="I12" s="87"/>
      <c r="J12" s="87"/>
      <c r="K12" s="87"/>
      <c r="L12" s="87"/>
      <c r="M12" s="87"/>
      <c r="N12" s="87"/>
      <c r="O12" s="87"/>
    </row>
    <row r="13" spans="1:15" s="2" customFormat="1" ht="15" customHeight="1">
      <c r="A13" s="558"/>
      <c r="B13" s="558"/>
      <c r="C13" s="558"/>
      <c r="D13" s="558"/>
      <c r="E13" s="558"/>
      <c r="F13" s="559" t="s">
        <v>4</v>
      </c>
      <c r="G13" s="559"/>
      <c r="H13" s="559"/>
      <c r="I13" s="193"/>
      <c r="J13" s="193"/>
      <c r="K13" s="193"/>
      <c r="L13" s="193"/>
      <c r="M13" s="193"/>
      <c r="N13" s="193"/>
      <c r="O13" s="193"/>
    </row>
    <row r="14" spans="1:15" s="2" customFormat="1" ht="7.5" customHeight="1">
      <c r="A14" s="558"/>
      <c r="B14" s="558"/>
      <c r="C14" s="558"/>
      <c r="D14" s="558"/>
      <c r="E14" s="558"/>
      <c r="F14" s="560"/>
      <c r="G14" s="560"/>
      <c r="H14" s="558"/>
      <c r="I14" s="87"/>
      <c r="J14" s="87"/>
      <c r="K14" s="87"/>
      <c r="L14" s="87"/>
      <c r="M14" s="87"/>
      <c r="N14" s="87"/>
      <c r="O14" s="87"/>
    </row>
    <row r="15" spans="1:15" s="2" customFormat="1" ht="15" customHeight="1">
      <c r="A15" s="558"/>
      <c r="B15" s="558"/>
      <c r="C15" s="558"/>
      <c r="D15" s="558"/>
      <c r="E15" s="558"/>
      <c r="F15" s="559" t="s">
        <v>5</v>
      </c>
      <c r="G15" s="559"/>
      <c r="H15" s="559"/>
      <c r="I15" s="192"/>
      <c r="J15" s="192"/>
      <c r="K15" s="192"/>
      <c r="L15" s="192"/>
      <c r="M15" s="192"/>
      <c r="N15" s="192"/>
      <c r="O15" s="192"/>
    </row>
    <row r="16" spans="1:15" s="2" customFormat="1" ht="7.5" customHeight="1">
      <c r="A16" s="558"/>
      <c r="B16" s="558"/>
      <c r="C16" s="558"/>
      <c r="D16" s="558"/>
      <c r="E16" s="558"/>
      <c r="F16" s="560"/>
      <c r="G16" s="560"/>
      <c r="H16" s="558"/>
      <c r="I16" s="87"/>
      <c r="J16" s="87"/>
      <c r="K16" s="87"/>
      <c r="L16" s="87"/>
      <c r="M16" s="87"/>
      <c r="N16" s="87"/>
      <c r="O16" s="87"/>
    </row>
    <row r="17" spans="1:15" s="2" customFormat="1" ht="15" customHeight="1">
      <c r="A17" s="558"/>
      <c r="B17" s="558"/>
      <c r="C17" s="558"/>
      <c r="D17" s="558"/>
      <c r="E17" s="558"/>
      <c r="F17" s="559" t="s">
        <v>6</v>
      </c>
      <c r="G17" s="559"/>
      <c r="H17" s="559"/>
      <c r="I17" s="193"/>
      <c r="J17" s="193"/>
      <c r="K17" s="193"/>
      <c r="L17" s="193"/>
      <c r="M17" s="193"/>
      <c r="N17" s="193"/>
      <c r="O17" s="193"/>
    </row>
    <row r="18" spans="1:15" s="2" customFormat="1" ht="15" customHeight="1">
      <c r="A18" s="558"/>
      <c r="B18" s="558"/>
      <c r="C18" s="558"/>
      <c r="D18" s="558"/>
      <c r="E18" s="558"/>
      <c r="F18" s="558"/>
      <c r="G18" s="558"/>
      <c r="H18" s="558"/>
      <c r="I18" s="558"/>
      <c r="J18" s="558"/>
      <c r="K18" s="558"/>
      <c r="L18" s="558"/>
      <c r="M18" s="558"/>
      <c r="N18" s="558"/>
      <c r="O18" s="558"/>
    </row>
    <row r="19" spans="1:15" ht="15" customHeight="1">
      <c r="A19" s="561" t="s">
        <v>116</v>
      </c>
      <c r="B19" s="561"/>
      <c r="C19" s="561"/>
      <c r="D19" s="561"/>
      <c r="E19" s="561"/>
      <c r="F19" s="561"/>
      <c r="G19" s="561"/>
      <c r="H19" s="561"/>
      <c r="I19" s="561"/>
      <c r="J19" s="561"/>
      <c r="K19" s="561"/>
      <c r="L19" s="561"/>
      <c r="M19" s="561"/>
      <c r="N19" s="561"/>
      <c r="O19" s="561"/>
    </row>
    <row r="20" spans="1:15" ht="15" customHeight="1" thickBot="1">
      <c r="A20" s="562"/>
      <c r="B20" s="562"/>
      <c r="C20" s="562"/>
      <c r="D20" s="562"/>
      <c r="E20" s="562"/>
      <c r="F20" s="562"/>
      <c r="G20" s="562"/>
      <c r="H20" s="562"/>
      <c r="I20" s="562"/>
      <c r="J20" s="562"/>
      <c r="K20" s="562"/>
      <c r="L20" s="562"/>
      <c r="M20" s="562"/>
      <c r="N20" s="562"/>
      <c r="O20" s="562"/>
    </row>
    <row r="21" spans="1:15" ht="15" customHeight="1">
      <c r="A21" s="282" t="s">
        <v>117</v>
      </c>
      <c r="B21" s="284"/>
      <c r="C21" s="563"/>
      <c r="D21" s="564"/>
      <c r="E21" s="623">
        <f>収支予算書!$D$10</f>
        <v>0</v>
      </c>
      <c r="F21" s="623"/>
      <c r="G21" s="623"/>
      <c r="H21" s="623"/>
      <c r="I21" s="564"/>
      <c r="J21" s="109"/>
      <c r="K21" s="153"/>
      <c r="L21" s="565"/>
      <c r="M21" s="565"/>
      <c r="N21" s="565"/>
      <c r="O21" s="566"/>
    </row>
    <row r="22" spans="1:15" s="93" customFormat="1" ht="15" customHeight="1">
      <c r="A22" s="567"/>
      <c r="B22" s="568"/>
      <c r="C22" s="569"/>
      <c r="D22" s="570"/>
      <c r="E22" s="624"/>
      <c r="F22" s="624"/>
      <c r="G22" s="624"/>
      <c r="H22" s="624"/>
      <c r="I22" s="570"/>
      <c r="J22" s="143"/>
      <c r="K22" s="154"/>
      <c r="L22" s="499"/>
      <c r="M22" s="499"/>
      <c r="N22" s="499"/>
      <c r="O22" s="571"/>
    </row>
    <row r="23" spans="1:15" ht="15" customHeight="1" thickBot="1">
      <c r="A23" s="567"/>
      <c r="B23" s="568"/>
      <c r="C23" s="569"/>
      <c r="D23" s="572" t="s">
        <v>7</v>
      </c>
      <c r="E23" s="625"/>
      <c r="F23" s="625"/>
      <c r="G23" s="625"/>
      <c r="H23" s="625"/>
      <c r="I23" s="572" t="s">
        <v>8</v>
      </c>
      <c r="J23" s="570"/>
      <c r="K23" s="154"/>
      <c r="L23" s="499"/>
      <c r="M23" s="573" t="s">
        <v>191</v>
      </c>
      <c r="N23" s="573"/>
      <c r="O23" s="571"/>
    </row>
    <row r="24" spans="1:15" ht="15" customHeight="1">
      <c r="A24" s="567"/>
      <c r="B24" s="568"/>
      <c r="C24" s="569"/>
      <c r="D24" s="574" t="s">
        <v>123</v>
      </c>
      <c r="E24" s="574"/>
      <c r="F24" s="574"/>
      <c r="G24" s="574"/>
      <c r="H24" s="574"/>
      <c r="I24" s="574"/>
      <c r="J24" s="570"/>
      <c r="K24" s="154"/>
      <c r="L24" s="505"/>
      <c r="M24" s="505"/>
      <c r="N24" s="505"/>
      <c r="O24" s="575"/>
    </row>
    <row r="25" spans="1:15" s="93" customFormat="1" ht="15" customHeight="1">
      <c r="A25" s="567"/>
      <c r="B25" s="568"/>
      <c r="C25" s="569"/>
      <c r="D25" s="576"/>
      <c r="E25" s="576"/>
      <c r="F25" s="576"/>
      <c r="G25" s="576"/>
      <c r="H25" s="576"/>
      <c r="I25" s="576"/>
      <c r="J25" s="570"/>
      <c r="K25" s="154"/>
      <c r="L25" s="505"/>
      <c r="M25" s="505"/>
      <c r="N25" s="505"/>
      <c r="O25" s="575"/>
    </row>
    <row r="26" spans="1:15" ht="15" customHeight="1">
      <c r="A26" s="567"/>
      <c r="B26" s="568"/>
      <c r="C26" s="569"/>
      <c r="D26" s="576"/>
      <c r="E26" s="576"/>
      <c r="F26" s="576"/>
      <c r="G26" s="576"/>
      <c r="H26" s="576"/>
      <c r="I26" s="576"/>
      <c r="J26" s="570"/>
      <c r="K26" s="154"/>
      <c r="L26" s="505"/>
      <c r="M26" s="505"/>
      <c r="N26" s="505"/>
      <c r="O26" s="575"/>
    </row>
    <row r="27" spans="1:15" s="93" customFormat="1" ht="7.5" customHeight="1">
      <c r="A27" s="285"/>
      <c r="B27" s="287"/>
      <c r="C27" s="577"/>
      <c r="D27" s="578"/>
      <c r="E27" s="578"/>
      <c r="F27" s="578"/>
      <c r="G27" s="578"/>
      <c r="H27" s="578"/>
      <c r="I27" s="578"/>
      <c r="J27" s="579"/>
      <c r="K27" s="580"/>
      <c r="L27" s="580"/>
      <c r="M27" s="580"/>
      <c r="N27" s="580"/>
      <c r="O27" s="581"/>
    </row>
    <row r="28" spans="1:15" s="93" customFormat="1" ht="15" customHeight="1">
      <c r="A28" s="567" t="s">
        <v>120</v>
      </c>
      <c r="B28" s="568"/>
      <c r="C28" s="143"/>
      <c r="D28" s="582"/>
      <c r="E28" s="582"/>
      <c r="F28" s="582"/>
      <c r="G28" s="582"/>
      <c r="H28" s="582"/>
      <c r="I28" s="582"/>
      <c r="J28" s="570"/>
      <c r="K28" s="162"/>
      <c r="L28" s="162"/>
      <c r="M28" s="162"/>
      <c r="N28" s="162"/>
      <c r="O28" s="583"/>
    </row>
    <row r="29" spans="1:15" s="93" customFormat="1" ht="15" customHeight="1">
      <c r="A29" s="567"/>
      <c r="B29" s="568"/>
      <c r="C29" s="143"/>
      <c r="D29" s="584" t="s">
        <v>121</v>
      </c>
      <c r="E29" s="582"/>
      <c r="F29" s="582"/>
      <c r="G29" s="582"/>
      <c r="H29" s="582"/>
      <c r="I29" s="582"/>
      <c r="J29" s="570"/>
      <c r="K29" s="162"/>
      <c r="L29" s="162"/>
      <c r="M29" s="162"/>
      <c r="N29" s="162"/>
      <c r="O29" s="583"/>
    </row>
    <row r="30" spans="1:15" s="93" customFormat="1" ht="15" customHeight="1">
      <c r="A30" s="567"/>
      <c r="B30" s="568"/>
      <c r="C30" s="143"/>
      <c r="D30" s="584" t="s">
        <v>122</v>
      </c>
      <c r="E30" s="582"/>
      <c r="F30" s="582"/>
      <c r="G30" s="582"/>
      <c r="H30" s="582"/>
      <c r="I30" s="582"/>
      <c r="J30" s="570"/>
      <c r="K30" s="162"/>
      <c r="L30" s="162"/>
      <c r="M30" s="162"/>
      <c r="N30" s="162"/>
      <c r="O30" s="583"/>
    </row>
    <row r="31" spans="1:15" s="93" customFormat="1" ht="15" customHeight="1">
      <c r="A31" s="285"/>
      <c r="B31" s="287"/>
      <c r="C31" s="143"/>
      <c r="D31" s="584" t="s">
        <v>169</v>
      </c>
      <c r="E31" s="582"/>
      <c r="F31" s="582"/>
      <c r="G31" s="582"/>
      <c r="H31" s="582"/>
      <c r="I31" s="582"/>
      <c r="J31" s="570"/>
      <c r="K31" s="162"/>
      <c r="L31" s="162"/>
      <c r="M31" s="162"/>
      <c r="N31" s="162"/>
      <c r="O31" s="583"/>
    </row>
    <row r="32" spans="1:15" ht="7.5" customHeight="1">
      <c r="A32" s="585" t="s">
        <v>9</v>
      </c>
      <c r="B32" s="586"/>
      <c r="C32" s="587"/>
      <c r="D32" s="588"/>
      <c r="E32" s="588"/>
      <c r="F32" s="588"/>
      <c r="G32" s="588"/>
      <c r="H32" s="588"/>
      <c r="I32" s="588"/>
      <c r="J32" s="589"/>
      <c r="K32" s="589"/>
      <c r="L32" s="590"/>
      <c r="M32" s="590"/>
      <c r="N32" s="590"/>
      <c r="O32" s="591"/>
    </row>
    <row r="33" spans="1:15" ht="15" customHeight="1">
      <c r="A33" s="567"/>
      <c r="B33" s="568"/>
      <c r="C33" s="162"/>
      <c r="D33" s="229" t="s">
        <v>185</v>
      </c>
      <c r="E33" s="229"/>
      <c r="F33" s="229"/>
      <c r="G33" s="229"/>
      <c r="H33" s="229"/>
      <c r="I33" s="229"/>
      <c r="J33" s="229"/>
      <c r="K33" s="229"/>
      <c r="L33" s="229"/>
      <c r="M33" s="229"/>
      <c r="N33" s="229"/>
      <c r="O33" s="592"/>
    </row>
    <row r="34" spans="1:15" ht="15" customHeight="1">
      <c r="A34" s="567"/>
      <c r="B34" s="568"/>
      <c r="C34" s="162"/>
      <c r="D34" s="593" t="s">
        <v>180</v>
      </c>
      <c r="E34" s="593"/>
      <c r="F34" s="593"/>
      <c r="G34" s="593"/>
      <c r="H34" s="593"/>
      <c r="I34" s="593"/>
      <c r="J34" s="593"/>
      <c r="K34" s="593"/>
      <c r="L34" s="593"/>
      <c r="M34" s="593"/>
      <c r="N34" s="593"/>
      <c r="O34" s="594"/>
    </row>
    <row r="35" spans="1:15" s="147" customFormat="1" ht="15" customHeight="1">
      <c r="A35" s="567"/>
      <c r="B35" s="568"/>
      <c r="C35" s="162"/>
      <c r="D35" s="595" t="s">
        <v>181</v>
      </c>
      <c r="E35" s="595"/>
      <c r="F35" s="595"/>
      <c r="G35" s="595"/>
      <c r="H35" s="595"/>
      <c r="I35" s="595"/>
      <c r="J35" s="595"/>
      <c r="K35" s="595"/>
      <c r="L35" s="595"/>
      <c r="M35" s="595"/>
      <c r="N35" s="595"/>
      <c r="O35" s="596"/>
    </row>
    <row r="36" spans="1:15" ht="15" customHeight="1">
      <c r="A36" s="567"/>
      <c r="B36" s="568"/>
      <c r="C36" s="162"/>
      <c r="D36" s="593" t="s">
        <v>170</v>
      </c>
      <c r="E36" s="593"/>
      <c r="F36" s="593"/>
      <c r="G36" s="593"/>
      <c r="H36" s="593"/>
      <c r="I36" s="593"/>
      <c r="J36" s="593"/>
      <c r="K36" s="593"/>
      <c r="L36" s="593"/>
      <c r="M36" s="593"/>
      <c r="N36" s="593"/>
      <c r="O36" s="594"/>
    </row>
    <row r="37" spans="1:15" ht="15" customHeight="1">
      <c r="A37" s="567"/>
      <c r="B37" s="568"/>
      <c r="C37" s="162"/>
      <c r="D37" s="593" t="s">
        <v>118</v>
      </c>
      <c r="E37" s="593"/>
      <c r="F37" s="593"/>
      <c r="G37" s="593"/>
      <c r="H37" s="593"/>
      <c r="I37" s="593"/>
      <c r="J37" s="593"/>
      <c r="K37" s="593"/>
      <c r="L37" s="593"/>
      <c r="M37" s="593"/>
      <c r="N37" s="593"/>
      <c r="O37" s="594"/>
    </row>
    <row r="38" spans="1:15" ht="15" customHeight="1">
      <c r="A38" s="567"/>
      <c r="B38" s="568"/>
      <c r="C38" s="162"/>
      <c r="D38" s="593" t="s">
        <v>171</v>
      </c>
      <c r="E38" s="593"/>
      <c r="F38" s="593"/>
      <c r="G38" s="593"/>
      <c r="H38" s="593"/>
      <c r="I38" s="593"/>
      <c r="J38" s="593"/>
      <c r="K38" s="593"/>
      <c r="L38" s="593"/>
      <c r="M38" s="593"/>
      <c r="N38" s="593"/>
      <c r="O38" s="594"/>
    </row>
    <row r="39" spans="1:15" ht="15" customHeight="1">
      <c r="A39" s="567"/>
      <c r="B39" s="568"/>
      <c r="C39" s="162"/>
      <c r="D39" s="593" t="s">
        <v>186</v>
      </c>
      <c r="E39" s="593"/>
      <c r="F39" s="593"/>
      <c r="G39" s="593"/>
      <c r="H39" s="593"/>
      <c r="I39" s="593"/>
      <c r="J39" s="593"/>
      <c r="K39" s="593"/>
      <c r="L39" s="593"/>
      <c r="M39" s="593"/>
      <c r="N39" s="593"/>
      <c r="O39" s="594"/>
    </row>
    <row r="40" spans="1:15" ht="15" customHeight="1">
      <c r="A40" s="567"/>
      <c r="B40" s="568"/>
      <c r="C40" s="162"/>
      <c r="D40" s="593" t="s">
        <v>119</v>
      </c>
      <c r="E40" s="593"/>
      <c r="F40" s="593"/>
      <c r="G40" s="593"/>
      <c r="H40" s="593"/>
      <c r="I40" s="593"/>
      <c r="J40" s="593"/>
      <c r="K40" s="593"/>
      <c r="L40" s="593"/>
      <c r="M40" s="593"/>
      <c r="N40" s="593"/>
      <c r="O40" s="594"/>
    </row>
    <row r="41" spans="1:15" ht="7.5" customHeight="1">
      <c r="A41" s="285"/>
      <c r="B41" s="287"/>
      <c r="C41" s="580"/>
      <c r="D41" s="580"/>
      <c r="E41" s="580"/>
      <c r="F41" s="580"/>
      <c r="G41" s="580"/>
      <c r="H41" s="580"/>
      <c r="I41" s="580"/>
      <c r="J41" s="580"/>
      <c r="K41" s="580"/>
      <c r="L41" s="580"/>
      <c r="M41" s="580"/>
      <c r="N41" s="580"/>
      <c r="O41" s="581"/>
    </row>
    <row r="42" spans="1:15" ht="7.5" customHeight="1">
      <c r="A42" s="585" t="s">
        <v>10</v>
      </c>
      <c r="B42" s="586"/>
      <c r="C42" s="587"/>
      <c r="D42" s="587"/>
      <c r="E42" s="587"/>
      <c r="F42" s="587"/>
      <c r="G42" s="587"/>
      <c r="H42" s="587"/>
      <c r="I42" s="587"/>
      <c r="J42" s="587"/>
      <c r="K42" s="587"/>
      <c r="L42" s="587"/>
      <c r="M42" s="587"/>
      <c r="N42" s="587"/>
      <c r="O42" s="597"/>
    </row>
    <row r="43" spans="1:15" ht="15" customHeight="1">
      <c r="A43" s="567"/>
      <c r="B43" s="568"/>
      <c r="C43" s="162"/>
      <c r="D43" s="593" t="s">
        <v>11</v>
      </c>
      <c r="E43" s="593"/>
      <c r="F43" s="593"/>
      <c r="G43" s="593"/>
      <c r="H43" s="593"/>
      <c r="I43" s="593"/>
      <c r="J43" s="593"/>
      <c r="K43" s="593"/>
      <c r="L43" s="593"/>
      <c r="M43" s="593"/>
      <c r="N43" s="593"/>
      <c r="O43" s="594"/>
    </row>
    <row r="44" spans="1:15" ht="15" customHeight="1">
      <c r="A44" s="567"/>
      <c r="B44" s="568"/>
      <c r="C44" s="162"/>
      <c r="D44" s="598" t="s">
        <v>172</v>
      </c>
      <c r="E44" s="598"/>
      <c r="F44" s="598"/>
      <c r="G44" s="598"/>
      <c r="H44" s="598"/>
      <c r="I44" s="598"/>
      <c r="J44" s="598"/>
      <c r="K44" s="598"/>
      <c r="L44" s="598"/>
      <c r="M44" s="598"/>
      <c r="N44" s="598"/>
      <c r="O44" s="599"/>
    </row>
    <row r="45" spans="1:15" ht="15" customHeight="1">
      <c r="A45" s="567"/>
      <c r="B45" s="568"/>
      <c r="C45" s="162"/>
      <c r="D45" s="598"/>
      <c r="E45" s="598"/>
      <c r="F45" s="598"/>
      <c r="G45" s="598"/>
      <c r="H45" s="598"/>
      <c r="I45" s="598"/>
      <c r="J45" s="598"/>
      <c r="K45" s="598"/>
      <c r="L45" s="598"/>
      <c r="M45" s="598"/>
      <c r="N45" s="598"/>
      <c r="O45" s="599"/>
    </row>
    <row r="46" spans="1:15" ht="15" customHeight="1">
      <c r="A46" s="567"/>
      <c r="B46" s="568"/>
      <c r="C46" s="162"/>
      <c r="D46" s="598"/>
      <c r="E46" s="598"/>
      <c r="F46" s="598"/>
      <c r="G46" s="598"/>
      <c r="H46" s="598"/>
      <c r="I46" s="598"/>
      <c r="J46" s="598"/>
      <c r="K46" s="598"/>
      <c r="L46" s="598"/>
      <c r="M46" s="598"/>
      <c r="N46" s="598"/>
      <c r="O46" s="599"/>
    </row>
    <row r="47" spans="1:15" ht="15" customHeight="1">
      <c r="A47" s="567"/>
      <c r="B47" s="568"/>
      <c r="C47" s="162"/>
      <c r="D47" s="598"/>
      <c r="E47" s="598"/>
      <c r="F47" s="598"/>
      <c r="G47" s="598"/>
      <c r="H47" s="598"/>
      <c r="I47" s="598"/>
      <c r="J47" s="598"/>
      <c r="K47" s="598"/>
      <c r="L47" s="598"/>
      <c r="M47" s="598"/>
      <c r="N47" s="598"/>
      <c r="O47" s="599"/>
    </row>
    <row r="48" spans="1:15" ht="15" customHeight="1">
      <c r="A48" s="567"/>
      <c r="B48" s="568"/>
      <c r="C48" s="162"/>
      <c r="D48" s="598"/>
      <c r="E48" s="598"/>
      <c r="F48" s="598"/>
      <c r="G48" s="598"/>
      <c r="H48" s="598"/>
      <c r="I48" s="598"/>
      <c r="J48" s="598"/>
      <c r="K48" s="598"/>
      <c r="L48" s="598"/>
      <c r="M48" s="598"/>
      <c r="N48" s="598"/>
      <c r="O48" s="599"/>
    </row>
    <row r="49" spans="1:15" s="142" customFormat="1" ht="15" customHeight="1">
      <c r="A49" s="567"/>
      <c r="B49" s="568"/>
      <c r="C49" s="162"/>
      <c r="D49" s="598"/>
      <c r="E49" s="598"/>
      <c r="F49" s="598"/>
      <c r="G49" s="598"/>
      <c r="H49" s="598"/>
      <c r="I49" s="598"/>
      <c r="J49" s="598"/>
      <c r="K49" s="598"/>
      <c r="L49" s="598"/>
      <c r="M49" s="598"/>
      <c r="N49" s="598"/>
      <c r="O49" s="599"/>
    </row>
    <row r="50" spans="1:15" s="142" customFormat="1" ht="15" customHeight="1">
      <c r="A50" s="567"/>
      <c r="B50" s="568"/>
      <c r="C50" s="162"/>
      <c r="D50" s="598"/>
      <c r="E50" s="598"/>
      <c r="F50" s="598"/>
      <c r="G50" s="598"/>
      <c r="H50" s="598"/>
      <c r="I50" s="598"/>
      <c r="J50" s="598"/>
      <c r="K50" s="598"/>
      <c r="L50" s="598"/>
      <c r="M50" s="598"/>
      <c r="N50" s="598"/>
      <c r="O50" s="599"/>
    </row>
    <row r="51" spans="1:15" ht="15" customHeight="1">
      <c r="A51" s="567"/>
      <c r="B51" s="568"/>
      <c r="C51" s="162"/>
      <c r="D51" s="598"/>
      <c r="E51" s="598"/>
      <c r="F51" s="598"/>
      <c r="G51" s="598"/>
      <c r="H51" s="598"/>
      <c r="I51" s="598"/>
      <c r="J51" s="598"/>
      <c r="K51" s="598"/>
      <c r="L51" s="598"/>
      <c r="M51" s="598"/>
      <c r="N51" s="598"/>
      <c r="O51" s="599"/>
    </row>
    <row r="52" spans="1:15" ht="7.5" customHeight="1">
      <c r="A52" s="285"/>
      <c r="B52" s="287"/>
      <c r="C52" s="580"/>
      <c r="D52" s="600"/>
      <c r="E52" s="600"/>
      <c r="F52" s="600"/>
      <c r="G52" s="600"/>
      <c r="H52" s="600"/>
      <c r="I52" s="600"/>
      <c r="J52" s="600"/>
      <c r="K52" s="600"/>
      <c r="L52" s="600"/>
      <c r="M52" s="600"/>
      <c r="N52" s="600"/>
      <c r="O52" s="601"/>
    </row>
    <row r="53" spans="1:15" ht="7.5" customHeight="1">
      <c r="A53" s="567" t="s">
        <v>12</v>
      </c>
      <c r="B53" s="568"/>
      <c r="C53" s="162"/>
      <c r="D53" s="162"/>
      <c r="E53" s="162"/>
      <c r="F53" s="162"/>
      <c r="G53" s="162"/>
      <c r="H53" s="162"/>
      <c r="I53" s="162"/>
      <c r="J53" s="162"/>
      <c r="K53" s="162"/>
      <c r="L53" s="162"/>
      <c r="M53" s="162"/>
      <c r="N53" s="162"/>
      <c r="O53" s="583"/>
    </row>
    <row r="54" spans="1:15" ht="15" customHeight="1">
      <c r="A54" s="567"/>
      <c r="B54" s="568"/>
      <c r="C54" s="162"/>
      <c r="D54" s="162" t="s">
        <v>13</v>
      </c>
      <c r="E54" s="162"/>
      <c r="F54" s="162" t="s">
        <v>14</v>
      </c>
      <c r="G54" s="162"/>
      <c r="H54" s="162" t="s">
        <v>15</v>
      </c>
      <c r="I54" s="162"/>
      <c r="J54" s="162" t="s">
        <v>16</v>
      </c>
      <c r="K54" s="162"/>
      <c r="L54" s="162" t="s">
        <v>17</v>
      </c>
      <c r="M54" s="162"/>
      <c r="N54" s="162" t="s">
        <v>18</v>
      </c>
      <c r="O54" s="583"/>
    </row>
    <row r="55" spans="1:15" ht="15" customHeight="1">
      <c r="A55" s="567"/>
      <c r="B55" s="568"/>
      <c r="C55" s="162"/>
      <c r="D55" s="162" t="s">
        <v>19</v>
      </c>
      <c r="E55" s="602" t="s">
        <v>20</v>
      </c>
      <c r="F55" s="602"/>
      <c r="G55" s="602"/>
      <c r="H55" s="602"/>
      <c r="I55" s="602"/>
      <c r="J55" s="602"/>
      <c r="K55" s="602"/>
      <c r="L55" s="602"/>
      <c r="M55" s="602"/>
      <c r="N55" s="602"/>
      <c r="O55" s="603"/>
    </row>
    <row r="56" spans="1:15" ht="7.5" customHeight="1">
      <c r="A56" s="567"/>
      <c r="B56" s="568"/>
      <c r="C56" s="162"/>
      <c r="D56" s="162"/>
      <c r="E56" s="162"/>
      <c r="F56" s="162"/>
      <c r="G56" s="162"/>
      <c r="H56" s="162"/>
      <c r="I56" s="162"/>
      <c r="J56" s="162"/>
      <c r="K56" s="162"/>
      <c r="L56" s="162"/>
      <c r="M56" s="162"/>
      <c r="N56" s="162"/>
      <c r="O56" s="583"/>
    </row>
    <row r="57" spans="1:15" ht="15" customHeight="1">
      <c r="A57" s="585" t="s">
        <v>129</v>
      </c>
      <c r="B57" s="604"/>
      <c r="C57" s="586"/>
      <c r="D57" s="184"/>
      <c r="E57" s="185"/>
      <c r="F57" s="185"/>
      <c r="G57" s="605"/>
      <c r="H57" s="606" t="s">
        <v>21</v>
      </c>
      <c r="I57" s="607"/>
      <c r="J57" s="608"/>
      <c r="K57" s="188"/>
      <c r="L57" s="189"/>
      <c r="M57" s="189"/>
      <c r="N57" s="189"/>
      <c r="O57" s="609"/>
    </row>
    <row r="58" spans="1:15" ht="15" customHeight="1">
      <c r="A58" s="285"/>
      <c r="B58" s="286"/>
      <c r="C58" s="287"/>
      <c r="D58" s="186"/>
      <c r="E58" s="187"/>
      <c r="F58" s="187"/>
      <c r="G58" s="610" t="s">
        <v>22</v>
      </c>
      <c r="H58" s="611"/>
      <c r="I58" s="612"/>
      <c r="J58" s="613"/>
      <c r="K58" s="190"/>
      <c r="L58" s="191"/>
      <c r="M58" s="191"/>
      <c r="N58" s="191"/>
      <c r="O58" s="614" t="s">
        <v>112</v>
      </c>
    </row>
    <row r="59" spans="1:15" ht="15" customHeight="1">
      <c r="A59" s="615" t="s">
        <v>23</v>
      </c>
      <c r="B59" s="616" t="s">
        <v>24</v>
      </c>
      <c r="C59" s="616"/>
      <c r="D59" s="167"/>
      <c r="E59" s="168"/>
      <c r="F59" s="168"/>
      <c r="G59" s="169"/>
      <c r="H59" s="617" t="s">
        <v>25</v>
      </c>
      <c r="I59" s="618"/>
      <c r="J59" s="619"/>
      <c r="K59" s="173"/>
      <c r="L59" s="174"/>
      <c r="M59" s="174"/>
      <c r="N59" s="174"/>
      <c r="O59" s="175"/>
    </row>
    <row r="60" spans="1:15" ht="15" customHeight="1">
      <c r="A60" s="615"/>
      <c r="B60" s="616"/>
      <c r="C60" s="616"/>
      <c r="D60" s="170"/>
      <c r="E60" s="171"/>
      <c r="F60" s="171"/>
      <c r="G60" s="172"/>
      <c r="H60" s="617"/>
      <c r="I60" s="618"/>
      <c r="J60" s="619"/>
      <c r="K60" s="176"/>
      <c r="L60" s="177"/>
      <c r="M60" s="177"/>
      <c r="N60" s="177"/>
      <c r="O60" s="178"/>
    </row>
    <row r="61" spans="1:15" ht="21.75" customHeight="1">
      <c r="A61" s="615"/>
      <c r="B61" s="616" t="s">
        <v>26</v>
      </c>
      <c r="C61" s="616"/>
      <c r="D61" s="156" t="s">
        <v>27</v>
      </c>
      <c r="E61" s="179"/>
      <c r="F61" s="180"/>
      <c r="G61" s="180"/>
      <c r="H61" s="180"/>
      <c r="I61" s="180"/>
      <c r="J61" s="180"/>
      <c r="K61" s="180"/>
      <c r="L61" s="180"/>
      <c r="M61" s="180"/>
      <c r="N61" s="180"/>
      <c r="O61" s="181"/>
    </row>
    <row r="62" spans="1:15" ht="21.75" customHeight="1" thickBot="1">
      <c r="A62" s="620"/>
      <c r="B62" s="621"/>
      <c r="C62" s="621"/>
      <c r="D62" s="622" t="s">
        <v>28</v>
      </c>
      <c r="E62" s="182"/>
      <c r="F62" s="182"/>
      <c r="G62" s="182"/>
      <c r="H62" s="182"/>
      <c r="I62" s="182"/>
      <c r="J62" s="182"/>
      <c r="K62" s="182"/>
      <c r="L62" s="182"/>
      <c r="M62" s="182"/>
      <c r="N62" s="182"/>
      <c r="O62" s="183"/>
    </row>
    <row r="63" spans="1:15" ht="15" customHeight="1">
      <c r="A63" s="90" t="s">
        <v>166</v>
      </c>
      <c r="B63" s="90"/>
      <c r="C63" s="90"/>
      <c r="D63" s="90"/>
      <c r="E63" s="90"/>
      <c r="F63" s="90"/>
      <c r="G63" s="90"/>
      <c r="H63" s="90"/>
      <c r="I63" s="90"/>
      <c r="J63" s="90"/>
      <c r="K63" s="90"/>
      <c r="L63" s="90"/>
      <c r="M63" s="90"/>
      <c r="N63" s="90"/>
      <c r="O63" s="90"/>
    </row>
    <row r="64" spans="1:15" ht="15" customHeight="1">
      <c r="A64" s="90" t="s">
        <v>30</v>
      </c>
      <c r="B64" s="90"/>
      <c r="C64" s="90"/>
      <c r="D64" s="90"/>
      <c r="E64" s="90"/>
      <c r="F64" s="90"/>
      <c r="G64" s="90"/>
      <c r="H64" s="90"/>
      <c r="I64" s="90"/>
      <c r="J64" s="90"/>
      <c r="K64" s="90"/>
      <c r="L64" s="90"/>
      <c r="M64" s="90"/>
      <c r="N64" s="90"/>
      <c r="O64" s="90"/>
    </row>
  </sheetData>
  <sheetProtection algorithmName="SHA-512" hashValue="GlR+P75/eatSJJ1ij+uiyEIQIcJEL6llcblhxiWPlCYsifX1/7Il+BRL6D6gLQ30dCH7dHD/9QYo/Wj9tJ9iQg==" saltValue="dQRV+NfAd5kaxydWbZT84A==" spinCount="100000" sheet="1" formatCells="0"/>
  <mergeCells count="43">
    <mergeCell ref="A4:O5"/>
    <mergeCell ref="A9:D9"/>
    <mergeCell ref="F11:G11"/>
    <mergeCell ref="I11:O11"/>
    <mergeCell ref="I13:O13"/>
    <mergeCell ref="F13:H13"/>
    <mergeCell ref="J8:O8"/>
    <mergeCell ref="A27:B27"/>
    <mergeCell ref="A28:B31"/>
    <mergeCell ref="I15:O15"/>
    <mergeCell ref="F17:H17"/>
    <mergeCell ref="F15:H15"/>
    <mergeCell ref="I17:O17"/>
    <mergeCell ref="A19:O20"/>
    <mergeCell ref="A21:B26"/>
    <mergeCell ref="E21:H23"/>
    <mergeCell ref="D24:I26"/>
    <mergeCell ref="M23:N23"/>
    <mergeCell ref="A42:B52"/>
    <mergeCell ref="D43:O43"/>
    <mergeCell ref="D44:O51"/>
    <mergeCell ref="A32:B41"/>
    <mergeCell ref="D33:O33"/>
    <mergeCell ref="D34:O34"/>
    <mergeCell ref="D36:O36"/>
    <mergeCell ref="D37:O37"/>
    <mergeCell ref="D38:O38"/>
    <mergeCell ref="D39:O39"/>
    <mergeCell ref="D40:O40"/>
    <mergeCell ref="A53:B56"/>
    <mergeCell ref="E55:O55"/>
    <mergeCell ref="A57:C58"/>
    <mergeCell ref="D57:F58"/>
    <mergeCell ref="H57:J58"/>
    <mergeCell ref="K57:N58"/>
    <mergeCell ref="A59:A62"/>
    <mergeCell ref="B59:C60"/>
    <mergeCell ref="D59:G60"/>
    <mergeCell ref="H59:J60"/>
    <mergeCell ref="K59:O60"/>
    <mergeCell ref="B61:C62"/>
    <mergeCell ref="E61:O61"/>
    <mergeCell ref="E62:O62"/>
  </mergeCells>
  <phoneticPr fontId="4"/>
  <conditionalFormatting sqref="I11 I13 I15 I17 D57 K57 D59 K59 E61:E62">
    <cfRule type="cellIs" dxfId="54" priority="1" operator="equal">
      <formula>""</formula>
    </cfRule>
  </conditionalFormatting>
  <pageMargins left="0.74803149606299213" right="0.70866141732283472" top="0.59055118110236227" bottom="0.59055118110236227"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133350</xdr:colOff>
                    <xdr:row>32</xdr:row>
                    <xdr:rowOff>28575</xdr:rowOff>
                  </from>
                  <to>
                    <xdr:col>2</xdr:col>
                    <xdr:colOff>352425</xdr:colOff>
                    <xdr:row>32</xdr:row>
                    <xdr:rowOff>171450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2</xdr:col>
                    <xdr:colOff>133350</xdr:colOff>
                    <xdr:row>33</xdr:row>
                    <xdr:rowOff>28575</xdr:rowOff>
                  </from>
                  <to>
                    <xdr:col>2</xdr:col>
                    <xdr:colOff>352425</xdr:colOff>
                    <xdr:row>33</xdr:row>
                    <xdr:rowOff>171450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xdr:col>
                    <xdr:colOff>133350</xdr:colOff>
                    <xdr:row>35</xdr:row>
                    <xdr:rowOff>28575</xdr:rowOff>
                  </from>
                  <to>
                    <xdr:col>2</xdr:col>
                    <xdr:colOff>352425</xdr:colOff>
                    <xdr:row>35</xdr:row>
                    <xdr:rowOff>171450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2</xdr:col>
                    <xdr:colOff>133350</xdr:colOff>
                    <xdr:row>36</xdr:row>
                    <xdr:rowOff>28575</xdr:rowOff>
                  </from>
                  <to>
                    <xdr:col>2</xdr:col>
                    <xdr:colOff>352425</xdr:colOff>
                    <xdr:row>36</xdr:row>
                    <xdr:rowOff>171450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2</xdr:col>
                    <xdr:colOff>133350</xdr:colOff>
                    <xdr:row>37</xdr:row>
                    <xdr:rowOff>28575</xdr:rowOff>
                  </from>
                  <to>
                    <xdr:col>2</xdr:col>
                    <xdr:colOff>352425</xdr:colOff>
                    <xdr:row>37</xdr:row>
                    <xdr:rowOff>171450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2</xdr:col>
                    <xdr:colOff>133350</xdr:colOff>
                    <xdr:row>38</xdr:row>
                    <xdr:rowOff>28575</xdr:rowOff>
                  </from>
                  <to>
                    <xdr:col>2</xdr:col>
                    <xdr:colOff>352425</xdr:colOff>
                    <xdr:row>38</xdr:row>
                    <xdr:rowOff>171450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2</xdr:col>
                    <xdr:colOff>133350</xdr:colOff>
                    <xdr:row>39</xdr:row>
                    <xdr:rowOff>28575</xdr:rowOff>
                  </from>
                  <to>
                    <xdr:col>2</xdr:col>
                    <xdr:colOff>352425</xdr:colOff>
                    <xdr:row>39</xdr:row>
                    <xdr:rowOff>171450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2</xdr:col>
                    <xdr:colOff>133350</xdr:colOff>
                    <xdr:row>53</xdr:row>
                    <xdr:rowOff>28575</xdr:rowOff>
                  </from>
                  <to>
                    <xdr:col>2</xdr:col>
                    <xdr:colOff>352425</xdr:colOff>
                    <xdr:row>53</xdr:row>
                    <xdr:rowOff>171450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2</xdr:col>
                    <xdr:colOff>133350</xdr:colOff>
                    <xdr:row>54</xdr:row>
                    <xdr:rowOff>28575</xdr:rowOff>
                  </from>
                  <to>
                    <xdr:col>2</xdr:col>
                    <xdr:colOff>352425</xdr:colOff>
                    <xdr:row>54</xdr:row>
                    <xdr:rowOff>171450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4</xdr:col>
                    <xdr:colOff>133350</xdr:colOff>
                    <xdr:row>53</xdr:row>
                    <xdr:rowOff>28575</xdr:rowOff>
                  </from>
                  <to>
                    <xdr:col>4</xdr:col>
                    <xdr:colOff>352425</xdr:colOff>
                    <xdr:row>53</xdr:row>
                    <xdr:rowOff>171450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4</xdr:col>
                    <xdr:colOff>133350</xdr:colOff>
                    <xdr:row>53</xdr:row>
                    <xdr:rowOff>28575</xdr:rowOff>
                  </from>
                  <to>
                    <xdr:col>4</xdr:col>
                    <xdr:colOff>352425</xdr:colOff>
                    <xdr:row>53</xdr:row>
                    <xdr:rowOff>171450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6</xdr:col>
                    <xdr:colOff>133350</xdr:colOff>
                    <xdr:row>53</xdr:row>
                    <xdr:rowOff>28575</xdr:rowOff>
                  </from>
                  <to>
                    <xdr:col>6</xdr:col>
                    <xdr:colOff>352425</xdr:colOff>
                    <xdr:row>53</xdr:row>
                    <xdr:rowOff>171450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8</xdr:col>
                    <xdr:colOff>133350</xdr:colOff>
                    <xdr:row>53</xdr:row>
                    <xdr:rowOff>28575</xdr:rowOff>
                  </from>
                  <to>
                    <xdr:col>8</xdr:col>
                    <xdr:colOff>352425</xdr:colOff>
                    <xdr:row>53</xdr:row>
                    <xdr:rowOff>171450</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10</xdr:col>
                    <xdr:colOff>133350</xdr:colOff>
                    <xdr:row>53</xdr:row>
                    <xdr:rowOff>28575</xdr:rowOff>
                  </from>
                  <to>
                    <xdr:col>10</xdr:col>
                    <xdr:colOff>352425</xdr:colOff>
                    <xdr:row>53</xdr:row>
                    <xdr:rowOff>171450</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from>
                    <xdr:col>12</xdr:col>
                    <xdr:colOff>133350</xdr:colOff>
                    <xdr:row>53</xdr:row>
                    <xdr:rowOff>28575</xdr:rowOff>
                  </from>
                  <to>
                    <xdr:col>12</xdr:col>
                    <xdr:colOff>352425</xdr:colOff>
                    <xdr:row>53</xdr:row>
                    <xdr:rowOff>171450</xdr:rowOff>
                  </to>
                </anchor>
              </controlPr>
            </control>
          </mc:Choice>
        </mc:AlternateContent>
        <mc:AlternateContent xmlns:mc="http://schemas.openxmlformats.org/markup-compatibility/2006">
          <mc:Choice Requires="x14">
            <control shapeId="1054" r:id="rId19" name="Check Box 30">
              <controlPr defaultSize="0" autoFill="0" autoLine="0" autoPict="0">
                <anchor moveWithCells="1">
                  <from>
                    <xdr:col>2</xdr:col>
                    <xdr:colOff>133350</xdr:colOff>
                    <xdr:row>28</xdr:row>
                    <xdr:rowOff>28575</xdr:rowOff>
                  </from>
                  <to>
                    <xdr:col>2</xdr:col>
                    <xdr:colOff>352425</xdr:colOff>
                    <xdr:row>28</xdr:row>
                    <xdr:rowOff>171450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2</xdr:col>
                    <xdr:colOff>133350</xdr:colOff>
                    <xdr:row>29</xdr:row>
                    <xdr:rowOff>28575</xdr:rowOff>
                  </from>
                  <to>
                    <xdr:col>2</xdr:col>
                    <xdr:colOff>352425</xdr:colOff>
                    <xdr:row>29</xdr:row>
                    <xdr:rowOff>171450</xdr:rowOff>
                  </to>
                </anchor>
              </controlPr>
            </control>
          </mc:Choice>
        </mc:AlternateContent>
        <mc:AlternateContent xmlns:mc="http://schemas.openxmlformats.org/markup-compatibility/2006">
          <mc:Choice Requires="x14">
            <control shapeId="1062" r:id="rId21" name="Check Box 38">
              <controlPr defaultSize="0" autoFill="0" autoLine="0" autoPict="0">
                <anchor moveWithCells="1">
                  <from>
                    <xdr:col>2</xdr:col>
                    <xdr:colOff>133350</xdr:colOff>
                    <xdr:row>42</xdr:row>
                    <xdr:rowOff>28575</xdr:rowOff>
                  </from>
                  <to>
                    <xdr:col>2</xdr:col>
                    <xdr:colOff>352425</xdr:colOff>
                    <xdr:row>42</xdr:row>
                    <xdr:rowOff>171450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O41"/>
  <sheetViews>
    <sheetView showZeros="0" view="pageBreakPreview" topLeftCell="A11" zoomScale="90" zoomScaleNormal="100" zoomScaleSheetLayoutView="90" workbookViewId="0">
      <selection activeCell="T23" sqref="T23"/>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165</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03" t="s">
        <v>63</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244" t="s">
        <v>57</v>
      </c>
      <c r="B9" s="245"/>
      <c r="C9" s="245"/>
      <c r="D9" s="246">
        <f>交付申請書!I15</f>
        <v>0</v>
      </c>
      <c r="E9" s="246"/>
      <c r="F9" s="246"/>
      <c r="G9" s="246"/>
      <c r="H9" s="246"/>
      <c r="I9" s="246"/>
      <c r="J9" s="246"/>
      <c r="K9" s="246"/>
      <c r="L9" s="246"/>
      <c r="M9" s="246"/>
      <c r="N9" s="246"/>
      <c r="O9" s="247"/>
    </row>
    <row r="10" spans="1:15" ht="15" customHeight="1">
      <c r="A10" s="282" t="s">
        <v>64</v>
      </c>
      <c r="B10" s="283"/>
      <c r="C10" s="284"/>
      <c r="D10" s="288" t="s">
        <v>65</v>
      </c>
      <c r="E10" s="290"/>
      <c r="F10" s="292" t="s">
        <v>58</v>
      </c>
      <c r="G10" s="293"/>
      <c r="H10" s="298" t="str">
        <f>IFERROR(VLOOKUP(E10,研修等一覧!$A10:$K$49,3),"")</f>
        <v/>
      </c>
      <c r="I10" s="298" t="e">
        <f>VLOOKUP(J5,[1]研修等一覧!$A$10:$K$49,9)</f>
        <v>#N/A</v>
      </c>
      <c r="J10" s="298" t="e">
        <f>VLOOKUP(K5,[1]研修等一覧!$A$10:$K$49,9)</f>
        <v>#N/A</v>
      </c>
      <c r="K10" s="298" t="e">
        <f>VLOOKUP(L5,[1]研修等一覧!$A$10:$K$49,9)</f>
        <v>#N/A</v>
      </c>
      <c r="L10" s="298" t="e">
        <f>VLOOKUP(M5,[1]研修等一覧!$A$10:$K$49,9)</f>
        <v>#N/A</v>
      </c>
      <c r="M10" s="298" t="e">
        <f>VLOOKUP(N5,[1]研修等一覧!$A$10:$K$49,9)</f>
        <v>#N/A</v>
      </c>
      <c r="N10" s="298" t="e">
        <f>VLOOKUP(O5,[1]研修等一覧!$A$10:$K$49,9)</f>
        <v>#N/A</v>
      </c>
      <c r="O10" s="299" t="e">
        <f>VLOOKUP(P5,[1]研修等一覧!$A$10:$K$49,9)</f>
        <v>#N/A</v>
      </c>
    </row>
    <row r="11" spans="1:15" ht="15" customHeight="1">
      <c r="A11" s="285"/>
      <c r="B11" s="286"/>
      <c r="C11" s="287"/>
      <c r="D11" s="289"/>
      <c r="E11" s="291"/>
      <c r="F11" s="294"/>
      <c r="G11" s="295"/>
      <c r="H11" s="300" t="e">
        <f>VLOOKUP(I9,[1]研修等一覧!$A$10:$K$49,9)</f>
        <v>#N/A</v>
      </c>
      <c r="I11" s="300" t="e">
        <f>VLOOKUP(J9,[1]研修等一覧!$A$10:$K$49,9)</f>
        <v>#N/A</v>
      </c>
      <c r="J11" s="300" t="e">
        <f>VLOOKUP(K9,[1]研修等一覧!$A$10:$K$49,9)</f>
        <v>#N/A</v>
      </c>
      <c r="K11" s="300" t="e">
        <f>VLOOKUP(L9,[1]研修等一覧!$A$10:$K$49,9)</f>
        <v>#N/A</v>
      </c>
      <c r="L11" s="300" t="e">
        <f>VLOOKUP(M9,[1]研修等一覧!$A$10:$K$49,9)</f>
        <v>#N/A</v>
      </c>
      <c r="M11" s="300" t="e">
        <f>VLOOKUP(N9,[1]研修等一覧!$A$10:$K$49,9)</f>
        <v>#N/A</v>
      </c>
      <c r="N11" s="300" t="e">
        <f>VLOOKUP(O9,[1]研修等一覧!$A$10:$K$49,9)</f>
        <v>#N/A</v>
      </c>
      <c r="O11" s="301" t="e">
        <f>VLOOKUP(P9,[1]研修等一覧!$A$10:$K$49,9)</f>
        <v>#N/A</v>
      </c>
    </row>
    <row r="12" spans="1:15" ht="18.75" customHeight="1">
      <c r="A12" s="285" t="s">
        <v>59</v>
      </c>
      <c r="B12" s="286"/>
      <c r="C12" s="286"/>
      <c r="D12" s="123">
        <f>IFERROR(VLOOKUP(E10,研修等一覧!$A$10:$K$49,9),)</f>
        <v>0</v>
      </c>
      <c r="E12" s="124" t="s">
        <v>22</v>
      </c>
      <c r="F12" s="296"/>
      <c r="G12" s="297"/>
      <c r="H12" s="302" t="e">
        <f>VLOOKUP(I10,[1]研修等一覧!$A$10:$K$49,9)</f>
        <v>#N/A</v>
      </c>
      <c r="I12" s="302" t="e">
        <f>VLOOKUP(J10,[1]研修等一覧!$A$10:$K$49,9)</f>
        <v>#N/A</v>
      </c>
      <c r="J12" s="302" t="e">
        <f>VLOOKUP(K10,[1]研修等一覧!$A$10:$K$49,9)</f>
        <v>#N/A</v>
      </c>
      <c r="K12" s="302" t="e">
        <f>VLOOKUP(L10,[1]研修等一覧!$A$10:$K$49,9)</f>
        <v>#N/A</v>
      </c>
      <c r="L12" s="302" t="e">
        <f>VLOOKUP(M10,[1]研修等一覧!$A$10:$K$49,9)</f>
        <v>#N/A</v>
      </c>
      <c r="M12" s="302" t="e">
        <f>VLOOKUP(N10,[1]研修等一覧!$A$10:$K$49,9)</f>
        <v>#N/A</v>
      </c>
      <c r="N12" s="302" t="e">
        <f>VLOOKUP(O10,[1]研修等一覧!$A$10:$K$49,9)</f>
        <v>#N/A</v>
      </c>
      <c r="O12" s="303" t="e">
        <f>VLOOKUP(P10,[1]研修等一覧!$A$10:$K$49,9)</f>
        <v>#N/A</v>
      </c>
    </row>
    <row r="13" spans="1:15" ht="19.5" customHeight="1">
      <c r="A13" s="272" t="s">
        <v>66</v>
      </c>
      <c r="B13" s="273"/>
      <c r="C13" s="273"/>
      <c r="D13" s="274"/>
      <c r="E13" s="274"/>
      <c r="F13" s="274"/>
      <c r="G13" s="274"/>
      <c r="H13" s="274"/>
      <c r="I13" s="274"/>
      <c r="J13" s="274"/>
      <c r="K13" s="274"/>
      <c r="L13" s="274"/>
      <c r="M13" s="274"/>
      <c r="N13" s="274"/>
      <c r="O13" s="275"/>
    </row>
    <row r="14" spans="1:15" ht="19.5" customHeight="1">
      <c r="A14" s="272" t="s">
        <v>67</v>
      </c>
      <c r="B14" s="273"/>
      <c r="C14" s="273"/>
      <c r="D14" s="276" t="s">
        <v>73</v>
      </c>
      <c r="E14" s="276"/>
      <c r="F14" s="276"/>
      <c r="G14" s="276"/>
      <c r="H14" s="276"/>
      <c r="I14" s="276"/>
      <c r="J14" s="276"/>
      <c r="K14" s="276"/>
      <c r="L14" s="276"/>
      <c r="M14" s="276"/>
      <c r="N14" s="276"/>
      <c r="O14" s="277"/>
    </row>
    <row r="15" spans="1:15" ht="19.5" customHeight="1" thickBot="1">
      <c r="A15" s="278" t="s">
        <v>68</v>
      </c>
      <c r="B15" s="279"/>
      <c r="C15" s="279"/>
      <c r="D15" s="280"/>
      <c r="E15" s="280"/>
      <c r="F15" s="280"/>
      <c r="G15" s="280"/>
      <c r="H15" s="280"/>
      <c r="I15" s="280"/>
      <c r="J15" s="280"/>
      <c r="K15" s="280"/>
      <c r="L15" s="280"/>
      <c r="M15" s="280"/>
      <c r="N15" s="280"/>
      <c r="O15" s="281"/>
    </row>
    <row r="16" spans="1:15" s="4" customFormat="1" ht="7.5" customHeight="1">
      <c r="A16" s="264" t="s">
        <v>174</v>
      </c>
      <c r="B16" s="265"/>
      <c r="C16" s="266"/>
      <c r="D16" s="125"/>
      <c r="E16" s="125"/>
      <c r="F16" s="125"/>
      <c r="G16" s="125"/>
      <c r="H16" s="125"/>
      <c r="I16" s="125"/>
      <c r="J16" s="125"/>
      <c r="K16" s="125"/>
      <c r="L16" s="125"/>
      <c r="M16" s="125"/>
      <c r="N16" s="125"/>
      <c r="O16" s="126"/>
    </row>
    <row r="17" spans="1:15" s="4" customFormat="1" ht="12.75" customHeight="1">
      <c r="A17" s="264"/>
      <c r="B17" s="265"/>
      <c r="C17" s="266"/>
      <c r="D17" s="125"/>
      <c r="E17" s="125"/>
      <c r="F17" s="125"/>
      <c r="G17" s="692">
        <f>SUM(H22:J29)</f>
        <v>0</v>
      </c>
      <c r="H17" s="692"/>
      <c r="I17" s="692"/>
      <c r="J17" s="125"/>
      <c r="K17" s="125"/>
      <c r="L17" s="694">
        <f>SUM(L22:N29)</f>
        <v>0</v>
      </c>
      <c r="M17" s="694"/>
      <c r="N17" s="694"/>
      <c r="O17" s="127" t="s">
        <v>61</v>
      </c>
    </row>
    <row r="18" spans="1:15" s="4" customFormat="1" ht="18" customHeight="1" thickBot="1">
      <c r="A18" s="264"/>
      <c r="B18" s="265"/>
      <c r="C18" s="266"/>
      <c r="D18" s="270" t="s">
        <v>60</v>
      </c>
      <c r="E18" s="270"/>
      <c r="F18" s="128" t="s">
        <v>96</v>
      </c>
      <c r="G18" s="693"/>
      <c r="H18" s="693"/>
      <c r="I18" s="693"/>
      <c r="J18" s="129" t="s">
        <v>8</v>
      </c>
      <c r="K18" s="128" t="s">
        <v>97</v>
      </c>
      <c r="L18" s="695"/>
      <c r="M18" s="695"/>
      <c r="N18" s="695"/>
      <c r="O18" s="130" t="s">
        <v>8</v>
      </c>
    </row>
    <row r="19" spans="1:15" s="4" customFormat="1" ht="18" customHeight="1" thickTop="1">
      <c r="A19" s="264"/>
      <c r="B19" s="265"/>
      <c r="C19" s="266"/>
      <c r="D19" s="131"/>
      <c r="E19" s="131"/>
      <c r="F19" s="128"/>
      <c r="G19" s="132"/>
      <c r="H19" s="132"/>
      <c r="I19" s="132"/>
      <c r="J19" s="133"/>
      <c r="K19" s="128"/>
      <c r="L19" s="134"/>
      <c r="M19" s="134"/>
      <c r="N19" s="134"/>
      <c r="O19" s="135"/>
    </row>
    <row r="20" spans="1:15" s="4" customFormat="1" ht="15" customHeight="1">
      <c r="A20" s="264"/>
      <c r="B20" s="265"/>
      <c r="C20" s="266"/>
      <c r="D20" s="125"/>
      <c r="E20" s="125"/>
      <c r="F20" s="125"/>
      <c r="G20" s="125"/>
      <c r="H20" s="125"/>
      <c r="I20" s="125"/>
      <c r="J20" s="125"/>
      <c r="K20" s="125"/>
      <c r="L20" s="125"/>
      <c r="M20" s="125"/>
      <c r="N20" s="125"/>
      <c r="O20" s="126"/>
    </row>
    <row r="21" spans="1:15" s="4" customFormat="1" ht="17.25" customHeight="1">
      <c r="A21" s="264"/>
      <c r="B21" s="265"/>
      <c r="C21" s="266"/>
      <c r="D21" s="271" t="s">
        <v>98</v>
      </c>
      <c r="E21" s="271"/>
      <c r="F21" s="125"/>
      <c r="G21" s="125"/>
      <c r="H21" s="136" t="s">
        <v>95</v>
      </c>
      <c r="I21" s="125"/>
      <c r="J21" s="125"/>
      <c r="K21" s="125"/>
      <c r="L21" s="136" t="s">
        <v>104</v>
      </c>
      <c r="M21" s="125"/>
      <c r="N21" s="125"/>
      <c r="O21" s="126"/>
    </row>
    <row r="22" spans="1:15" s="4" customFormat="1" ht="17.25" customHeight="1">
      <c r="A22" s="264"/>
      <c r="B22" s="265"/>
      <c r="C22" s="266"/>
      <c r="D22" s="263" t="s">
        <v>99</v>
      </c>
      <c r="E22" s="263"/>
      <c r="F22" s="263"/>
      <c r="G22" s="263"/>
      <c r="H22" s="696">
        <f>IFERROR(ROUNDDOWN(L22*1.1,0),)</f>
        <v>0</v>
      </c>
      <c r="I22" s="696"/>
      <c r="J22" s="696"/>
      <c r="K22" s="137" t="s">
        <v>8</v>
      </c>
      <c r="L22" s="697"/>
      <c r="M22" s="697"/>
      <c r="N22" s="697"/>
      <c r="O22" s="138" t="s">
        <v>8</v>
      </c>
    </row>
    <row r="23" spans="1:15" s="4" customFormat="1" ht="17.25" customHeight="1">
      <c r="A23" s="264"/>
      <c r="B23" s="265"/>
      <c r="C23" s="266"/>
      <c r="D23" s="263" t="s">
        <v>190</v>
      </c>
      <c r="E23" s="263"/>
      <c r="F23" s="263"/>
      <c r="G23" s="263"/>
      <c r="H23" s="696">
        <f>IFERROR(ROUNDDOWN(L23*1.1,0),)</f>
        <v>0</v>
      </c>
      <c r="I23" s="696"/>
      <c r="J23" s="696"/>
      <c r="K23" s="137" t="s">
        <v>8</v>
      </c>
      <c r="L23" s="698"/>
      <c r="M23" s="698"/>
      <c r="N23" s="698"/>
      <c r="O23" s="138" t="s">
        <v>8</v>
      </c>
    </row>
    <row r="24" spans="1:15" s="4" customFormat="1" ht="17.25" customHeight="1">
      <c r="A24" s="264"/>
      <c r="B24" s="265"/>
      <c r="C24" s="266"/>
      <c r="D24" s="263" t="s">
        <v>101</v>
      </c>
      <c r="E24" s="263"/>
      <c r="F24" s="263"/>
      <c r="G24" s="263"/>
      <c r="H24" s="696">
        <f t="shared" ref="H24:H28" si="0">IFERROR(ROUNDDOWN(L24*1.1,0),)</f>
        <v>0</v>
      </c>
      <c r="I24" s="696"/>
      <c r="J24" s="696"/>
      <c r="K24" s="137" t="s">
        <v>8</v>
      </c>
      <c r="L24" s="698"/>
      <c r="M24" s="698"/>
      <c r="N24" s="698"/>
      <c r="O24" s="138" t="s">
        <v>8</v>
      </c>
    </row>
    <row r="25" spans="1:15" s="4" customFormat="1" ht="17.25" customHeight="1">
      <c r="A25" s="264"/>
      <c r="B25" s="265"/>
      <c r="C25" s="266"/>
      <c r="D25" s="263" t="s">
        <v>102</v>
      </c>
      <c r="E25" s="263"/>
      <c r="F25" s="263"/>
      <c r="G25" s="263"/>
      <c r="H25" s="696">
        <f t="shared" si="0"/>
        <v>0</v>
      </c>
      <c r="I25" s="696"/>
      <c r="J25" s="696"/>
      <c r="K25" s="137" t="s">
        <v>8</v>
      </c>
      <c r="L25" s="698"/>
      <c r="M25" s="698"/>
      <c r="N25" s="698"/>
      <c r="O25" s="138" t="s">
        <v>8</v>
      </c>
    </row>
    <row r="26" spans="1:15" s="4" customFormat="1" ht="17.25" customHeight="1">
      <c r="A26" s="264"/>
      <c r="B26" s="265"/>
      <c r="C26" s="266"/>
      <c r="D26" s="261" t="s">
        <v>189</v>
      </c>
      <c r="E26" s="261"/>
      <c r="F26" s="261"/>
      <c r="G26" s="261"/>
      <c r="H26" s="696">
        <f t="shared" si="0"/>
        <v>0</v>
      </c>
      <c r="I26" s="696"/>
      <c r="J26" s="696"/>
      <c r="K26" s="137" t="s">
        <v>8</v>
      </c>
      <c r="L26" s="698"/>
      <c r="M26" s="698"/>
      <c r="N26" s="698"/>
      <c r="O26" s="138" t="s">
        <v>8</v>
      </c>
    </row>
    <row r="27" spans="1:15" s="4" customFormat="1" ht="17.25" customHeight="1">
      <c r="A27" s="264"/>
      <c r="B27" s="265"/>
      <c r="C27" s="266"/>
      <c r="D27" s="261" t="s">
        <v>108</v>
      </c>
      <c r="E27" s="261"/>
      <c r="F27" s="261"/>
      <c r="G27" s="261"/>
      <c r="H27" s="696">
        <f t="shared" si="0"/>
        <v>0</v>
      </c>
      <c r="I27" s="696"/>
      <c r="J27" s="696"/>
      <c r="K27" s="137" t="s">
        <v>8</v>
      </c>
      <c r="L27" s="698"/>
      <c r="M27" s="698"/>
      <c r="N27" s="698"/>
      <c r="O27" s="138" t="s">
        <v>8</v>
      </c>
    </row>
    <row r="28" spans="1:15" s="4" customFormat="1" ht="17.25" customHeight="1">
      <c r="A28" s="264"/>
      <c r="B28" s="265"/>
      <c r="C28" s="266"/>
      <c r="D28" s="261" t="s">
        <v>108</v>
      </c>
      <c r="E28" s="261"/>
      <c r="F28" s="261"/>
      <c r="G28" s="261"/>
      <c r="H28" s="696">
        <f t="shared" si="0"/>
        <v>0</v>
      </c>
      <c r="I28" s="696"/>
      <c r="J28" s="696"/>
      <c r="K28" s="137" t="s">
        <v>8</v>
      </c>
      <c r="L28" s="698"/>
      <c r="M28" s="698"/>
      <c r="N28" s="698"/>
      <c r="O28" s="138" t="s">
        <v>8</v>
      </c>
    </row>
    <row r="29" spans="1:15" s="4" customFormat="1" ht="17.25" customHeight="1">
      <c r="A29" s="264"/>
      <c r="B29" s="265"/>
      <c r="C29" s="266"/>
      <c r="D29" s="262" t="s">
        <v>164</v>
      </c>
      <c r="E29" s="262"/>
      <c r="F29" s="262"/>
      <c r="G29" s="262"/>
      <c r="H29" s="696">
        <f>SUM(L29)</f>
        <v>0</v>
      </c>
      <c r="I29" s="696"/>
      <c r="J29" s="696"/>
      <c r="K29" s="137" t="s">
        <v>8</v>
      </c>
      <c r="L29" s="698"/>
      <c r="M29" s="698"/>
      <c r="N29" s="698"/>
      <c r="O29" s="138" t="s">
        <v>8</v>
      </c>
    </row>
    <row r="30" spans="1:15" s="4" customFormat="1" ht="15" customHeight="1" thickBot="1">
      <c r="A30" s="267"/>
      <c r="B30" s="268"/>
      <c r="C30" s="269"/>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175</v>
      </c>
      <c r="B34" s="90"/>
      <c r="C34" s="90"/>
      <c r="D34" s="92"/>
      <c r="E34" s="92"/>
      <c r="F34" s="92"/>
      <c r="G34" s="92"/>
      <c r="H34" s="92"/>
      <c r="I34" s="92"/>
      <c r="J34" s="92"/>
      <c r="K34" s="92"/>
      <c r="L34" s="92"/>
      <c r="M34" s="92"/>
      <c r="N34" s="92"/>
      <c r="O34" s="92"/>
    </row>
    <row r="35" spans="1:15" s="4" customFormat="1" ht="16.5" customHeight="1">
      <c r="A35" s="90" t="s">
        <v>176</v>
      </c>
      <c r="B35" s="90"/>
      <c r="C35" s="90"/>
      <c r="D35" s="92"/>
      <c r="E35" s="92"/>
      <c r="F35" s="92"/>
      <c r="G35" s="92"/>
      <c r="H35" s="92"/>
      <c r="I35" s="92"/>
      <c r="J35" s="92"/>
      <c r="K35" s="92"/>
      <c r="L35" s="92"/>
      <c r="M35" s="92"/>
      <c r="N35" s="92"/>
      <c r="O35" s="92"/>
    </row>
    <row r="36" spans="1:15" s="4" customFormat="1" ht="15" customHeight="1">
      <c r="A36" s="147"/>
      <c r="B36" s="147"/>
      <c r="C36" s="147"/>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Vb/qvMr9ZstH8dQE4NOkvgydscGhMjO16nNI/gkoARmlPCrGfRUX4a19qGcuIaCBV9k9YIwqZO35oKPxSMWj2A==" saltValue="FcECPu3Lf7t9luFYuE/e8Q=="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33" priority="2" operator="equal">
      <formula>""</formula>
    </cfRule>
  </conditionalFormatting>
  <conditionalFormatting sqref="D26:G26">
    <cfRule type="cellIs" dxfId="32"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O41"/>
  <sheetViews>
    <sheetView showZeros="0" view="pageBreakPreview" topLeftCell="A10" zoomScale="90" zoomScaleNormal="100" zoomScaleSheetLayoutView="90" workbookViewId="0">
      <selection activeCell="H22" sqref="H22:J2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165</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03" t="s">
        <v>63</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244" t="s">
        <v>57</v>
      </c>
      <c r="B9" s="245"/>
      <c r="C9" s="245"/>
      <c r="D9" s="246">
        <f>交付申請書!I15</f>
        <v>0</v>
      </c>
      <c r="E9" s="246"/>
      <c r="F9" s="246"/>
      <c r="G9" s="246"/>
      <c r="H9" s="246"/>
      <c r="I9" s="246"/>
      <c r="J9" s="246"/>
      <c r="K9" s="246"/>
      <c r="L9" s="246"/>
      <c r="M9" s="246"/>
      <c r="N9" s="246"/>
      <c r="O9" s="247"/>
    </row>
    <row r="10" spans="1:15" ht="15" customHeight="1">
      <c r="A10" s="282" t="s">
        <v>64</v>
      </c>
      <c r="B10" s="283"/>
      <c r="C10" s="284"/>
      <c r="D10" s="288" t="s">
        <v>65</v>
      </c>
      <c r="E10" s="290"/>
      <c r="F10" s="292" t="s">
        <v>58</v>
      </c>
      <c r="G10" s="293"/>
      <c r="H10" s="298" t="str">
        <f>IFERROR(VLOOKUP(E10,研修等一覧!$A10:$K$49,3),"")</f>
        <v/>
      </c>
      <c r="I10" s="298" t="e">
        <f>VLOOKUP(J5,[1]研修等一覧!$A$10:$K$49,9)</f>
        <v>#N/A</v>
      </c>
      <c r="J10" s="298" t="e">
        <f>VLOOKUP(K5,[1]研修等一覧!$A$10:$K$49,9)</f>
        <v>#N/A</v>
      </c>
      <c r="K10" s="298" t="e">
        <f>VLOOKUP(L5,[1]研修等一覧!$A$10:$K$49,9)</f>
        <v>#N/A</v>
      </c>
      <c r="L10" s="298" t="e">
        <f>VLOOKUP(M5,[1]研修等一覧!$A$10:$K$49,9)</f>
        <v>#N/A</v>
      </c>
      <c r="M10" s="298" t="e">
        <f>VLOOKUP(N5,[1]研修等一覧!$A$10:$K$49,9)</f>
        <v>#N/A</v>
      </c>
      <c r="N10" s="298" t="e">
        <f>VLOOKUP(O5,[1]研修等一覧!$A$10:$K$49,9)</f>
        <v>#N/A</v>
      </c>
      <c r="O10" s="299" t="e">
        <f>VLOOKUP(P5,[1]研修等一覧!$A$10:$K$49,9)</f>
        <v>#N/A</v>
      </c>
    </row>
    <row r="11" spans="1:15" ht="15" customHeight="1">
      <c r="A11" s="285"/>
      <c r="B11" s="286"/>
      <c r="C11" s="287"/>
      <c r="D11" s="289"/>
      <c r="E11" s="291"/>
      <c r="F11" s="294"/>
      <c r="G11" s="295"/>
      <c r="H11" s="300" t="e">
        <f>VLOOKUP(I9,[1]研修等一覧!$A$10:$K$49,9)</f>
        <v>#N/A</v>
      </c>
      <c r="I11" s="300" t="e">
        <f>VLOOKUP(J9,[1]研修等一覧!$A$10:$K$49,9)</f>
        <v>#N/A</v>
      </c>
      <c r="J11" s="300" t="e">
        <f>VLOOKUP(K9,[1]研修等一覧!$A$10:$K$49,9)</f>
        <v>#N/A</v>
      </c>
      <c r="K11" s="300" t="e">
        <f>VLOOKUP(L9,[1]研修等一覧!$A$10:$K$49,9)</f>
        <v>#N/A</v>
      </c>
      <c r="L11" s="300" t="e">
        <f>VLOOKUP(M9,[1]研修等一覧!$A$10:$K$49,9)</f>
        <v>#N/A</v>
      </c>
      <c r="M11" s="300" t="e">
        <f>VLOOKUP(N9,[1]研修等一覧!$A$10:$K$49,9)</f>
        <v>#N/A</v>
      </c>
      <c r="N11" s="300" t="e">
        <f>VLOOKUP(O9,[1]研修等一覧!$A$10:$K$49,9)</f>
        <v>#N/A</v>
      </c>
      <c r="O11" s="301" t="e">
        <f>VLOOKUP(P9,[1]研修等一覧!$A$10:$K$49,9)</f>
        <v>#N/A</v>
      </c>
    </row>
    <row r="12" spans="1:15" ht="18.75" customHeight="1">
      <c r="A12" s="285" t="s">
        <v>59</v>
      </c>
      <c r="B12" s="286"/>
      <c r="C12" s="286"/>
      <c r="D12" s="123">
        <f>IFERROR(VLOOKUP(E10,研修等一覧!$A$10:$K$49,9),)</f>
        <v>0</v>
      </c>
      <c r="E12" s="124" t="s">
        <v>22</v>
      </c>
      <c r="F12" s="296"/>
      <c r="G12" s="297"/>
      <c r="H12" s="302" t="e">
        <f>VLOOKUP(I10,[1]研修等一覧!$A$10:$K$49,9)</f>
        <v>#N/A</v>
      </c>
      <c r="I12" s="302" t="e">
        <f>VLOOKUP(J10,[1]研修等一覧!$A$10:$K$49,9)</f>
        <v>#N/A</v>
      </c>
      <c r="J12" s="302" t="e">
        <f>VLOOKUP(K10,[1]研修等一覧!$A$10:$K$49,9)</f>
        <v>#N/A</v>
      </c>
      <c r="K12" s="302" t="e">
        <f>VLOOKUP(L10,[1]研修等一覧!$A$10:$K$49,9)</f>
        <v>#N/A</v>
      </c>
      <c r="L12" s="302" t="e">
        <f>VLOOKUP(M10,[1]研修等一覧!$A$10:$K$49,9)</f>
        <v>#N/A</v>
      </c>
      <c r="M12" s="302" t="e">
        <f>VLOOKUP(N10,[1]研修等一覧!$A$10:$K$49,9)</f>
        <v>#N/A</v>
      </c>
      <c r="N12" s="302" t="e">
        <f>VLOOKUP(O10,[1]研修等一覧!$A$10:$K$49,9)</f>
        <v>#N/A</v>
      </c>
      <c r="O12" s="303" t="e">
        <f>VLOOKUP(P10,[1]研修等一覧!$A$10:$K$49,9)</f>
        <v>#N/A</v>
      </c>
    </row>
    <row r="13" spans="1:15" ht="19.5" customHeight="1">
      <c r="A13" s="272" t="s">
        <v>66</v>
      </c>
      <c r="B13" s="273"/>
      <c r="C13" s="273"/>
      <c r="D13" s="274"/>
      <c r="E13" s="274"/>
      <c r="F13" s="274"/>
      <c r="G13" s="274"/>
      <c r="H13" s="274"/>
      <c r="I13" s="274"/>
      <c r="J13" s="274"/>
      <c r="K13" s="274"/>
      <c r="L13" s="274"/>
      <c r="M13" s="274"/>
      <c r="N13" s="274"/>
      <c r="O13" s="275"/>
    </row>
    <row r="14" spans="1:15" ht="19.5" customHeight="1">
      <c r="A14" s="272" t="s">
        <v>67</v>
      </c>
      <c r="B14" s="273"/>
      <c r="C14" s="273"/>
      <c r="D14" s="276" t="s">
        <v>73</v>
      </c>
      <c r="E14" s="276"/>
      <c r="F14" s="276"/>
      <c r="G14" s="276"/>
      <c r="H14" s="276"/>
      <c r="I14" s="276"/>
      <c r="J14" s="276"/>
      <c r="K14" s="276"/>
      <c r="L14" s="276"/>
      <c r="M14" s="276"/>
      <c r="N14" s="276"/>
      <c r="O14" s="277"/>
    </row>
    <row r="15" spans="1:15" ht="19.5" customHeight="1" thickBot="1">
      <c r="A15" s="278" t="s">
        <v>68</v>
      </c>
      <c r="B15" s="279"/>
      <c r="C15" s="279"/>
      <c r="D15" s="280"/>
      <c r="E15" s="280"/>
      <c r="F15" s="280"/>
      <c r="G15" s="280"/>
      <c r="H15" s="280"/>
      <c r="I15" s="280"/>
      <c r="J15" s="280"/>
      <c r="K15" s="280"/>
      <c r="L15" s="280"/>
      <c r="M15" s="280"/>
      <c r="N15" s="280"/>
      <c r="O15" s="281"/>
    </row>
    <row r="16" spans="1:15" s="4" customFormat="1" ht="7.5" customHeight="1">
      <c r="A16" s="264" t="s">
        <v>177</v>
      </c>
      <c r="B16" s="265"/>
      <c r="C16" s="266"/>
      <c r="D16" s="125"/>
      <c r="E16" s="125"/>
      <c r="F16" s="125"/>
      <c r="G16" s="125"/>
      <c r="H16" s="125"/>
      <c r="I16" s="125"/>
      <c r="J16" s="125"/>
      <c r="K16" s="125"/>
      <c r="L16" s="125"/>
      <c r="M16" s="125"/>
      <c r="N16" s="125"/>
      <c r="O16" s="126"/>
    </row>
    <row r="17" spans="1:15" s="4" customFormat="1" ht="12.75" customHeight="1">
      <c r="A17" s="264"/>
      <c r="B17" s="265"/>
      <c r="C17" s="266"/>
      <c r="D17" s="125"/>
      <c r="E17" s="125"/>
      <c r="F17" s="125"/>
      <c r="G17" s="692">
        <f>SUM(H22:J29)</f>
        <v>0</v>
      </c>
      <c r="H17" s="692"/>
      <c r="I17" s="692"/>
      <c r="J17" s="125"/>
      <c r="K17" s="125"/>
      <c r="L17" s="694">
        <f>SUM(L22:N29)</f>
        <v>0</v>
      </c>
      <c r="M17" s="694"/>
      <c r="N17" s="694"/>
      <c r="O17" s="127" t="s">
        <v>61</v>
      </c>
    </row>
    <row r="18" spans="1:15" s="4" customFormat="1" ht="18" customHeight="1" thickBot="1">
      <c r="A18" s="264"/>
      <c r="B18" s="265"/>
      <c r="C18" s="266"/>
      <c r="D18" s="270" t="s">
        <v>60</v>
      </c>
      <c r="E18" s="270"/>
      <c r="F18" s="128" t="s">
        <v>96</v>
      </c>
      <c r="G18" s="693"/>
      <c r="H18" s="693"/>
      <c r="I18" s="693"/>
      <c r="J18" s="129" t="s">
        <v>8</v>
      </c>
      <c r="K18" s="128" t="s">
        <v>97</v>
      </c>
      <c r="L18" s="695"/>
      <c r="M18" s="695"/>
      <c r="N18" s="695"/>
      <c r="O18" s="130" t="s">
        <v>8</v>
      </c>
    </row>
    <row r="19" spans="1:15" s="4" customFormat="1" ht="18" customHeight="1" thickTop="1">
      <c r="A19" s="264"/>
      <c r="B19" s="265"/>
      <c r="C19" s="266"/>
      <c r="D19" s="131"/>
      <c r="E19" s="131"/>
      <c r="F19" s="128"/>
      <c r="G19" s="132"/>
      <c r="H19" s="132"/>
      <c r="I19" s="132"/>
      <c r="J19" s="133"/>
      <c r="K19" s="128"/>
      <c r="L19" s="134"/>
      <c r="M19" s="134"/>
      <c r="N19" s="134"/>
      <c r="O19" s="135"/>
    </row>
    <row r="20" spans="1:15" s="4" customFormat="1" ht="15" customHeight="1">
      <c r="A20" s="264"/>
      <c r="B20" s="265"/>
      <c r="C20" s="266"/>
      <c r="D20" s="125"/>
      <c r="E20" s="125"/>
      <c r="F20" s="125"/>
      <c r="G20" s="125"/>
      <c r="H20" s="125"/>
      <c r="I20" s="125"/>
      <c r="J20" s="125"/>
      <c r="K20" s="125"/>
      <c r="L20" s="125"/>
      <c r="M20" s="125"/>
      <c r="N20" s="125"/>
      <c r="O20" s="126"/>
    </row>
    <row r="21" spans="1:15" s="4" customFormat="1" ht="17.25" customHeight="1">
      <c r="A21" s="264"/>
      <c r="B21" s="265"/>
      <c r="C21" s="266"/>
      <c r="D21" s="271" t="s">
        <v>98</v>
      </c>
      <c r="E21" s="271"/>
      <c r="F21" s="125"/>
      <c r="G21" s="125"/>
      <c r="H21" s="136" t="s">
        <v>95</v>
      </c>
      <c r="I21" s="125"/>
      <c r="J21" s="125"/>
      <c r="K21" s="125"/>
      <c r="L21" s="136" t="s">
        <v>104</v>
      </c>
      <c r="M21" s="125"/>
      <c r="N21" s="125"/>
      <c r="O21" s="126"/>
    </row>
    <row r="22" spans="1:15" s="4" customFormat="1" ht="17.25" customHeight="1">
      <c r="A22" s="264"/>
      <c r="B22" s="265"/>
      <c r="C22" s="266"/>
      <c r="D22" s="263" t="s">
        <v>99</v>
      </c>
      <c r="E22" s="263"/>
      <c r="F22" s="263"/>
      <c r="G22" s="263"/>
      <c r="H22" s="696">
        <f>IFERROR(ROUNDDOWN(L22*1.1,0),)</f>
        <v>0</v>
      </c>
      <c r="I22" s="696"/>
      <c r="J22" s="696"/>
      <c r="K22" s="137" t="s">
        <v>8</v>
      </c>
      <c r="L22" s="697"/>
      <c r="M22" s="697"/>
      <c r="N22" s="697"/>
      <c r="O22" s="138" t="s">
        <v>8</v>
      </c>
    </row>
    <row r="23" spans="1:15" s="4" customFormat="1" ht="17.25" customHeight="1">
      <c r="A23" s="264"/>
      <c r="B23" s="265"/>
      <c r="C23" s="266"/>
      <c r="D23" s="263" t="s">
        <v>190</v>
      </c>
      <c r="E23" s="263"/>
      <c r="F23" s="263"/>
      <c r="G23" s="263"/>
      <c r="H23" s="696">
        <f>IFERROR(ROUNDDOWN(L23*1.1,0),)</f>
        <v>0</v>
      </c>
      <c r="I23" s="696"/>
      <c r="J23" s="696"/>
      <c r="K23" s="137" t="s">
        <v>8</v>
      </c>
      <c r="L23" s="698"/>
      <c r="M23" s="698"/>
      <c r="N23" s="698"/>
      <c r="O23" s="138" t="s">
        <v>8</v>
      </c>
    </row>
    <row r="24" spans="1:15" s="4" customFormat="1" ht="17.25" customHeight="1">
      <c r="A24" s="264"/>
      <c r="B24" s="265"/>
      <c r="C24" s="266"/>
      <c r="D24" s="263" t="s">
        <v>101</v>
      </c>
      <c r="E24" s="263"/>
      <c r="F24" s="263"/>
      <c r="G24" s="263"/>
      <c r="H24" s="696">
        <f t="shared" ref="H24:H28" si="0">IFERROR(ROUNDDOWN(L24*1.1,0),)</f>
        <v>0</v>
      </c>
      <c r="I24" s="696"/>
      <c r="J24" s="696"/>
      <c r="K24" s="137" t="s">
        <v>8</v>
      </c>
      <c r="L24" s="698"/>
      <c r="M24" s="698"/>
      <c r="N24" s="698"/>
      <c r="O24" s="138" t="s">
        <v>8</v>
      </c>
    </row>
    <row r="25" spans="1:15" s="4" customFormat="1" ht="17.25" customHeight="1">
      <c r="A25" s="264"/>
      <c r="B25" s="265"/>
      <c r="C25" s="266"/>
      <c r="D25" s="263" t="s">
        <v>102</v>
      </c>
      <c r="E25" s="263"/>
      <c r="F25" s="263"/>
      <c r="G25" s="263"/>
      <c r="H25" s="696">
        <f t="shared" si="0"/>
        <v>0</v>
      </c>
      <c r="I25" s="696"/>
      <c r="J25" s="696"/>
      <c r="K25" s="137" t="s">
        <v>8</v>
      </c>
      <c r="L25" s="698"/>
      <c r="M25" s="698"/>
      <c r="N25" s="698"/>
      <c r="O25" s="138" t="s">
        <v>8</v>
      </c>
    </row>
    <row r="26" spans="1:15" s="4" customFormat="1" ht="17.25" customHeight="1">
      <c r="A26" s="264"/>
      <c r="B26" s="265"/>
      <c r="C26" s="266"/>
      <c r="D26" s="261" t="s">
        <v>189</v>
      </c>
      <c r="E26" s="261"/>
      <c r="F26" s="261"/>
      <c r="G26" s="261"/>
      <c r="H26" s="696">
        <f t="shared" si="0"/>
        <v>0</v>
      </c>
      <c r="I26" s="696"/>
      <c r="J26" s="696"/>
      <c r="K26" s="137" t="s">
        <v>8</v>
      </c>
      <c r="L26" s="698"/>
      <c r="M26" s="698"/>
      <c r="N26" s="698"/>
      <c r="O26" s="138" t="s">
        <v>8</v>
      </c>
    </row>
    <row r="27" spans="1:15" s="4" customFormat="1" ht="17.25" customHeight="1">
      <c r="A27" s="264"/>
      <c r="B27" s="265"/>
      <c r="C27" s="266"/>
      <c r="D27" s="261" t="s">
        <v>108</v>
      </c>
      <c r="E27" s="261"/>
      <c r="F27" s="261"/>
      <c r="G27" s="261"/>
      <c r="H27" s="696">
        <f t="shared" si="0"/>
        <v>0</v>
      </c>
      <c r="I27" s="696"/>
      <c r="J27" s="696"/>
      <c r="K27" s="137" t="s">
        <v>8</v>
      </c>
      <c r="L27" s="698"/>
      <c r="M27" s="698"/>
      <c r="N27" s="698"/>
      <c r="O27" s="138" t="s">
        <v>8</v>
      </c>
    </row>
    <row r="28" spans="1:15" s="4" customFormat="1" ht="17.25" customHeight="1">
      <c r="A28" s="264"/>
      <c r="B28" s="265"/>
      <c r="C28" s="266"/>
      <c r="D28" s="261" t="s">
        <v>108</v>
      </c>
      <c r="E28" s="261"/>
      <c r="F28" s="261"/>
      <c r="G28" s="261"/>
      <c r="H28" s="696">
        <f t="shared" si="0"/>
        <v>0</v>
      </c>
      <c r="I28" s="696"/>
      <c r="J28" s="696"/>
      <c r="K28" s="137" t="s">
        <v>8</v>
      </c>
      <c r="L28" s="698"/>
      <c r="M28" s="698"/>
      <c r="N28" s="698"/>
      <c r="O28" s="138" t="s">
        <v>8</v>
      </c>
    </row>
    <row r="29" spans="1:15" s="4" customFormat="1" ht="17.25" customHeight="1">
      <c r="A29" s="264"/>
      <c r="B29" s="265"/>
      <c r="C29" s="266"/>
      <c r="D29" s="262" t="s">
        <v>164</v>
      </c>
      <c r="E29" s="262"/>
      <c r="F29" s="262"/>
      <c r="G29" s="262"/>
      <c r="H29" s="696">
        <f>SUM(L29)</f>
        <v>0</v>
      </c>
      <c r="I29" s="696"/>
      <c r="J29" s="696"/>
      <c r="K29" s="137" t="s">
        <v>8</v>
      </c>
      <c r="L29" s="698"/>
      <c r="M29" s="698"/>
      <c r="N29" s="698"/>
      <c r="O29" s="138" t="s">
        <v>8</v>
      </c>
    </row>
    <row r="30" spans="1:15" s="4" customFormat="1" ht="15" customHeight="1" thickBot="1">
      <c r="A30" s="267"/>
      <c r="B30" s="268"/>
      <c r="C30" s="269"/>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175</v>
      </c>
      <c r="B34" s="90"/>
      <c r="C34" s="90"/>
      <c r="D34" s="92"/>
      <c r="E34" s="92"/>
      <c r="F34" s="92"/>
      <c r="G34" s="92"/>
      <c r="H34" s="92"/>
      <c r="I34" s="92"/>
      <c r="J34" s="92"/>
      <c r="K34" s="92"/>
      <c r="L34" s="92"/>
      <c r="M34" s="92"/>
      <c r="N34" s="92"/>
      <c r="O34" s="92"/>
    </row>
    <row r="35" spans="1:15" s="4" customFormat="1" ht="16.5" customHeight="1">
      <c r="A35" s="90" t="s">
        <v>176</v>
      </c>
      <c r="B35" s="90"/>
      <c r="C35" s="90"/>
      <c r="D35" s="92"/>
      <c r="E35" s="92"/>
      <c r="F35" s="92"/>
      <c r="G35" s="92"/>
      <c r="H35" s="92"/>
      <c r="I35" s="92"/>
      <c r="J35" s="92"/>
      <c r="K35" s="92"/>
      <c r="L35" s="92"/>
      <c r="M35" s="92"/>
      <c r="N35" s="92"/>
      <c r="O35" s="92"/>
    </row>
    <row r="36" spans="1:15" s="4" customFormat="1" ht="15" customHeight="1">
      <c r="A36" s="147"/>
      <c r="B36" s="147"/>
      <c r="C36" s="147"/>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Bdh6ooTj6t1h6QA5Xrcf1o2Ej2awCbovQURO0UmR/9JzGMKvrpy078DXGtAiPfVuMSeW6D3+BeHNiWub1j90/A==" saltValue="jgF8Gt1aTcQ00pesqAHYjw=="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31" priority="2" operator="equal">
      <formula>""</formula>
    </cfRule>
  </conditionalFormatting>
  <conditionalFormatting sqref="D26:G26">
    <cfRule type="cellIs" dxfId="30"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41"/>
  <sheetViews>
    <sheetView showZeros="0" view="pageBreakPreview" topLeftCell="A10" zoomScale="90" zoomScaleNormal="100" zoomScaleSheetLayoutView="90" workbookViewId="0">
      <selection activeCell="H22" sqref="H22:J2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165</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03" t="s">
        <v>63</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244" t="s">
        <v>57</v>
      </c>
      <c r="B9" s="245"/>
      <c r="C9" s="245"/>
      <c r="D9" s="246">
        <f>交付申請書!I15</f>
        <v>0</v>
      </c>
      <c r="E9" s="246"/>
      <c r="F9" s="246"/>
      <c r="G9" s="246"/>
      <c r="H9" s="246"/>
      <c r="I9" s="246"/>
      <c r="J9" s="246"/>
      <c r="K9" s="246"/>
      <c r="L9" s="246"/>
      <c r="M9" s="246"/>
      <c r="N9" s="246"/>
      <c r="O9" s="247"/>
    </row>
    <row r="10" spans="1:15" ht="15" customHeight="1">
      <c r="A10" s="282" t="s">
        <v>64</v>
      </c>
      <c r="B10" s="283"/>
      <c r="C10" s="284"/>
      <c r="D10" s="288" t="s">
        <v>65</v>
      </c>
      <c r="E10" s="290"/>
      <c r="F10" s="292" t="s">
        <v>58</v>
      </c>
      <c r="G10" s="293"/>
      <c r="H10" s="298" t="str">
        <f>IFERROR(VLOOKUP(E10,研修等一覧!$A10:$K$49,3),"")</f>
        <v/>
      </c>
      <c r="I10" s="298" t="e">
        <f>VLOOKUP(J5,[1]研修等一覧!$A$10:$K$49,9)</f>
        <v>#N/A</v>
      </c>
      <c r="J10" s="298" t="e">
        <f>VLOOKUP(K5,[1]研修等一覧!$A$10:$K$49,9)</f>
        <v>#N/A</v>
      </c>
      <c r="K10" s="298" t="e">
        <f>VLOOKUP(L5,[1]研修等一覧!$A$10:$K$49,9)</f>
        <v>#N/A</v>
      </c>
      <c r="L10" s="298" t="e">
        <f>VLOOKUP(M5,[1]研修等一覧!$A$10:$K$49,9)</f>
        <v>#N/A</v>
      </c>
      <c r="M10" s="298" t="e">
        <f>VLOOKUP(N5,[1]研修等一覧!$A$10:$K$49,9)</f>
        <v>#N/A</v>
      </c>
      <c r="N10" s="298" t="e">
        <f>VLOOKUP(O5,[1]研修等一覧!$A$10:$K$49,9)</f>
        <v>#N/A</v>
      </c>
      <c r="O10" s="299" t="e">
        <f>VLOOKUP(P5,[1]研修等一覧!$A$10:$K$49,9)</f>
        <v>#N/A</v>
      </c>
    </row>
    <row r="11" spans="1:15" ht="15" customHeight="1">
      <c r="A11" s="285"/>
      <c r="B11" s="286"/>
      <c r="C11" s="287"/>
      <c r="D11" s="289"/>
      <c r="E11" s="291"/>
      <c r="F11" s="294"/>
      <c r="G11" s="295"/>
      <c r="H11" s="300" t="e">
        <f>VLOOKUP(I9,[1]研修等一覧!$A$10:$K$49,9)</f>
        <v>#N/A</v>
      </c>
      <c r="I11" s="300" t="e">
        <f>VLOOKUP(J9,[1]研修等一覧!$A$10:$K$49,9)</f>
        <v>#N/A</v>
      </c>
      <c r="J11" s="300" t="e">
        <f>VLOOKUP(K9,[1]研修等一覧!$A$10:$K$49,9)</f>
        <v>#N/A</v>
      </c>
      <c r="K11" s="300" t="e">
        <f>VLOOKUP(L9,[1]研修等一覧!$A$10:$K$49,9)</f>
        <v>#N/A</v>
      </c>
      <c r="L11" s="300" t="e">
        <f>VLOOKUP(M9,[1]研修等一覧!$A$10:$K$49,9)</f>
        <v>#N/A</v>
      </c>
      <c r="M11" s="300" t="e">
        <f>VLOOKUP(N9,[1]研修等一覧!$A$10:$K$49,9)</f>
        <v>#N/A</v>
      </c>
      <c r="N11" s="300" t="e">
        <f>VLOOKUP(O9,[1]研修等一覧!$A$10:$K$49,9)</f>
        <v>#N/A</v>
      </c>
      <c r="O11" s="301" t="e">
        <f>VLOOKUP(P9,[1]研修等一覧!$A$10:$K$49,9)</f>
        <v>#N/A</v>
      </c>
    </row>
    <row r="12" spans="1:15" ht="18.75" customHeight="1">
      <c r="A12" s="285" t="s">
        <v>59</v>
      </c>
      <c r="B12" s="286"/>
      <c r="C12" s="286"/>
      <c r="D12" s="123">
        <f>IFERROR(VLOOKUP(E10,研修等一覧!$A$10:$K$49,9),)</f>
        <v>0</v>
      </c>
      <c r="E12" s="124" t="s">
        <v>22</v>
      </c>
      <c r="F12" s="296"/>
      <c r="G12" s="297"/>
      <c r="H12" s="302" t="e">
        <f>VLOOKUP(I10,[1]研修等一覧!$A$10:$K$49,9)</f>
        <v>#N/A</v>
      </c>
      <c r="I12" s="302" t="e">
        <f>VLOOKUP(J10,[1]研修等一覧!$A$10:$K$49,9)</f>
        <v>#N/A</v>
      </c>
      <c r="J12" s="302" t="e">
        <f>VLOOKUP(K10,[1]研修等一覧!$A$10:$K$49,9)</f>
        <v>#N/A</v>
      </c>
      <c r="K12" s="302" t="e">
        <f>VLOOKUP(L10,[1]研修等一覧!$A$10:$K$49,9)</f>
        <v>#N/A</v>
      </c>
      <c r="L12" s="302" t="e">
        <f>VLOOKUP(M10,[1]研修等一覧!$A$10:$K$49,9)</f>
        <v>#N/A</v>
      </c>
      <c r="M12" s="302" t="e">
        <f>VLOOKUP(N10,[1]研修等一覧!$A$10:$K$49,9)</f>
        <v>#N/A</v>
      </c>
      <c r="N12" s="302" t="e">
        <f>VLOOKUP(O10,[1]研修等一覧!$A$10:$K$49,9)</f>
        <v>#N/A</v>
      </c>
      <c r="O12" s="303" t="e">
        <f>VLOOKUP(P10,[1]研修等一覧!$A$10:$K$49,9)</f>
        <v>#N/A</v>
      </c>
    </row>
    <row r="13" spans="1:15" ht="19.5" customHeight="1">
      <c r="A13" s="272" t="s">
        <v>66</v>
      </c>
      <c r="B13" s="273"/>
      <c r="C13" s="273"/>
      <c r="D13" s="274"/>
      <c r="E13" s="274"/>
      <c r="F13" s="274"/>
      <c r="G13" s="274"/>
      <c r="H13" s="274"/>
      <c r="I13" s="274"/>
      <c r="J13" s="274"/>
      <c r="K13" s="274"/>
      <c r="L13" s="274"/>
      <c r="M13" s="274"/>
      <c r="N13" s="274"/>
      <c r="O13" s="275"/>
    </row>
    <row r="14" spans="1:15" ht="19.5" customHeight="1">
      <c r="A14" s="272" t="s">
        <v>67</v>
      </c>
      <c r="B14" s="273"/>
      <c r="C14" s="273"/>
      <c r="D14" s="276" t="s">
        <v>73</v>
      </c>
      <c r="E14" s="276"/>
      <c r="F14" s="276"/>
      <c r="G14" s="276"/>
      <c r="H14" s="276"/>
      <c r="I14" s="276"/>
      <c r="J14" s="276"/>
      <c r="K14" s="276"/>
      <c r="L14" s="276"/>
      <c r="M14" s="276"/>
      <c r="N14" s="276"/>
      <c r="O14" s="277"/>
    </row>
    <row r="15" spans="1:15" ht="19.5" customHeight="1" thickBot="1">
      <c r="A15" s="278" t="s">
        <v>68</v>
      </c>
      <c r="B15" s="279"/>
      <c r="C15" s="279"/>
      <c r="D15" s="280"/>
      <c r="E15" s="280"/>
      <c r="F15" s="280"/>
      <c r="G15" s="280"/>
      <c r="H15" s="280"/>
      <c r="I15" s="280"/>
      <c r="J15" s="280"/>
      <c r="K15" s="280"/>
      <c r="L15" s="280"/>
      <c r="M15" s="280"/>
      <c r="N15" s="280"/>
      <c r="O15" s="281"/>
    </row>
    <row r="16" spans="1:15" s="4" customFormat="1" ht="7.5" customHeight="1">
      <c r="A16" s="264" t="s">
        <v>174</v>
      </c>
      <c r="B16" s="265"/>
      <c r="C16" s="266"/>
      <c r="D16" s="125"/>
      <c r="E16" s="125"/>
      <c r="F16" s="125"/>
      <c r="G16" s="125"/>
      <c r="H16" s="125"/>
      <c r="I16" s="125"/>
      <c r="J16" s="125"/>
      <c r="K16" s="125"/>
      <c r="L16" s="125"/>
      <c r="M16" s="125"/>
      <c r="N16" s="125"/>
      <c r="O16" s="126"/>
    </row>
    <row r="17" spans="1:15" s="4" customFormat="1" ht="12.75" customHeight="1">
      <c r="A17" s="264"/>
      <c r="B17" s="265"/>
      <c r="C17" s="266"/>
      <c r="D17" s="125"/>
      <c r="E17" s="125"/>
      <c r="F17" s="125"/>
      <c r="G17" s="692">
        <f>SUM(H22:J29)</f>
        <v>0</v>
      </c>
      <c r="H17" s="692"/>
      <c r="I17" s="692"/>
      <c r="J17" s="125"/>
      <c r="K17" s="125"/>
      <c r="L17" s="694">
        <f>SUM(L22:N29)</f>
        <v>0</v>
      </c>
      <c r="M17" s="694"/>
      <c r="N17" s="694"/>
      <c r="O17" s="127" t="s">
        <v>61</v>
      </c>
    </row>
    <row r="18" spans="1:15" s="4" customFormat="1" ht="18" customHeight="1" thickBot="1">
      <c r="A18" s="264"/>
      <c r="B18" s="265"/>
      <c r="C18" s="266"/>
      <c r="D18" s="270" t="s">
        <v>60</v>
      </c>
      <c r="E18" s="270"/>
      <c r="F18" s="128" t="s">
        <v>96</v>
      </c>
      <c r="G18" s="693"/>
      <c r="H18" s="693"/>
      <c r="I18" s="693"/>
      <c r="J18" s="129" t="s">
        <v>8</v>
      </c>
      <c r="K18" s="128" t="s">
        <v>97</v>
      </c>
      <c r="L18" s="695"/>
      <c r="M18" s="695"/>
      <c r="N18" s="695"/>
      <c r="O18" s="130" t="s">
        <v>8</v>
      </c>
    </row>
    <row r="19" spans="1:15" s="4" customFormat="1" ht="18" customHeight="1" thickTop="1">
      <c r="A19" s="264"/>
      <c r="B19" s="265"/>
      <c r="C19" s="266"/>
      <c r="D19" s="131"/>
      <c r="E19" s="131"/>
      <c r="F19" s="128"/>
      <c r="G19" s="132"/>
      <c r="H19" s="132"/>
      <c r="I19" s="132"/>
      <c r="J19" s="133"/>
      <c r="K19" s="128"/>
      <c r="L19" s="134"/>
      <c r="M19" s="134"/>
      <c r="N19" s="134"/>
      <c r="O19" s="135"/>
    </row>
    <row r="20" spans="1:15" s="4" customFormat="1" ht="15" customHeight="1">
      <c r="A20" s="264"/>
      <c r="B20" s="265"/>
      <c r="C20" s="266"/>
      <c r="D20" s="125"/>
      <c r="E20" s="125"/>
      <c r="F20" s="125"/>
      <c r="G20" s="125"/>
      <c r="H20" s="125"/>
      <c r="I20" s="125"/>
      <c r="J20" s="125"/>
      <c r="K20" s="125"/>
      <c r="L20" s="125"/>
      <c r="M20" s="125"/>
      <c r="N20" s="125"/>
      <c r="O20" s="126"/>
    </row>
    <row r="21" spans="1:15" s="4" customFormat="1" ht="17.25" customHeight="1">
      <c r="A21" s="264"/>
      <c r="B21" s="265"/>
      <c r="C21" s="266"/>
      <c r="D21" s="271" t="s">
        <v>98</v>
      </c>
      <c r="E21" s="271"/>
      <c r="F21" s="125"/>
      <c r="G21" s="125"/>
      <c r="H21" s="136" t="s">
        <v>95</v>
      </c>
      <c r="I21" s="125"/>
      <c r="J21" s="125"/>
      <c r="K21" s="125"/>
      <c r="L21" s="136" t="s">
        <v>104</v>
      </c>
      <c r="M21" s="125"/>
      <c r="N21" s="125"/>
      <c r="O21" s="126"/>
    </row>
    <row r="22" spans="1:15" s="4" customFormat="1" ht="17.25" customHeight="1">
      <c r="A22" s="264"/>
      <c r="B22" s="265"/>
      <c r="C22" s="266"/>
      <c r="D22" s="263" t="s">
        <v>99</v>
      </c>
      <c r="E22" s="263"/>
      <c r="F22" s="263"/>
      <c r="G22" s="263"/>
      <c r="H22" s="696">
        <f>IFERROR(ROUNDDOWN(L22*1.1,0),)</f>
        <v>0</v>
      </c>
      <c r="I22" s="696"/>
      <c r="J22" s="696"/>
      <c r="K22" s="137" t="s">
        <v>8</v>
      </c>
      <c r="L22" s="697"/>
      <c r="M22" s="697"/>
      <c r="N22" s="697"/>
      <c r="O22" s="138" t="s">
        <v>8</v>
      </c>
    </row>
    <row r="23" spans="1:15" s="4" customFormat="1" ht="17.25" customHeight="1">
      <c r="A23" s="264"/>
      <c r="B23" s="265"/>
      <c r="C23" s="266"/>
      <c r="D23" s="263" t="s">
        <v>190</v>
      </c>
      <c r="E23" s="263"/>
      <c r="F23" s="263"/>
      <c r="G23" s="263"/>
      <c r="H23" s="696">
        <f>IFERROR(ROUNDDOWN(L23*1.1,0),)</f>
        <v>0</v>
      </c>
      <c r="I23" s="696"/>
      <c r="J23" s="696"/>
      <c r="K23" s="137" t="s">
        <v>8</v>
      </c>
      <c r="L23" s="698"/>
      <c r="M23" s="698"/>
      <c r="N23" s="698"/>
      <c r="O23" s="138" t="s">
        <v>8</v>
      </c>
    </row>
    <row r="24" spans="1:15" s="4" customFormat="1" ht="17.25" customHeight="1">
      <c r="A24" s="264"/>
      <c r="B24" s="265"/>
      <c r="C24" s="266"/>
      <c r="D24" s="263" t="s">
        <v>101</v>
      </c>
      <c r="E24" s="263"/>
      <c r="F24" s="263"/>
      <c r="G24" s="263"/>
      <c r="H24" s="696">
        <f t="shared" ref="H24:H28" si="0">IFERROR(ROUNDDOWN(L24*1.1,0),)</f>
        <v>0</v>
      </c>
      <c r="I24" s="696"/>
      <c r="J24" s="696"/>
      <c r="K24" s="137" t="s">
        <v>8</v>
      </c>
      <c r="L24" s="698"/>
      <c r="M24" s="698"/>
      <c r="N24" s="698"/>
      <c r="O24" s="138" t="s">
        <v>8</v>
      </c>
    </row>
    <row r="25" spans="1:15" s="4" customFormat="1" ht="17.25" customHeight="1">
      <c r="A25" s="264"/>
      <c r="B25" s="265"/>
      <c r="C25" s="266"/>
      <c r="D25" s="263" t="s">
        <v>102</v>
      </c>
      <c r="E25" s="263"/>
      <c r="F25" s="263"/>
      <c r="G25" s="263"/>
      <c r="H25" s="696">
        <f t="shared" si="0"/>
        <v>0</v>
      </c>
      <c r="I25" s="696"/>
      <c r="J25" s="696"/>
      <c r="K25" s="137" t="s">
        <v>8</v>
      </c>
      <c r="L25" s="698"/>
      <c r="M25" s="698"/>
      <c r="N25" s="698"/>
      <c r="O25" s="138" t="s">
        <v>8</v>
      </c>
    </row>
    <row r="26" spans="1:15" s="4" customFormat="1" ht="17.25" customHeight="1">
      <c r="A26" s="264"/>
      <c r="B26" s="265"/>
      <c r="C26" s="266"/>
      <c r="D26" s="261" t="s">
        <v>189</v>
      </c>
      <c r="E26" s="261"/>
      <c r="F26" s="261"/>
      <c r="G26" s="261"/>
      <c r="H26" s="696">
        <f t="shared" si="0"/>
        <v>0</v>
      </c>
      <c r="I26" s="696"/>
      <c r="J26" s="696"/>
      <c r="K26" s="137" t="s">
        <v>8</v>
      </c>
      <c r="L26" s="698"/>
      <c r="M26" s="698"/>
      <c r="N26" s="698"/>
      <c r="O26" s="138" t="s">
        <v>8</v>
      </c>
    </row>
    <row r="27" spans="1:15" s="4" customFormat="1" ht="17.25" customHeight="1">
      <c r="A27" s="264"/>
      <c r="B27" s="265"/>
      <c r="C27" s="266"/>
      <c r="D27" s="261" t="s">
        <v>108</v>
      </c>
      <c r="E27" s="261"/>
      <c r="F27" s="261"/>
      <c r="G27" s="261"/>
      <c r="H27" s="696">
        <f t="shared" si="0"/>
        <v>0</v>
      </c>
      <c r="I27" s="696"/>
      <c r="J27" s="696"/>
      <c r="K27" s="137" t="s">
        <v>8</v>
      </c>
      <c r="L27" s="698"/>
      <c r="M27" s="698"/>
      <c r="N27" s="698"/>
      <c r="O27" s="138" t="s">
        <v>8</v>
      </c>
    </row>
    <row r="28" spans="1:15" s="4" customFormat="1" ht="17.25" customHeight="1">
      <c r="A28" s="264"/>
      <c r="B28" s="265"/>
      <c r="C28" s="266"/>
      <c r="D28" s="261" t="s">
        <v>108</v>
      </c>
      <c r="E28" s="261"/>
      <c r="F28" s="261"/>
      <c r="G28" s="261"/>
      <c r="H28" s="696">
        <f t="shared" si="0"/>
        <v>0</v>
      </c>
      <c r="I28" s="696"/>
      <c r="J28" s="696"/>
      <c r="K28" s="137" t="s">
        <v>8</v>
      </c>
      <c r="L28" s="698"/>
      <c r="M28" s="698"/>
      <c r="N28" s="698"/>
      <c r="O28" s="138" t="s">
        <v>8</v>
      </c>
    </row>
    <row r="29" spans="1:15" s="4" customFormat="1" ht="17.25" customHeight="1">
      <c r="A29" s="264"/>
      <c r="B29" s="265"/>
      <c r="C29" s="266"/>
      <c r="D29" s="262" t="s">
        <v>164</v>
      </c>
      <c r="E29" s="262"/>
      <c r="F29" s="262"/>
      <c r="G29" s="262"/>
      <c r="H29" s="696">
        <f>SUM(L29)</f>
        <v>0</v>
      </c>
      <c r="I29" s="696"/>
      <c r="J29" s="696"/>
      <c r="K29" s="137" t="s">
        <v>8</v>
      </c>
      <c r="L29" s="698"/>
      <c r="M29" s="698"/>
      <c r="N29" s="698"/>
      <c r="O29" s="138" t="s">
        <v>8</v>
      </c>
    </row>
    <row r="30" spans="1:15" s="4" customFormat="1" ht="15" customHeight="1" thickBot="1">
      <c r="A30" s="267"/>
      <c r="B30" s="268"/>
      <c r="C30" s="269"/>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175</v>
      </c>
      <c r="B34" s="90"/>
      <c r="C34" s="90"/>
      <c r="D34" s="92"/>
      <c r="E34" s="92"/>
      <c r="F34" s="92"/>
      <c r="G34" s="92"/>
      <c r="H34" s="92"/>
      <c r="I34" s="92"/>
      <c r="J34" s="92"/>
      <c r="K34" s="92"/>
      <c r="L34" s="92"/>
      <c r="M34" s="92"/>
      <c r="N34" s="92"/>
      <c r="O34" s="92"/>
    </row>
    <row r="35" spans="1:15" s="4" customFormat="1" ht="16.5" customHeight="1">
      <c r="A35" s="90" t="s">
        <v>176</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zUi7TlRsMJk4M1DB4XZT24lxi2XzZZ3xL/3OMuaSekhsil3lGpe+JhDKZIwX1s5BdvdUP0UXkAeyu5j09TwbCg==" saltValue="Vw87AmpWT04ehT31VjMjiQ=="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29" priority="2" operator="equal">
      <formula>""</formula>
    </cfRule>
  </conditionalFormatting>
  <conditionalFormatting sqref="D26:G26">
    <cfRule type="cellIs" dxfId="28"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O41"/>
  <sheetViews>
    <sheetView showZeros="0" view="pageBreakPreview" topLeftCell="A10" zoomScale="90" zoomScaleNormal="100" zoomScaleSheetLayoutView="90" workbookViewId="0">
      <selection activeCell="H22" sqref="H22:J2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165</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03" t="s">
        <v>63</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244" t="s">
        <v>57</v>
      </c>
      <c r="B9" s="245"/>
      <c r="C9" s="245"/>
      <c r="D9" s="246">
        <f>交付申請書!I15</f>
        <v>0</v>
      </c>
      <c r="E9" s="246"/>
      <c r="F9" s="246"/>
      <c r="G9" s="246"/>
      <c r="H9" s="246"/>
      <c r="I9" s="246"/>
      <c r="J9" s="246"/>
      <c r="K9" s="246"/>
      <c r="L9" s="246"/>
      <c r="M9" s="246"/>
      <c r="N9" s="246"/>
      <c r="O9" s="247"/>
    </row>
    <row r="10" spans="1:15" ht="15" customHeight="1">
      <c r="A10" s="282" t="s">
        <v>64</v>
      </c>
      <c r="B10" s="283"/>
      <c r="C10" s="284"/>
      <c r="D10" s="288" t="s">
        <v>65</v>
      </c>
      <c r="E10" s="290"/>
      <c r="F10" s="292" t="s">
        <v>58</v>
      </c>
      <c r="G10" s="293"/>
      <c r="H10" s="298" t="str">
        <f>IFERROR(VLOOKUP(E10,研修等一覧!$A10:$K$49,3),"")</f>
        <v/>
      </c>
      <c r="I10" s="298" t="e">
        <f>VLOOKUP(J5,[1]研修等一覧!$A$10:$K$49,9)</f>
        <v>#N/A</v>
      </c>
      <c r="J10" s="298" t="e">
        <f>VLOOKUP(K5,[1]研修等一覧!$A$10:$K$49,9)</f>
        <v>#N/A</v>
      </c>
      <c r="K10" s="298" t="e">
        <f>VLOOKUP(L5,[1]研修等一覧!$A$10:$K$49,9)</f>
        <v>#N/A</v>
      </c>
      <c r="L10" s="298" t="e">
        <f>VLOOKUP(M5,[1]研修等一覧!$A$10:$K$49,9)</f>
        <v>#N/A</v>
      </c>
      <c r="M10" s="298" t="e">
        <f>VLOOKUP(N5,[1]研修等一覧!$A$10:$K$49,9)</f>
        <v>#N/A</v>
      </c>
      <c r="N10" s="298" t="e">
        <f>VLOOKUP(O5,[1]研修等一覧!$A$10:$K$49,9)</f>
        <v>#N/A</v>
      </c>
      <c r="O10" s="299" t="e">
        <f>VLOOKUP(P5,[1]研修等一覧!$A$10:$K$49,9)</f>
        <v>#N/A</v>
      </c>
    </row>
    <row r="11" spans="1:15" ht="15" customHeight="1">
      <c r="A11" s="285"/>
      <c r="B11" s="286"/>
      <c r="C11" s="287"/>
      <c r="D11" s="289"/>
      <c r="E11" s="291"/>
      <c r="F11" s="294"/>
      <c r="G11" s="295"/>
      <c r="H11" s="300" t="e">
        <f>VLOOKUP(I9,[1]研修等一覧!$A$10:$K$49,9)</f>
        <v>#N/A</v>
      </c>
      <c r="I11" s="300" t="e">
        <f>VLOOKUP(J9,[1]研修等一覧!$A$10:$K$49,9)</f>
        <v>#N/A</v>
      </c>
      <c r="J11" s="300" t="e">
        <f>VLOOKUP(K9,[1]研修等一覧!$A$10:$K$49,9)</f>
        <v>#N/A</v>
      </c>
      <c r="K11" s="300" t="e">
        <f>VLOOKUP(L9,[1]研修等一覧!$A$10:$K$49,9)</f>
        <v>#N/A</v>
      </c>
      <c r="L11" s="300" t="e">
        <f>VLOOKUP(M9,[1]研修等一覧!$A$10:$K$49,9)</f>
        <v>#N/A</v>
      </c>
      <c r="M11" s="300" t="e">
        <f>VLOOKUP(N9,[1]研修等一覧!$A$10:$K$49,9)</f>
        <v>#N/A</v>
      </c>
      <c r="N11" s="300" t="e">
        <f>VLOOKUP(O9,[1]研修等一覧!$A$10:$K$49,9)</f>
        <v>#N/A</v>
      </c>
      <c r="O11" s="301" t="e">
        <f>VLOOKUP(P9,[1]研修等一覧!$A$10:$K$49,9)</f>
        <v>#N/A</v>
      </c>
    </row>
    <row r="12" spans="1:15" ht="18.75" customHeight="1">
      <c r="A12" s="285" t="s">
        <v>59</v>
      </c>
      <c r="B12" s="286"/>
      <c r="C12" s="286"/>
      <c r="D12" s="123">
        <f>IFERROR(VLOOKUP(E10,研修等一覧!$A$10:$K$49,9),)</f>
        <v>0</v>
      </c>
      <c r="E12" s="124" t="s">
        <v>22</v>
      </c>
      <c r="F12" s="296"/>
      <c r="G12" s="297"/>
      <c r="H12" s="302" t="e">
        <f>VLOOKUP(I10,[1]研修等一覧!$A$10:$K$49,9)</f>
        <v>#N/A</v>
      </c>
      <c r="I12" s="302" t="e">
        <f>VLOOKUP(J10,[1]研修等一覧!$A$10:$K$49,9)</f>
        <v>#N/A</v>
      </c>
      <c r="J12" s="302" t="e">
        <f>VLOOKUP(K10,[1]研修等一覧!$A$10:$K$49,9)</f>
        <v>#N/A</v>
      </c>
      <c r="K12" s="302" t="e">
        <f>VLOOKUP(L10,[1]研修等一覧!$A$10:$K$49,9)</f>
        <v>#N/A</v>
      </c>
      <c r="L12" s="302" t="e">
        <f>VLOOKUP(M10,[1]研修等一覧!$A$10:$K$49,9)</f>
        <v>#N/A</v>
      </c>
      <c r="M12" s="302" t="e">
        <f>VLOOKUP(N10,[1]研修等一覧!$A$10:$K$49,9)</f>
        <v>#N/A</v>
      </c>
      <c r="N12" s="302" t="e">
        <f>VLOOKUP(O10,[1]研修等一覧!$A$10:$K$49,9)</f>
        <v>#N/A</v>
      </c>
      <c r="O12" s="303" t="e">
        <f>VLOOKUP(P10,[1]研修等一覧!$A$10:$K$49,9)</f>
        <v>#N/A</v>
      </c>
    </row>
    <row r="13" spans="1:15" ht="19.5" customHeight="1">
      <c r="A13" s="272" t="s">
        <v>66</v>
      </c>
      <c r="B13" s="273"/>
      <c r="C13" s="273"/>
      <c r="D13" s="274"/>
      <c r="E13" s="274"/>
      <c r="F13" s="274"/>
      <c r="G13" s="274"/>
      <c r="H13" s="274"/>
      <c r="I13" s="274"/>
      <c r="J13" s="274"/>
      <c r="K13" s="274"/>
      <c r="L13" s="274"/>
      <c r="M13" s="274"/>
      <c r="N13" s="274"/>
      <c r="O13" s="275"/>
    </row>
    <row r="14" spans="1:15" ht="19.5" customHeight="1">
      <c r="A14" s="272" t="s">
        <v>67</v>
      </c>
      <c r="B14" s="273"/>
      <c r="C14" s="273"/>
      <c r="D14" s="276" t="s">
        <v>73</v>
      </c>
      <c r="E14" s="276"/>
      <c r="F14" s="276"/>
      <c r="G14" s="276"/>
      <c r="H14" s="276"/>
      <c r="I14" s="276"/>
      <c r="J14" s="276"/>
      <c r="K14" s="276"/>
      <c r="L14" s="276"/>
      <c r="M14" s="276"/>
      <c r="N14" s="276"/>
      <c r="O14" s="277"/>
    </row>
    <row r="15" spans="1:15" ht="19.5" customHeight="1" thickBot="1">
      <c r="A15" s="278" t="s">
        <v>68</v>
      </c>
      <c r="B15" s="279"/>
      <c r="C15" s="279"/>
      <c r="D15" s="280"/>
      <c r="E15" s="280"/>
      <c r="F15" s="280"/>
      <c r="G15" s="280"/>
      <c r="H15" s="280"/>
      <c r="I15" s="280"/>
      <c r="J15" s="280"/>
      <c r="K15" s="280"/>
      <c r="L15" s="280"/>
      <c r="M15" s="280"/>
      <c r="N15" s="280"/>
      <c r="O15" s="281"/>
    </row>
    <row r="16" spans="1:15" s="4" customFormat="1" ht="7.5" customHeight="1">
      <c r="A16" s="264" t="s">
        <v>174</v>
      </c>
      <c r="B16" s="265"/>
      <c r="C16" s="266"/>
      <c r="D16" s="125"/>
      <c r="E16" s="125"/>
      <c r="F16" s="125"/>
      <c r="G16" s="125"/>
      <c r="H16" s="125"/>
      <c r="I16" s="125"/>
      <c r="J16" s="125"/>
      <c r="K16" s="125"/>
      <c r="L16" s="125"/>
      <c r="M16" s="125"/>
      <c r="N16" s="125"/>
      <c r="O16" s="126"/>
    </row>
    <row r="17" spans="1:15" s="4" customFormat="1" ht="12.75" customHeight="1">
      <c r="A17" s="264"/>
      <c r="B17" s="265"/>
      <c r="C17" s="266"/>
      <c r="D17" s="125"/>
      <c r="E17" s="125"/>
      <c r="F17" s="125"/>
      <c r="G17" s="692">
        <f>SUM(H22:J29)</f>
        <v>0</v>
      </c>
      <c r="H17" s="692"/>
      <c r="I17" s="692"/>
      <c r="J17" s="125"/>
      <c r="K17" s="125"/>
      <c r="L17" s="694">
        <f>SUM(L22:N29)</f>
        <v>0</v>
      </c>
      <c r="M17" s="694"/>
      <c r="N17" s="694"/>
      <c r="O17" s="127" t="s">
        <v>61</v>
      </c>
    </row>
    <row r="18" spans="1:15" s="4" customFormat="1" ht="18" customHeight="1" thickBot="1">
      <c r="A18" s="264"/>
      <c r="B18" s="265"/>
      <c r="C18" s="266"/>
      <c r="D18" s="270" t="s">
        <v>60</v>
      </c>
      <c r="E18" s="270"/>
      <c r="F18" s="128" t="s">
        <v>96</v>
      </c>
      <c r="G18" s="693"/>
      <c r="H18" s="693"/>
      <c r="I18" s="693"/>
      <c r="J18" s="129" t="s">
        <v>8</v>
      </c>
      <c r="K18" s="128" t="s">
        <v>97</v>
      </c>
      <c r="L18" s="695"/>
      <c r="M18" s="695"/>
      <c r="N18" s="695"/>
      <c r="O18" s="130" t="s">
        <v>8</v>
      </c>
    </row>
    <row r="19" spans="1:15" s="4" customFormat="1" ht="18" customHeight="1" thickTop="1">
      <c r="A19" s="264"/>
      <c r="B19" s="265"/>
      <c r="C19" s="266"/>
      <c r="D19" s="131"/>
      <c r="E19" s="131"/>
      <c r="F19" s="128"/>
      <c r="G19" s="132"/>
      <c r="H19" s="132"/>
      <c r="I19" s="132"/>
      <c r="J19" s="133"/>
      <c r="K19" s="128"/>
      <c r="L19" s="134"/>
      <c r="M19" s="134"/>
      <c r="N19" s="134"/>
      <c r="O19" s="135"/>
    </row>
    <row r="20" spans="1:15" s="4" customFormat="1" ht="15" customHeight="1">
      <c r="A20" s="264"/>
      <c r="B20" s="265"/>
      <c r="C20" s="266"/>
      <c r="D20" s="125"/>
      <c r="E20" s="125"/>
      <c r="F20" s="125"/>
      <c r="G20" s="125"/>
      <c r="H20" s="125"/>
      <c r="I20" s="125"/>
      <c r="J20" s="125"/>
      <c r="K20" s="125"/>
      <c r="L20" s="125"/>
      <c r="M20" s="125"/>
      <c r="N20" s="125"/>
      <c r="O20" s="126"/>
    </row>
    <row r="21" spans="1:15" s="4" customFormat="1" ht="17.25" customHeight="1">
      <c r="A21" s="264"/>
      <c r="B21" s="265"/>
      <c r="C21" s="266"/>
      <c r="D21" s="271" t="s">
        <v>98</v>
      </c>
      <c r="E21" s="271"/>
      <c r="F21" s="125"/>
      <c r="G21" s="125"/>
      <c r="H21" s="136" t="s">
        <v>95</v>
      </c>
      <c r="I21" s="125"/>
      <c r="J21" s="125"/>
      <c r="K21" s="125"/>
      <c r="L21" s="136" t="s">
        <v>104</v>
      </c>
      <c r="M21" s="125"/>
      <c r="N21" s="125"/>
      <c r="O21" s="126"/>
    </row>
    <row r="22" spans="1:15" s="4" customFormat="1" ht="17.25" customHeight="1">
      <c r="A22" s="264"/>
      <c r="B22" s="265"/>
      <c r="C22" s="266"/>
      <c r="D22" s="263" t="s">
        <v>99</v>
      </c>
      <c r="E22" s="263"/>
      <c r="F22" s="263"/>
      <c r="G22" s="263"/>
      <c r="H22" s="696">
        <f>IFERROR(ROUNDDOWN(L22*1.1,0),)</f>
        <v>0</v>
      </c>
      <c r="I22" s="696"/>
      <c r="J22" s="696"/>
      <c r="K22" s="137" t="s">
        <v>8</v>
      </c>
      <c r="L22" s="697"/>
      <c r="M22" s="697"/>
      <c r="N22" s="697"/>
      <c r="O22" s="138" t="s">
        <v>8</v>
      </c>
    </row>
    <row r="23" spans="1:15" s="4" customFormat="1" ht="17.25" customHeight="1">
      <c r="A23" s="264"/>
      <c r="B23" s="265"/>
      <c r="C23" s="266"/>
      <c r="D23" s="263" t="s">
        <v>190</v>
      </c>
      <c r="E23" s="263"/>
      <c r="F23" s="263"/>
      <c r="G23" s="263"/>
      <c r="H23" s="696">
        <f>IFERROR(ROUNDDOWN(L23*1.1,0),)</f>
        <v>0</v>
      </c>
      <c r="I23" s="696"/>
      <c r="J23" s="696"/>
      <c r="K23" s="137" t="s">
        <v>8</v>
      </c>
      <c r="L23" s="698"/>
      <c r="M23" s="698"/>
      <c r="N23" s="698"/>
      <c r="O23" s="138" t="s">
        <v>8</v>
      </c>
    </row>
    <row r="24" spans="1:15" s="4" customFormat="1" ht="17.25" customHeight="1">
      <c r="A24" s="264"/>
      <c r="B24" s="265"/>
      <c r="C24" s="266"/>
      <c r="D24" s="263" t="s">
        <v>101</v>
      </c>
      <c r="E24" s="263"/>
      <c r="F24" s="263"/>
      <c r="G24" s="263"/>
      <c r="H24" s="696">
        <f t="shared" ref="H24:H28" si="0">IFERROR(ROUNDDOWN(L24*1.1,0),)</f>
        <v>0</v>
      </c>
      <c r="I24" s="696"/>
      <c r="J24" s="696"/>
      <c r="K24" s="137" t="s">
        <v>8</v>
      </c>
      <c r="L24" s="698"/>
      <c r="M24" s="698"/>
      <c r="N24" s="698"/>
      <c r="O24" s="138" t="s">
        <v>8</v>
      </c>
    </row>
    <row r="25" spans="1:15" s="4" customFormat="1" ht="17.25" customHeight="1">
      <c r="A25" s="264"/>
      <c r="B25" s="265"/>
      <c r="C25" s="266"/>
      <c r="D25" s="263" t="s">
        <v>102</v>
      </c>
      <c r="E25" s="263"/>
      <c r="F25" s="263"/>
      <c r="G25" s="263"/>
      <c r="H25" s="696">
        <f t="shared" si="0"/>
        <v>0</v>
      </c>
      <c r="I25" s="696"/>
      <c r="J25" s="696"/>
      <c r="K25" s="137" t="s">
        <v>8</v>
      </c>
      <c r="L25" s="698"/>
      <c r="M25" s="698"/>
      <c r="N25" s="698"/>
      <c r="O25" s="138" t="s">
        <v>8</v>
      </c>
    </row>
    <row r="26" spans="1:15" s="4" customFormat="1" ht="17.25" customHeight="1">
      <c r="A26" s="264"/>
      <c r="B26" s="265"/>
      <c r="C26" s="266"/>
      <c r="D26" s="261" t="s">
        <v>189</v>
      </c>
      <c r="E26" s="261"/>
      <c r="F26" s="261"/>
      <c r="G26" s="261"/>
      <c r="H26" s="696">
        <f t="shared" si="0"/>
        <v>0</v>
      </c>
      <c r="I26" s="696"/>
      <c r="J26" s="696"/>
      <c r="K26" s="137" t="s">
        <v>8</v>
      </c>
      <c r="L26" s="698"/>
      <c r="M26" s="698"/>
      <c r="N26" s="698"/>
      <c r="O26" s="138" t="s">
        <v>8</v>
      </c>
    </row>
    <row r="27" spans="1:15" s="4" customFormat="1" ht="17.25" customHeight="1">
      <c r="A27" s="264"/>
      <c r="B27" s="265"/>
      <c r="C27" s="266"/>
      <c r="D27" s="261" t="s">
        <v>108</v>
      </c>
      <c r="E27" s="261"/>
      <c r="F27" s="261"/>
      <c r="G27" s="261"/>
      <c r="H27" s="696">
        <f t="shared" si="0"/>
        <v>0</v>
      </c>
      <c r="I27" s="696"/>
      <c r="J27" s="696"/>
      <c r="K27" s="137" t="s">
        <v>8</v>
      </c>
      <c r="L27" s="698"/>
      <c r="M27" s="698"/>
      <c r="N27" s="698"/>
      <c r="O27" s="138" t="s">
        <v>8</v>
      </c>
    </row>
    <row r="28" spans="1:15" s="4" customFormat="1" ht="17.25" customHeight="1">
      <c r="A28" s="264"/>
      <c r="B28" s="265"/>
      <c r="C28" s="266"/>
      <c r="D28" s="261" t="s">
        <v>108</v>
      </c>
      <c r="E28" s="261"/>
      <c r="F28" s="261"/>
      <c r="G28" s="261"/>
      <c r="H28" s="696">
        <f t="shared" si="0"/>
        <v>0</v>
      </c>
      <c r="I28" s="696"/>
      <c r="J28" s="696"/>
      <c r="K28" s="137" t="s">
        <v>8</v>
      </c>
      <c r="L28" s="698"/>
      <c r="M28" s="698"/>
      <c r="N28" s="698"/>
      <c r="O28" s="138" t="s">
        <v>8</v>
      </c>
    </row>
    <row r="29" spans="1:15" s="4" customFormat="1" ht="17.25" customHeight="1">
      <c r="A29" s="264"/>
      <c r="B29" s="265"/>
      <c r="C29" s="266"/>
      <c r="D29" s="262" t="s">
        <v>164</v>
      </c>
      <c r="E29" s="262"/>
      <c r="F29" s="262"/>
      <c r="G29" s="262"/>
      <c r="H29" s="696">
        <f>SUM(L29)</f>
        <v>0</v>
      </c>
      <c r="I29" s="696"/>
      <c r="J29" s="696"/>
      <c r="K29" s="137" t="s">
        <v>8</v>
      </c>
      <c r="L29" s="698"/>
      <c r="M29" s="698"/>
      <c r="N29" s="698"/>
      <c r="O29" s="138" t="s">
        <v>8</v>
      </c>
    </row>
    <row r="30" spans="1:15" s="4" customFormat="1" ht="15" customHeight="1" thickBot="1">
      <c r="A30" s="267"/>
      <c r="B30" s="268"/>
      <c r="C30" s="269"/>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175</v>
      </c>
      <c r="B34" s="90"/>
      <c r="C34" s="90"/>
      <c r="D34" s="92"/>
      <c r="E34" s="92"/>
      <c r="F34" s="92"/>
      <c r="G34" s="92"/>
      <c r="H34" s="92"/>
      <c r="I34" s="92"/>
      <c r="J34" s="92"/>
      <c r="K34" s="92"/>
      <c r="L34" s="92"/>
      <c r="M34" s="92"/>
      <c r="N34" s="92"/>
      <c r="O34" s="92"/>
    </row>
    <row r="35" spans="1:15" s="4" customFormat="1" ht="16.5" customHeight="1">
      <c r="A35" s="90" t="s">
        <v>176</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95N5LG2pxsBph6iJ+BtbsxyDzYWDWhhM5UWhdMeqcDmgWDKiqfRC9yNOcVyWD0wcDY8YhfdwhYN6xZ/3b+quWg==" saltValue="CyK3XSooOJNggIxbqyVwGQ=="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27" priority="2" operator="equal">
      <formula>""</formula>
    </cfRule>
  </conditionalFormatting>
  <conditionalFormatting sqref="D26:G26">
    <cfRule type="cellIs" dxfId="26"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O41"/>
  <sheetViews>
    <sheetView showZeros="0" view="pageBreakPreview" topLeftCell="A13" zoomScale="90" zoomScaleNormal="100" zoomScaleSheetLayoutView="90" workbookViewId="0">
      <selection activeCell="H22" sqref="H22:J2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165</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03" t="s">
        <v>63</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244" t="s">
        <v>57</v>
      </c>
      <c r="B9" s="245"/>
      <c r="C9" s="245"/>
      <c r="D9" s="246">
        <f>交付申請書!I15</f>
        <v>0</v>
      </c>
      <c r="E9" s="246"/>
      <c r="F9" s="246"/>
      <c r="G9" s="246"/>
      <c r="H9" s="246"/>
      <c r="I9" s="246"/>
      <c r="J9" s="246"/>
      <c r="K9" s="246"/>
      <c r="L9" s="246"/>
      <c r="M9" s="246"/>
      <c r="N9" s="246"/>
      <c r="O9" s="247"/>
    </row>
    <row r="10" spans="1:15" ht="15" customHeight="1">
      <c r="A10" s="282" t="s">
        <v>64</v>
      </c>
      <c r="B10" s="283"/>
      <c r="C10" s="284"/>
      <c r="D10" s="288" t="s">
        <v>65</v>
      </c>
      <c r="E10" s="290"/>
      <c r="F10" s="292" t="s">
        <v>58</v>
      </c>
      <c r="G10" s="293"/>
      <c r="H10" s="298" t="str">
        <f>IFERROR(VLOOKUP(E10,研修等一覧!$A10:$K$49,3),"")</f>
        <v/>
      </c>
      <c r="I10" s="298" t="e">
        <f>VLOOKUP(J5,[1]研修等一覧!$A$10:$K$49,9)</f>
        <v>#N/A</v>
      </c>
      <c r="J10" s="298" t="e">
        <f>VLOOKUP(K5,[1]研修等一覧!$A$10:$K$49,9)</f>
        <v>#N/A</v>
      </c>
      <c r="K10" s="298" t="e">
        <f>VLOOKUP(L5,[1]研修等一覧!$A$10:$K$49,9)</f>
        <v>#N/A</v>
      </c>
      <c r="L10" s="298" t="e">
        <f>VLOOKUP(M5,[1]研修等一覧!$A$10:$K$49,9)</f>
        <v>#N/A</v>
      </c>
      <c r="M10" s="298" t="e">
        <f>VLOOKUP(N5,[1]研修等一覧!$A$10:$K$49,9)</f>
        <v>#N/A</v>
      </c>
      <c r="N10" s="298" t="e">
        <f>VLOOKUP(O5,[1]研修等一覧!$A$10:$K$49,9)</f>
        <v>#N/A</v>
      </c>
      <c r="O10" s="299" t="e">
        <f>VLOOKUP(P5,[1]研修等一覧!$A$10:$K$49,9)</f>
        <v>#N/A</v>
      </c>
    </row>
    <row r="11" spans="1:15" ht="15" customHeight="1">
      <c r="A11" s="285"/>
      <c r="B11" s="286"/>
      <c r="C11" s="287"/>
      <c r="D11" s="289"/>
      <c r="E11" s="291"/>
      <c r="F11" s="294"/>
      <c r="G11" s="295"/>
      <c r="H11" s="300" t="e">
        <f>VLOOKUP(I9,[1]研修等一覧!$A$10:$K$49,9)</f>
        <v>#N/A</v>
      </c>
      <c r="I11" s="300" t="e">
        <f>VLOOKUP(J9,[1]研修等一覧!$A$10:$K$49,9)</f>
        <v>#N/A</v>
      </c>
      <c r="J11" s="300" t="e">
        <f>VLOOKUP(K9,[1]研修等一覧!$A$10:$K$49,9)</f>
        <v>#N/A</v>
      </c>
      <c r="K11" s="300" t="e">
        <f>VLOOKUP(L9,[1]研修等一覧!$A$10:$K$49,9)</f>
        <v>#N/A</v>
      </c>
      <c r="L11" s="300" t="e">
        <f>VLOOKUP(M9,[1]研修等一覧!$A$10:$K$49,9)</f>
        <v>#N/A</v>
      </c>
      <c r="M11" s="300" t="e">
        <f>VLOOKUP(N9,[1]研修等一覧!$A$10:$K$49,9)</f>
        <v>#N/A</v>
      </c>
      <c r="N11" s="300" t="e">
        <f>VLOOKUP(O9,[1]研修等一覧!$A$10:$K$49,9)</f>
        <v>#N/A</v>
      </c>
      <c r="O11" s="301" t="e">
        <f>VLOOKUP(P9,[1]研修等一覧!$A$10:$K$49,9)</f>
        <v>#N/A</v>
      </c>
    </row>
    <row r="12" spans="1:15" ht="18.75" customHeight="1">
      <c r="A12" s="285" t="s">
        <v>59</v>
      </c>
      <c r="B12" s="286"/>
      <c r="C12" s="286"/>
      <c r="D12" s="123">
        <f>IFERROR(VLOOKUP(E10,研修等一覧!$A$10:$K$49,9),)</f>
        <v>0</v>
      </c>
      <c r="E12" s="124" t="s">
        <v>22</v>
      </c>
      <c r="F12" s="296"/>
      <c r="G12" s="297"/>
      <c r="H12" s="302" t="e">
        <f>VLOOKUP(I10,[1]研修等一覧!$A$10:$K$49,9)</f>
        <v>#N/A</v>
      </c>
      <c r="I12" s="302" t="e">
        <f>VLOOKUP(J10,[1]研修等一覧!$A$10:$K$49,9)</f>
        <v>#N/A</v>
      </c>
      <c r="J12" s="302" t="e">
        <f>VLOOKUP(K10,[1]研修等一覧!$A$10:$K$49,9)</f>
        <v>#N/A</v>
      </c>
      <c r="K12" s="302" t="e">
        <f>VLOOKUP(L10,[1]研修等一覧!$A$10:$K$49,9)</f>
        <v>#N/A</v>
      </c>
      <c r="L12" s="302" t="e">
        <f>VLOOKUP(M10,[1]研修等一覧!$A$10:$K$49,9)</f>
        <v>#N/A</v>
      </c>
      <c r="M12" s="302" t="e">
        <f>VLOOKUP(N10,[1]研修等一覧!$A$10:$K$49,9)</f>
        <v>#N/A</v>
      </c>
      <c r="N12" s="302" t="e">
        <f>VLOOKUP(O10,[1]研修等一覧!$A$10:$K$49,9)</f>
        <v>#N/A</v>
      </c>
      <c r="O12" s="303" t="e">
        <f>VLOOKUP(P10,[1]研修等一覧!$A$10:$K$49,9)</f>
        <v>#N/A</v>
      </c>
    </row>
    <row r="13" spans="1:15" ht="19.5" customHeight="1">
      <c r="A13" s="272" t="s">
        <v>66</v>
      </c>
      <c r="B13" s="273"/>
      <c r="C13" s="273"/>
      <c r="D13" s="274"/>
      <c r="E13" s="274"/>
      <c r="F13" s="274"/>
      <c r="G13" s="274"/>
      <c r="H13" s="274"/>
      <c r="I13" s="274"/>
      <c r="J13" s="274"/>
      <c r="K13" s="274"/>
      <c r="L13" s="274"/>
      <c r="M13" s="274"/>
      <c r="N13" s="274"/>
      <c r="O13" s="275"/>
    </row>
    <row r="14" spans="1:15" ht="19.5" customHeight="1">
      <c r="A14" s="272" t="s">
        <v>67</v>
      </c>
      <c r="B14" s="273"/>
      <c r="C14" s="273"/>
      <c r="D14" s="276" t="s">
        <v>73</v>
      </c>
      <c r="E14" s="276"/>
      <c r="F14" s="276"/>
      <c r="G14" s="276"/>
      <c r="H14" s="276"/>
      <c r="I14" s="276"/>
      <c r="J14" s="276"/>
      <c r="K14" s="276"/>
      <c r="L14" s="276"/>
      <c r="M14" s="276"/>
      <c r="N14" s="276"/>
      <c r="O14" s="277"/>
    </row>
    <row r="15" spans="1:15" ht="19.5" customHeight="1" thickBot="1">
      <c r="A15" s="278" t="s">
        <v>68</v>
      </c>
      <c r="B15" s="279"/>
      <c r="C15" s="279"/>
      <c r="D15" s="280"/>
      <c r="E15" s="280"/>
      <c r="F15" s="280"/>
      <c r="G15" s="280"/>
      <c r="H15" s="280"/>
      <c r="I15" s="280"/>
      <c r="J15" s="280"/>
      <c r="K15" s="280"/>
      <c r="L15" s="280"/>
      <c r="M15" s="280"/>
      <c r="N15" s="280"/>
      <c r="O15" s="281"/>
    </row>
    <row r="16" spans="1:15" s="4" customFormat="1" ht="7.5" customHeight="1">
      <c r="A16" s="264" t="s">
        <v>174</v>
      </c>
      <c r="B16" s="265"/>
      <c r="C16" s="266"/>
      <c r="D16" s="125"/>
      <c r="E16" s="125"/>
      <c r="F16" s="125"/>
      <c r="G16" s="125"/>
      <c r="H16" s="125"/>
      <c r="I16" s="125"/>
      <c r="J16" s="125"/>
      <c r="K16" s="125"/>
      <c r="L16" s="125"/>
      <c r="M16" s="125"/>
      <c r="N16" s="125"/>
      <c r="O16" s="126"/>
    </row>
    <row r="17" spans="1:15" s="4" customFormat="1" ht="12.75" customHeight="1">
      <c r="A17" s="264"/>
      <c r="B17" s="265"/>
      <c r="C17" s="266"/>
      <c r="D17" s="125"/>
      <c r="E17" s="125"/>
      <c r="F17" s="125"/>
      <c r="G17" s="692">
        <f>SUM(H22:J29)</f>
        <v>0</v>
      </c>
      <c r="H17" s="692"/>
      <c r="I17" s="692"/>
      <c r="J17" s="125"/>
      <c r="K17" s="125"/>
      <c r="L17" s="694">
        <f>SUM(L22:N29)</f>
        <v>0</v>
      </c>
      <c r="M17" s="694"/>
      <c r="N17" s="694"/>
      <c r="O17" s="127" t="s">
        <v>61</v>
      </c>
    </row>
    <row r="18" spans="1:15" s="4" customFormat="1" ht="18" customHeight="1" thickBot="1">
      <c r="A18" s="264"/>
      <c r="B18" s="265"/>
      <c r="C18" s="266"/>
      <c r="D18" s="270" t="s">
        <v>60</v>
      </c>
      <c r="E18" s="270"/>
      <c r="F18" s="128" t="s">
        <v>96</v>
      </c>
      <c r="G18" s="693"/>
      <c r="H18" s="693"/>
      <c r="I18" s="693"/>
      <c r="J18" s="129" t="s">
        <v>8</v>
      </c>
      <c r="K18" s="128" t="s">
        <v>97</v>
      </c>
      <c r="L18" s="695"/>
      <c r="M18" s="695"/>
      <c r="N18" s="695"/>
      <c r="O18" s="130" t="s">
        <v>8</v>
      </c>
    </row>
    <row r="19" spans="1:15" s="4" customFormat="1" ht="18" customHeight="1" thickTop="1">
      <c r="A19" s="264"/>
      <c r="B19" s="265"/>
      <c r="C19" s="266"/>
      <c r="D19" s="131"/>
      <c r="E19" s="131"/>
      <c r="F19" s="128"/>
      <c r="G19" s="132"/>
      <c r="H19" s="132"/>
      <c r="I19" s="132"/>
      <c r="J19" s="133"/>
      <c r="K19" s="128"/>
      <c r="L19" s="134"/>
      <c r="M19" s="134"/>
      <c r="N19" s="134"/>
      <c r="O19" s="135"/>
    </row>
    <row r="20" spans="1:15" s="4" customFormat="1" ht="15" customHeight="1">
      <c r="A20" s="264"/>
      <c r="B20" s="265"/>
      <c r="C20" s="266"/>
      <c r="D20" s="125"/>
      <c r="E20" s="125"/>
      <c r="F20" s="125"/>
      <c r="G20" s="125"/>
      <c r="H20" s="125"/>
      <c r="I20" s="125"/>
      <c r="J20" s="125"/>
      <c r="K20" s="125"/>
      <c r="L20" s="125"/>
      <c r="M20" s="125"/>
      <c r="N20" s="125"/>
      <c r="O20" s="126"/>
    </row>
    <row r="21" spans="1:15" s="4" customFormat="1" ht="17.25" customHeight="1">
      <c r="A21" s="264"/>
      <c r="B21" s="265"/>
      <c r="C21" s="266"/>
      <c r="D21" s="271" t="s">
        <v>98</v>
      </c>
      <c r="E21" s="271"/>
      <c r="F21" s="125"/>
      <c r="G21" s="125"/>
      <c r="H21" s="136" t="s">
        <v>95</v>
      </c>
      <c r="I21" s="125"/>
      <c r="J21" s="125"/>
      <c r="K21" s="125"/>
      <c r="L21" s="136" t="s">
        <v>104</v>
      </c>
      <c r="M21" s="125"/>
      <c r="N21" s="125"/>
      <c r="O21" s="126"/>
    </row>
    <row r="22" spans="1:15" s="4" customFormat="1" ht="17.25" customHeight="1">
      <c r="A22" s="264"/>
      <c r="B22" s="265"/>
      <c r="C22" s="266"/>
      <c r="D22" s="263" t="s">
        <v>99</v>
      </c>
      <c r="E22" s="263"/>
      <c r="F22" s="263"/>
      <c r="G22" s="263"/>
      <c r="H22" s="696">
        <f>IFERROR(ROUNDDOWN(L22*1.1,0),)</f>
        <v>0</v>
      </c>
      <c r="I22" s="696"/>
      <c r="J22" s="696"/>
      <c r="K22" s="137" t="s">
        <v>8</v>
      </c>
      <c r="L22" s="697"/>
      <c r="M22" s="697"/>
      <c r="N22" s="697"/>
      <c r="O22" s="138" t="s">
        <v>8</v>
      </c>
    </row>
    <row r="23" spans="1:15" s="4" customFormat="1" ht="17.25" customHeight="1">
      <c r="A23" s="264"/>
      <c r="B23" s="265"/>
      <c r="C23" s="266"/>
      <c r="D23" s="263" t="s">
        <v>190</v>
      </c>
      <c r="E23" s="263"/>
      <c r="F23" s="263"/>
      <c r="G23" s="263"/>
      <c r="H23" s="696">
        <f>IFERROR(ROUNDDOWN(L23*1.1,0),)</f>
        <v>0</v>
      </c>
      <c r="I23" s="696"/>
      <c r="J23" s="696"/>
      <c r="K23" s="137" t="s">
        <v>8</v>
      </c>
      <c r="L23" s="698"/>
      <c r="M23" s="698"/>
      <c r="N23" s="698"/>
      <c r="O23" s="138" t="s">
        <v>8</v>
      </c>
    </row>
    <row r="24" spans="1:15" s="4" customFormat="1" ht="17.25" customHeight="1">
      <c r="A24" s="264"/>
      <c r="B24" s="265"/>
      <c r="C24" s="266"/>
      <c r="D24" s="263" t="s">
        <v>101</v>
      </c>
      <c r="E24" s="263"/>
      <c r="F24" s="263"/>
      <c r="G24" s="263"/>
      <c r="H24" s="696">
        <f t="shared" ref="H24:H28" si="0">IFERROR(ROUNDDOWN(L24*1.1,0),)</f>
        <v>0</v>
      </c>
      <c r="I24" s="696"/>
      <c r="J24" s="696"/>
      <c r="K24" s="137" t="s">
        <v>8</v>
      </c>
      <c r="L24" s="698"/>
      <c r="M24" s="698"/>
      <c r="N24" s="698"/>
      <c r="O24" s="138" t="s">
        <v>8</v>
      </c>
    </row>
    <row r="25" spans="1:15" s="4" customFormat="1" ht="17.25" customHeight="1">
      <c r="A25" s="264"/>
      <c r="B25" s="265"/>
      <c r="C25" s="266"/>
      <c r="D25" s="263" t="s">
        <v>102</v>
      </c>
      <c r="E25" s="263"/>
      <c r="F25" s="263"/>
      <c r="G25" s="263"/>
      <c r="H25" s="696">
        <f t="shared" si="0"/>
        <v>0</v>
      </c>
      <c r="I25" s="696"/>
      <c r="J25" s="696"/>
      <c r="K25" s="137" t="s">
        <v>8</v>
      </c>
      <c r="L25" s="698"/>
      <c r="M25" s="698"/>
      <c r="N25" s="698"/>
      <c r="O25" s="138" t="s">
        <v>8</v>
      </c>
    </row>
    <row r="26" spans="1:15" s="4" customFormat="1" ht="17.25" customHeight="1">
      <c r="A26" s="264"/>
      <c r="B26" s="265"/>
      <c r="C26" s="266"/>
      <c r="D26" s="261" t="s">
        <v>189</v>
      </c>
      <c r="E26" s="261"/>
      <c r="F26" s="261"/>
      <c r="G26" s="261"/>
      <c r="H26" s="696">
        <f t="shared" si="0"/>
        <v>0</v>
      </c>
      <c r="I26" s="696"/>
      <c r="J26" s="696"/>
      <c r="K26" s="137" t="s">
        <v>8</v>
      </c>
      <c r="L26" s="698"/>
      <c r="M26" s="698"/>
      <c r="N26" s="698"/>
      <c r="O26" s="138" t="s">
        <v>8</v>
      </c>
    </row>
    <row r="27" spans="1:15" s="4" customFormat="1" ht="17.25" customHeight="1">
      <c r="A27" s="264"/>
      <c r="B27" s="265"/>
      <c r="C27" s="266"/>
      <c r="D27" s="261" t="s">
        <v>108</v>
      </c>
      <c r="E27" s="261"/>
      <c r="F27" s="261"/>
      <c r="G27" s="261"/>
      <c r="H27" s="696">
        <f t="shared" si="0"/>
        <v>0</v>
      </c>
      <c r="I27" s="696"/>
      <c r="J27" s="696"/>
      <c r="K27" s="137" t="s">
        <v>8</v>
      </c>
      <c r="L27" s="698"/>
      <c r="M27" s="698"/>
      <c r="N27" s="698"/>
      <c r="O27" s="138" t="s">
        <v>8</v>
      </c>
    </row>
    <row r="28" spans="1:15" s="4" customFormat="1" ht="17.25" customHeight="1">
      <c r="A28" s="264"/>
      <c r="B28" s="265"/>
      <c r="C28" s="266"/>
      <c r="D28" s="261" t="s">
        <v>108</v>
      </c>
      <c r="E28" s="261"/>
      <c r="F28" s="261"/>
      <c r="G28" s="261"/>
      <c r="H28" s="696">
        <f t="shared" si="0"/>
        <v>0</v>
      </c>
      <c r="I28" s="696"/>
      <c r="J28" s="696"/>
      <c r="K28" s="137" t="s">
        <v>8</v>
      </c>
      <c r="L28" s="698"/>
      <c r="M28" s="698"/>
      <c r="N28" s="698"/>
      <c r="O28" s="138" t="s">
        <v>8</v>
      </c>
    </row>
    <row r="29" spans="1:15" s="4" customFormat="1" ht="17.25" customHeight="1">
      <c r="A29" s="264"/>
      <c r="B29" s="265"/>
      <c r="C29" s="266"/>
      <c r="D29" s="262" t="s">
        <v>164</v>
      </c>
      <c r="E29" s="262"/>
      <c r="F29" s="262"/>
      <c r="G29" s="262"/>
      <c r="H29" s="696">
        <f>SUM(L29)</f>
        <v>0</v>
      </c>
      <c r="I29" s="696"/>
      <c r="J29" s="696"/>
      <c r="K29" s="137" t="s">
        <v>8</v>
      </c>
      <c r="L29" s="698"/>
      <c r="M29" s="698"/>
      <c r="N29" s="698"/>
      <c r="O29" s="138" t="s">
        <v>8</v>
      </c>
    </row>
    <row r="30" spans="1:15" s="4" customFormat="1" ht="15" customHeight="1" thickBot="1">
      <c r="A30" s="267"/>
      <c r="B30" s="268"/>
      <c r="C30" s="269"/>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175</v>
      </c>
      <c r="B34" s="90"/>
      <c r="C34" s="90"/>
      <c r="D34" s="92"/>
      <c r="E34" s="92"/>
      <c r="F34" s="92"/>
      <c r="G34" s="92"/>
      <c r="H34" s="92"/>
      <c r="I34" s="92"/>
      <c r="J34" s="92"/>
      <c r="K34" s="92"/>
      <c r="L34" s="92"/>
      <c r="M34" s="92"/>
      <c r="N34" s="92"/>
      <c r="O34" s="92"/>
    </row>
    <row r="35" spans="1:15" s="4" customFormat="1" ht="16.5" customHeight="1">
      <c r="A35" s="90" t="s">
        <v>176</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T8h/qIXIEDK2CfcIH2XGmHtSOG/IZexVVf6BQl284Zst6G8IaxLS3+FOEM03L43O9cEb1w4PxfOkta5uizBMFA==" saltValue="Ph6hdouyLj0xGOHfvGwJlQ=="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25" priority="2" operator="equal">
      <formula>""</formula>
    </cfRule>
  </conditionalFormatting>
  <conditionalFormatting sqref="D26:G26">
    <cfRule type="cellIs" dxfId="24"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O41"/>
  <sheetViews>
    <sheetView showZeros="0" view="pageBreakPreview" topLeftCell="A10" zoomScale="90" zoomScaleNormal="100" zoomScaleSheetLayoutView="90" workbookViewId="0">
      <selection activeCell="H22" sqref="H22:J2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165</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03" t="s">
        <v>63</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244" t="s">
        <v>57</v>
      </c>
      <c r="B9" s="245"/>
      <c r="C9" s="245"/>
      <c r="D9" s="246">
        <f>交付申請書!I15</f>
        <v>0</v>
      </c>
      <c r="E9" s="246"/>
      <c r="F9" s="246"/>
      <c r="G9" s="246"/>
      <c r="H9" s="246"/>
      <c r="I9" s="246"/>
      <c r="J9" s="246"/>
      <c r="K9" s="246"/>
      <c r="L9" s="246"/>
      <c r="M9" s="246"/>
      <c r="N9" s="246"/>
      <c r="O9" s="247"/>
    </row>
    <row r="10" spans="1:15" ht="15" customHeight="1">
      <c r="A10" s="282" t="s">
        <v>64</v>
      </c>
      <c r="B10" s="283"/>
      <c r="C10" s="284"/>
      <c r="D10" s="288" t="s">
        <v>65</v>
      </c>
      <c r="E10" s="290"/>
      <c r="F10" s="292" t="s">
        <v>58</v>
      </c>
      <c r="G10" s="293"/>
      <c r="H10" s="298" t="str">
        <f>IFERROR(VLOOKUP(E10,研修等一覧!$A10:$K$49,3),"")</f>
        <v/>
      </c>
      <c r="I10" s="298" t="e">
        <f>VLOOKUP(J5,[1]研修等一覧!$A$10:$K$49,9)</f>
        <v>#N/A</v>
      </c>
      <c r="J10" s="298" t="e">
        <f>VLOOKUP(K5,[1]研修等一覧!$A$10:$K$49,9)</f>
        <v>#N/A</v>
      </c>
      <c r="K10" s="298" t="e">
        <f>VLOOKUP(L5,[1]研修等一覧!$A$10:$K$49,9)</f>
        <v>#N/A</v>
      </c>
      <c r="L10" s="298" t="e">
        <f>VLOOKUP(M5,[1]研修等一覧!$A$10:$K$49,9)</f>
        <v>#N/A</v>
      </c>
      <c r="M10" s="298" t="e">
        <f>VLOOKUP(N5,[1]研修等一覧!$A$10:$K$49,9)</f>
        <v>#N/A</v>
      </c>
      <c r="N10" s="298" t="e">
        <f>VLOOKUP(O5,[1]研修等一覧!$A$10:$K$49,9)</f>
        <v>#N/A</v>
      </c>
      <c r="O10" s="299" t="e">
        <f>VLOOKUP(P5,[1]研修等一覧!$A$10:$K$49,9)</f>
        <v>#N/A</v>
      </c>
    </row>
    <row r="11" spans="1:15" ht="15" customHeight="1">
      <c r="A11" s="285"/>
      <c r="B11" s="286"/>
      <c r="C11" s="287"/>
      <c r="D11" s="289"/>
      <c r="E11" s="291"/>
      <c r="F11" s="294"/>
      <c r="G11" s="295"/>
      <c r="H11" s="300" t="e">
        <f>VLOOKUP(I9,[1]研修等一覧!$A$10:$K$49,9)</f>
        <v>#N/A</v>
      </c>
      <c r="I11" s="300" t="e">
        <f>VLOOKUP(J9,[1]研修等一覧!$A$10:$K$49,9)</f>
        <v>#N/A</v>
      </c>
      <c r="J11" s="300" t="e">
        <f>VLOOKUP(K9,[1]研修等一覧!$A$10:$K$49,9)</f>
        <v>#N/A</v>
      </c>
      <c r="K11" s="300" t="e">
        <f>VLOOKUP(L9,[1]研修等一覧!$A$10:$K$49,9)</f>
        <v>#N/A</v>
      </c>
      <c r="L11" s="300" t="e">
        <f>VLOOKUP(M9,[1]研修等一覧!$A$10:$K$49,9)</f>
        <v>#N/A</v>
      </c>
      <c r="M11" s="300" t="e">
        <f>VLOOKUP(N9,[1]研修等一覧!$A$10:$K$49,9)</f>
        <v>#N/A</v>
      </c>
      <c r="N11" s="300" t="e">
        <f>VLOOKUP(O9,[1]研修等一覧!$A$10:$K$49,9)</f>
        <v>#N/A</v>
      </c>
      <c r="O11" s="301" t="e">
        <f>VLOOKUP(P9,[1]研修等一覧!$A$10:$K$49,9)</f>
        <v>#N/A</v>
      </c>
    </row>
    <row r="12" spans="1:15" ht="18.75" customHeight="1">
      <c r="A12" s="285" t="s">
        <v>59</v>
      </c>
      <c r="B12" s="286"/>
      <c r="C12" s="286"/>
      <c r="D12" s="123">
        <f>IFERROR(VLOOKUP(E10,研修等一覧!$A$10:$K$49,9),)</f>
        <v>0</v>
      </c>
      <c r="E12" s="124" t="s">
        <v>22</v>
      </c>
      <c r="F12" s="296"/>
      <c r="G12" s="297"/>
      <c r="H12" s="302" t="e">
        <f>VLOOKUP(I10,[1]研修等一覧!$A$10:$K$49,9)</f>
        <v>#N/A</v>
      </c>
      <c r="I12" s="302" t="e">
        <f>VLOOKUP(J10,[1]研修等一覧!$A$10:$K$49,9)</f>
        <v>#N/A</v>
      </c>
      <c r="J12" s="302" t="e">
        <f>VLOOKUP(K10,[1]研修等一覧!$A$10:$K$49,9)</f>
        <v>#N/A</v>
      </c>
      <c r="K12" s="302" t="e">
        <f>VLOOKUP(L10,[1]研修等一覧!$A$10:$K$49,9)</f>
        <v>#N/A</v>
      </c>
      <c r="L12" s="302" t="e">
        <f>VLOOKUP(M10,[1]研修等一覧!$A$10:$K$49,9)</f>
        <v>#N/A</v>
      </c>
      <c r="M12" s="302" t="e">
        <f>VLOOKUP(N10,[1]研修等一覧!$A$10:$K$49,9)</f>
        <v>#N/A</v>
      </c>
      <c r="N12" s="302" t="e">
        <f>VLOOKUP(O10,[1]研修等一覧!$A$10:$K$49,9)</f>
        <v>#N/A</v>
      </c>
      <c r="O12" s="303" t="e">
        <f>VLOOKUP(P10,[1]研修等一覧!$A$10:$K$49,9)</f>
        <v>#N/A</v>
      </c>
    </row>
    <row r="13" spans="1:15" ht="19.5" customHeight="1">
      <c r="A13" s="272" t="s">
        <v>66</v>
      </c>
      <c r="B13" s="273"/>
      <c r="C13" s="273"/>
      <c r="D13" s="274"/>
      <c r="E13" s="274"/>
      <c r="F13" s="274"/>
      <c r="G13" s="274"/>
      <c r="H13" s="274"/>
      <c r="I13" s="274"/>
      <c r="J13" s="274"/>
      <c r="K13" s="274"/>
      <c r="L13" s="274"/>
      <c r="M13" s="274"/>
      <c r="N13" s="274"/>
      <c r="O13" s="275"/>
    </row>
    <row r="14" spans="1:15" ht="19.5" customHeight="1">
      <c r="A14" s="272" t="s">
        <v>67</v>
      </c>
      <c r="B14" s="273"/>
      <c r="C14" s="273"/>
      <c r="D14" s="276" t="s">
        <v>73</v>
      </c>
      <c r="E14" s="276"/>
      <c r="F14" s="276"/>
      <c r="G14" s="276"/>
      <c r="H14" s="276"/>
      <c r="I14" s="276"/>
      <c r="J14" s="276"/>
      <c r="K14" s="276"/>
      <c r="L14" s="276"/>
      <c r="M14" s="276"/>
      <c r="N14" s="276"/>
      <c r="O14" s="277"/>
    </row>
    <row r="15" spans="1:15" ht="19.5" customHeight="1" thickBot="1">
      <c r="A15" s="278" t="s">
        <v>68</v>
      </c>
      <c r="B15" s="279"/>
      <c r="C15" s="279"/>
      <c r="D15" s="280"/>
      <c r="E15" s="280"/>
      <c r="F15" s="280"/>
      <c r="G15" s="280"/>
      <c r="H15" s="280"/>
      <c r="I15" s="280"/>
      <c r="J15" s="280"/>
      <c r="K15" s="280"/>
      <c r="L15" s="280"/>
      <c r="M15" s="280"/>
      <c r="N15" s="280"/>
      <c r="O15" s="281"/>
    </row>
    <row r="16" spans="1:15" s="4" customFormat="1" ht="7.5" customHeight="1">
      <c r="A16" s="264" t="s">
        <v>174</v>
      </c>
      <c r="B16" s="265"/>
      <c r="C16" s="266"/>
      <c r="D16" s="125"/>
      <c r="E16" s="125"/>
      <c r="F16" s="125"/>
      <c r="G16" s="125"/>
      <c r="H16" s="125"/>
      <c r="I16" s="125"/>
      <c r="J16" s="125"/>
      <c r="K16" s="125"/>
      <c r="L16" s="125"/>
      <c r="M16" s="125"/>
      <c r="N16" s="125"/>
      <c r="O16" s="126"/>
    </row>
    <row r="17" spans="1:15" s="4" customFormat="1" ht="12.75" customHeight="1">
      <c r="A17" s="264"/>
      <c r="B17" s="265"/>
      <c r="C17" s="266"/>
      <c r="D17" s="125"/>
      <c r="E17" s="125"/>
      <c r="F17" s="125"/>
      <c r="G17" s="692">
        <f>SUM(H22:J29)</f>
        <v>0</v>
      </c>
      <c r="H17" s="692"/>
      <c r="I17" s="692"/>
      <c r="J17" s="125"/>
      <c r="K17" s="125"/>
      <c r="L17" s="694">
        <f>SUM(L22:N29)</f>
        <v>0</v>
      </c>
      <c r="M17" s="694"/>
      <c r="N17" s="694"/>
      <c r="O17" s="127" t="s">
        <v>61</v>
      </c>
    </row>
    <row r="18" spans="1:15" s="4" customFormat="1" ht="18" customHeight="1" thickBot="1">
      <c r="A18" s="264"/>
      <c r="B18" s="265"/>
      <c r="C18" s="266"/>
      <c r="D18" s="270" t="s">
        <v>60</v>
      </c>
      <c r="E18" s="270"/>
      <c r="F18" s="128" t="s">
        <v>96</v>
      </c>
      <c r="G18" s="693"/>
      <c r="H18" s="693"/>
      <c r="I18" s="693"/>
      <c r="J18" s="129" t="s">
        <v>8</v>
      </c>
      <c r="K18" s="128" t="s">
        <v>97</v>
      </c>
      <c r="L18" s="695"/>
      <c r="M18" s="695"/>
      <c r="N18" s="695"/>
      <c r="O18" s="130" t="s">
        <v>8</v>
      </c>
    </row>
    <row r="19" spans="1:15" s="4" customFormat="1" ht="18" customHeight="1" thickTop="1">
      <c r="A19" s="264"/>
      <c r="B19" s="265"/>
      <c r="C19" s="266"/>
      <c r="D19" s="131"/>
      <c r="E19" s="131"/>
      <c r="F19" s="128"/>
      <c r="G19" s="132"/>
      <c r="H19" s="132"/>
      <c r="I19" s="132"/>
      <c r="J19" s="133"/>
      <c r="K19" s="128"/>
      <c r="L19" s="134"/>
      <c r="M19" s="134"/>
      <c r="N19" s="134"/>
      <c r="O19" s="135"/>
    </row>
    <row r="20" spans="1:15" s="4" customFormat="1" ht="15" customHeight="1">
      <c r="A20" s="264"/>
      <c r="B20" s="265"/>
      <c r="C20" s="266"/>
      <c r="D20" s="125"/>
      <c r="E20" s="125"/>
      <c r="F20" s="125"/>
      <c r="G20" s="125"/>
      <c r="H20" s="125"/>
      <c r="I20" s="125"/>
      <c r="J20" s="125"/>
      <c r="K20" s="125"/>
      <c r="L20" s="125"/>
      <c r="M20" s="125"/>
      <c r="N20" s="125"/>
      <c r="O20" s="126"/>
    </row>
    <row r="21" spans="1:15" s="4" customFormat="1" ht="17.25" customHeight="1">
      <c r="A21" s="264"/>
      <c r="B21" s="265"/>
      <c r="C21" s="266"/>
      <c r="D21" s="271" t="s">
        <v>98</v>
      </c>
      <c r="E21" s="271"/>
      <c r="F21" s="125"/>
      <c r="G21" s="125"/>
      <c r="H21" s="136" t="s">
        <v>95</v>
      </c>
      <c r="I21" s="125"/>
      <c r="J21" s="125"/>
      <c r="K21" s="125"/>
      <c r="L21" s="136" t="s">
        <v>104</v>
      </c>
      <c r="M21" s="125"/>
      <c r="N21" s="125"/>
      <c r="O21" s="126"/>
    </row>
    <row r="22" spans="1:15" s="4" customFormat="1" ht="17.25" customHeight="1">
      <c r="A22" s="264"/>
      <c r="B22" s="265"/>
      <c r="C22" s="266"/>
      <c r="D22" s="263" t="s">
        <v>99</v>
      </c>
      <c r="E22" s="263"/>
      <c r="F22" s="263"/>
      <c r="G22" s="263"/>
      <c r="H22" s="696">
        <f>IFERROR(ROUNDDOWN(L22*1.1,0),)</f>
        <v>0</v>
      </c>
      <c r="I22" s="696"/>
      <c r="J22" s="696"/>
      <c r="K22" s="137" t="s">
        <v>8</v>
      </c>
      <c r="L22" s="697"/>
      <c r="M22" s="697"/>
      <c r="N22" s="697"/>
      <c r="O22" s="138" t="s">
        <v>8</v>
      </c>
    </row>
    <row r="23" spans="1:15" s="4" customFormat="1" ht="17.25" customHeight="1">
      <c r="A23" s="264"/>
      <c r="B23" s="265"/>
      <c r="C23" s="266"/>
      <c r="D23" s="263" t="s">
        <v>190</v>
      </c>
      <c r="E23" s="263"/>
      <c r="F23" s="263"/>
      <c r="G23" s="263"/>
      <c r="H23" s="696">
        <f>IFERROR(ROUNDDOWN(L23*1.1,0),)</f>
        <v>0</v>
      </c>
      <c r="I23" s="696"/>
      <c r="J23" s="696"/>
      <c r="K23" s="137" t="s">
        <v>8</v>
      </c>
      <c r="L23" s="698"/>
      <c r="M23" s="698"/>
      <c r="N23" s="698"/>
      <c r="O23" s="138" t="s">
        <v>8</v>
      </c>
    </row>
    <row r="24" spans="1:15" s="4" customFormat="1" ht="17.25" customHeight="1">
      <c r="A24" s="264"/>
      <c r="B24" s="265"/>
      <c r="C24" s="266"/>
      <c r="D24" s="263" t="s">
        <v>101</v>
      </c>
      <c r="E24" s="263"/>
      <c r="F24" s="263"/>
      <c r="G24" s="263"/>
      <c r="H24" s="696">
        <f t="shared" ref="H24:H28" si="0">IFERROR(ROUNDDOWN(L24*1.1,0),)</f>
        <v>0</v>
      </c>
      <c r="I24" s="696"/>
      <c r="J24" s="696"/>
      <c r="K24" s="137" t="s">
        <v>8</v>
      </c>
      <c r="L24" s="698"/>
      <c r="M24" s="698"/>
      <c r="N24" s="698"/>
      <c r="O24" s="138" t="s">
        <v>8</v>
      </c>
    </row>
    <row r="25" spans="1:15" s="4" customFormat="1" ht="17.25" customHeight="1">
      <c r="A25" s="264"/>
      <c r="B25" s="265"/>
      <c r="C25" s="266"/>
      <c r="D25" s="263" t="s">
        <v>102</v>
      </c>
      <c r="E25" s="263"/>
      <c r="F25" s="263"/>
      <c r="G25" s="263"/>
      <c r="H25" s="696">
        <f t="shared" si="0"/>
        <v>0</v>
      </c>
      <c r="I25" s="696"/>
      <c r="J25" s="696"/>
      <c r="K25" s="137" t="s">
        <v>8</v>
      </c>
      <c r="L25" s="698"/>
      <c r="M25" s="698"/>
      <c r="N25" s="698"/>
      <c r="O25" s="138" t="s">
        <v>8</v>
      </c>
    </row>
    <row r="26" spans="1:15" s="4" customFormat="1" ht="17.25" customHeight="1">
      <c r="A26" s="264"/>
      <c r="B26" s="265"/>
      <c r="C26" s="266"/>
      <c r="D26" s="261" t="s">
        <v>189</v>
      </c>
      <c r="E26" s="261"/>
      <c r="F26" s="261"/>
      <c r="G26" s="261"/>
      <c r="H26" s="696">
        <f t="shared" si="0"/>
        <v>0</v>
      </c>
      <c r="I26" s="696"/>
      <c r="J26" s="696"/>
      <c r="K26" s="137" t="s">
        <v>8</v>
      </c>
      <c r="L26" s="698"/>
      <c r="M26" s="698"/>
      <c r="N26" s="698"/>
      <c r="O26" s="138" t="s">
        <v>8</v>
      </c>
    </row>
    <row r="27" spans="1:15" s="4" customFormat="1" ht="17.25" customHeight="1">
      <c r="A27" s="264"/>
      <c r="B27" s="265"/>
      <c r="C27" s="266"/>
      <c r="D27" s="261" t="s">
        <v>108</v>
      </c>
      <c r="E27" s="261"/>
      <c r="F27" s="261"/>
      <c r="G27" s="261"/>
      <c r="H27" s="696">
        <f t="shared" si="0"/>
        <v>0</v>
      </c>
      <c r="I27" s="696"/>
      <c r="J27" s="696"/>
      <c r="K27" s="137" t="s">
        <v>8</v>
      </c>
      <c r="L27" s="698"/>
      <c r="M27" s="698"/>
      <c r="N27" s="698"/>
      <c r="O27" s="138" t="s">
        <v>8</v>
      </c>
    </row>
    <row r="28" spans="1:15" s="4" customFormat="1" ht="17.25" customHeight="1">
      <c r="A28" s="264"/>
      <c r="B28" s="265"/>
      <c r="C28" s="266"/>
      <c r="D28" s="261" t="s">
        <v>108</v>
      </c>
      <c r="E28" s="261"/>
      <c r="F28" s="261"/>
      <c r="G28" s="261"/>
      <c r="H28" s="696">
        <f t="shared" si="0"/>
        <v>0</v>
      </c>
      <c r="I28" s="696"/>
      <c r="J28" s="696"/>
      <c r="K28" s="137" t="s">
        <v>8</v>
      </c>
      <c r="L28" s="698"/>
      <c r="M28" s="698"/>
      <c r="N28" s="698"/>
      <c r="O28" s="138" t="s">
        <v>8</v>
      </c>
    </row>
    <row r="29" spans="1:15" s="4" customFormat="1" ht="17.25" customHeight="1">
      <c r="A29" s="264"/>
      <c r="B29" s="265"/>
      <c r="C29" s="266"/>
      <c r="D29" s="262" t="s">
        <v>164</v>
      </c>
      <c r="E29" s="262"/>
      <c r="F29" s="262"/>
      <c r="G29" s="262"/>
      <c r="H29" s="696">
        <f>SUM(L29)</f>
        <v>0</v>
      </c>
      <c r="I29" s="696"/>
      <c r="J29" s="696"/>
      <c r="K29" s="137" t="s">
        <v>8</v>
      </c>
      <c r="L29" s="698"/>
      <c r="M29" s="698"/>
      <c r="N29" s="698"/>
      <c r="O29" s="138" t="s">
        <v>8</v>
      </c>
    </row>
    <row r="30" spans="1:15" s="4" customFormat="1" ht="15" customHeight="1" thickBot="1">
      <c r="A30" s="267"/>
      <c r="B30" s="268"/>
      <c r="C30" s="269"/>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175</v>
      </c>
      <c r="B34" s="90"/>
      <c r="C34" s="90"/>
      <c r="D34" s="92"/>
      <c r="E34" s="92"/>
      <c r="F34" s="92"/>
      <c r="G34" s="92"/>
      <c r="H34" s="92"/>
      <c r="I34" s="92"/>
      <c r="J34" s="92"/>
      <c r="K34" s="92"/>
      <c r="L34" s="92"/>
      <c r="M34" s="92"/>
      <c r="N34" s="92"/>
      <c r="O34" s="92"/>
    </row>
    <row r="35" spans="1:15" s="4" customFormat="1" ht="16.5" customHeight="1">
      <c r="A35" s="90" t="s">
        <v>176</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YNFeKbbUtEjRhFxXDoKwANKlqRZqYltpJNSciBm0DXTysZQzVkxbqmyivDZrviVNw2cfnPULoF7Xg5Udj4LA3w==" saltValue="oGWtFGSwjhsWqRE+/PhZMg=="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23" priority="2" operator="equal">
      <formula>""</formula>
    </cfRule>
  </conditionalFormatting>
  <conditionalFormatting sqref="D26:G26">
    <cfRule type="cellIs" dxfId="22"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O41"/>
  <sheetViews>
    <sheetView showZeros="0" view="pageBreakPreview" topLeftCell="A16" zoomScale="90" zoomScaleNormal="100" zoomScaleSheetLayoutView="90" workbookViewId="0">
      <selection activeCell="H22" sqref="H22:J2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165</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03" t="s">
        <v>63</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244" t="s">
        <v>57</v>
      </c>
      <c r="B9" s="245"/>
      <c r="C9" s="245"/>
      <c r="D9" s="246">
        <f>交付申請書!I15</f>
        <v>0</v>
      </c>
      <c r="E9" s="246"/>
      <c r="F9" s="246"/>
      <c r="G9" s="246"/>
      <c r="H9" s="246"/>
      <c r="I9" s="246"/>
      <c r="J9" s="246"/>
      <c r="K9" s="246"/>
      <c r="L9" s="246"/>
      <c r="M9" s="246"/>
      <c r="N9" s="246"/>
      <c r="O9" s="247"/>
    </row>
    <row r="10" spans="1:15" ht="15" customHeight="1">
      <c r="A10" s="282" t="s">
        <v>64</v>
      </c>
      <c r="B10" s="283"/>
      <c r="C10" s="284"/>
      <c r="D10" s="288" t="s">
        <v>65</v>
      </c>
      <c r="E10" s="290"/>
      <c r="F10" s="292" t="s">
        <v>58</v>
      </c>
      <c r="G10" s="293"/>
      <c r="H10" s="298" t="str">
        <f>IFERROR(VLOOKUP(E10,研修等一覧!$A10:$K$49,3),"")</f>
        <v/>
      </c>
      <c r="I10" s="298" t="e">
        <f>VLOOKUP(J5,[1]研修等一覧!$A$10:$K$49,9)</f>
        <v>#N/A</v>
      </c>
      <c r="J10" s="298" t="e">
        <f>VLOOKUP(K5,[1]研修等一覧!$A$10:$K$49,9)</f>
        <v>#N/A</v>
      </c>
      <c r="K10" s="298" t="e">
        <f>VLOOKUP(L5,[1]研修等一覧!$A$10:$K$49,9)</f>
        <v>#N/A</v>
      </c>
      <c r="L10" s="298" t="e">
        <f>VLOOKUP(M5,[1]研修等一覧!$A$10:$K$49,9)</f>
        <v>#N/A</v>
      </c>
      <c r="M10" s="298" t="e">
        <f>VLOOKUP(N5,[1]研修等一覧!$A$10:$K$49,9)</f>
        <v>#N/A</v>
      </c>
      <c r="N10" s="298" t="e">
        <f>VLOOKUP(O5,[1]研修等一覧!$A$10:$K$49,9)</f>
        <v>#N/A</v>
      </c>
      <c r="O10" s="299" t="e">
        <f>VLOOKUP(P5,[1]研修等一覧!$A$10:$K$49,9)</f>
        <v>#N/A</v>
      </c>
    </row>
    <row r="11" spans="1:15" ht="15" customHeight="1">
      <c r="A11" s="285"/>
      <c r="B11" s="286"/>
      <c r="C11" s="287"/>
      <c r="D11" s="289"/>
      <c r="E11" s="291"/>
      <c r="F11" s="294"/>
      <c r="G11" s="295"/>
      <c r="H11" s="300" t="e">
        <f>VLOOKUP(I9,[1]研修等一覧!$A$10:$K$49,9)</f>
        <v>#N/A</v>
      </c>
      <c r="I11" s="300" t="e">
        <f>VLOOKUP(J9,[1]研修等一覧!$A$10:$K$49,9)</f>
        <v>#N/A</v>
      </c>
      <c r="J11" s="300" t="e">
        <f>VLOOKUP(K9,[1]研修等一覧!$A$10:$K$49,9)</f>
        <v>#N/A</v>
      </c>
      <c r="K11" s="300" t="e">
        <f>VLOOKUP(L9,[1]研修等一覧!$A$10:$K$49,9)</f>
        <v>#N/A</v>
      </c>
      <c r="L11" s="300" t="e">
        <f>VLOOKUP(M9,[1]研修等一覧!$A$10:$K$49,9)</f>
        <v>#N/A</v>
      </c>
      <c r="M11" s="300" t="e">
        <f>VLOOKUP(N9,[1]研修等一覧!$A$10:$K$49,9)</f>
        <v>#N/A</v>
      </c>
      <c r="N11" s="300" t="e">
        <f>VLOOKUP(O9,[1]研修等一覧!$A$10:$K$49,9)</f>
        <v>#N/A</v>
      </c>
      <c r="O11" s="301" t="e">
        <f>VLOOKUP(P9,[1]研修等一覧!$A$10:$K$49,9)</f>
        <v>#N/A</v>
      </c>
    </row>
    <row r="12" spans="1:15" ht="18.75" customHeight="1">
      <c r="A12" s="285" t="s">
        <v>59</v>
      </c>
      <c r="B12" s="286"/>
      <c r="C12" s="286"/>
      <c r="D12" s="123">
        <f>IFERROR(VLOOKUP(E10,研修等一覧!$A$10:$K$49,9),)</f>
        <v>0</v>
      </c>
      <c r="E12" s="124" t="s">
        <v>22</v>
      </c>
      <c r="F12" s="296"/>
      <c r="G12" s="297"/>
      <c r="H12" s="302" t="e">
        <f>VLOOKUP(I10,[1]研修等一覧!$A$10:$K$49,9)</f>
        <v>#N/A</v>
      </c>
      <c r="I12" s="302" t="e">
        <f>VLOOKUP(J10,[1]研修等一覧!$A$10:$K$49,9)</f>
        <v>#N/A</v>
      </c>
      <c r="J12" s="302" t="e">
        <f>VLOOKUP(K10,[1]研修等一覧!$A$10:$K$49,9)</f>
        <v>#N/A</v>
      </c>
      <c r="K12" s="302" t="e">
        <f>VLOOKUP(L10,[1]研修等一覧!$A$10:$K$49,9)</f>
        <v>#N/A</v>
      </c>
      <c r="L12" s="302" t="e">
        <f>VLOOKUP(M10,[1]研修等一覧!$A$10:$K$49,9)</f>
        <v>#N/A</v>
      </c>
      <c r="M12" s="302" t="e">
        <f>VLOOKUP(N10,[1]研修等一覧!$A$10:$K$49,9)</f>
        <v>#N/A</v>
      </c>
      <c r="N12" s="302" t="e">
        <f>VLOOKUP(O10,[1]研修等一覧!$A$10:$K$49,9)</f>
        <v>#N/A</v>
      </c>
      <c r="O12" s="303" t="e">
        <f>VLOOKUP(P10,[1]研修等一覧!$A$10:$K$49,9)</f>
        <v>#N/A</v>
      </c>
    </row>
    <row r="13" spans="1:15" ht="19.5" customHeight="1">
      <c r="A13" s="272" t="s">
        <v>66</v>
      </c>
      <c r="B13" s="273"/>
      <c r="C13" s="273"/>
      <c r="D13" s="274"/>
      <c r="E13" s="274"/>
      <c r="F13" s="274"/>
      <c r="G13" s="274"/>
      <c r="H13" s="274"/>
      <c r="I13" s="274"/>
      <c r="J13" s="274"/>
      <c r="K13" s="274"/>
      <c r="L13" s="274"/>
      <c r="M13" s="274"/>
      <c r="N13" s="274"/>
      <c r="O13" s="275"/>
    </row>
    <row r="14" spans="1:15" ht="19.5" customHeight="1">
      <c r="A14" s="272" t="s">
        <v>67</v>
      </c>
      <c r="B14" s="273"/>
      <c r="C14" s="273"/>
      <c r="D14" s="276" t="s">
        <v>73</v>
      </c>
      <c r="E14" s="276"/>
      <c r="F14" s="276"/>
      <c r="G14" s="276"/>
      <c r="H14" s="276"/>
      <c r="I14" s="276"/>
      <c r="J14" s="276"/>
      <c r="K14" s="276"/>
      <c r="L14" s="276"/>
      <c r="M14" s="276"/>
      <c r="N14" s="276"/>
      <c r="O14" s="277"/>
    </row>
    <row r="15" spans="1:15" ht="19.5" customHeight="1" thickBot="1">
      <c r="A15" s="278" t="s">
        <v>68</v>
      </c>
      <c r="B15" s="279"/>
      <c r="C15" s="279"/>
      <c r="D15" s="280"/>
      <c r="E15" s="280"/>
      <c r="F15" s="280"/>
      <c r="G15" s="280"/>
      <c r="H15" s="280"/>
      <c r="I15" s="280"/>
      <c r="J15" s="280"/>
      <c r="K15" s="280"/>
      <c r="L15" s="280"/>
      <c r="M15" s="280"/>
      <c r="N15" s="280"/>
      <c r="O15" s="281"/>
    </row>
    <row r="16" spans="1:15" s="4" customFormat="1" ht="7.5" customHeight="1">
      <c r="A16" s="264" t="s">
        <v>174</v>
      </c>
      <c r="B16" s="265"/>
      <c r="C16" s="266"/>
      <c r="D16" s="125"/>
      <c r="E16" s="125"/>
      <c r="F16" s="125"/>
      <c r="G16" s="125"/>
      <c r="H16" s="125"/>
      <c r="I16" s="125"/>
      <c r="J16" s="125"/>
      <c r="K16" s="125"/>
      <c r="L16" s="125"/>
      <c r="M16" s="125"/>
      <c r="N16" s="125"/>
      <c r="O16" s="126"/>
    </row>
    <row r="17" spans="1:15" s="4" customFormat="1" ht="12.75" customHeight="1">
      <c r="A17" s="264"/>
      <c r="B17" s="265"/>
      <c r="C17" s="266"/>
      <c r="D17" s="125"/>
      <c r="E17" s="125"/>
      <c r="F17" s="125"/>
      <c r="G17" s="692">
        <f>SUM(H22:J29)</f>
        <v>0</v>
      </c>
      <c r="H17" s="692"/>
      <c r="I17" s="692"/>
      <c r="J17" s="125"/>
      <c r="K17" s="125"/>
      <c r="L17" s="694">
        <f>SUM(L22:N29)</f>
        <v>0</v>
      </c>
      <c r="M17" s="694"/>
      <c r="N17" s="694"/>
      <c r="O17" s="127" t="s">
        <v>61</v>
      </c>
    </row>
    <row r="18" spans="1:15" s="4" customFormat="1" ht="18" customHeight="1" thickBot="1">
      <c r="A18" s="264"/>
      <c r="B18" s="265"/>
      <c r="C18" s="266"/>
      <c r="D18" s="270" t="s">
        <v>60</v>
      </c>
      <c r="E18" s="270"/>
      <c r="F18" s="128" t="s">
        <v>96</v>
      </c>
      <c r="G18" s="693"/>
      <c r="H18" s="693"/>
      <c r="I18" s="693"/>
      <c r="J18" s="129" t="s">
        <v>8</v>
      </c>
      <c r="K18" s="128" t="s">
        <v>97</v>
      </c>
      <c r="L18" s="695"/>
      <c r="M18" s="695"/>
      <c r="N18" s="695"/>
      <c r="O18" s="130" t="s">
        <v>8</v>
      </c>
    </row>
    <row r="19" spans="1:15" s="4" customFormat="1" ht="18" customHeight="1" thickTop="1">
      <c r="A19" s="264"/>
      <c r="B19" s="265"/>
      <c r="C19" s="266"/>
      <c r="D19" s="131"/>
      <c r="E19" s="131"/>
      <c r="F19" s="128"/>
      <c r="G19" s="132"/>
      <c r="H19" s="132"/>
      <c r="I19" s="132"/>
      <c r="J19" s="133"/>
      <c r="K19" s="128"/>
      <c r="L19" s="134"/>
      <c r="M19" s="134"/>
      <c r="N19" s="134"/>
      <c r="O19" s="135"/>
    </row>
    <row r="20" spans="1:15" s="4" customFormat="1" ht="15" customHeight="1">
      <c r="A20" s="264"/>
      <c r="B20" s="265"/>
      <c r="C20" s="266"/>
      <c r="D20" s="125"/>
      <c r="E20" s="125"/>
      <c r="F20" s="125"/>
      <c r="G20" s="125"/>
      <c r="H20" s="125"/>
      <c r="I20" s="125"/>
      <c r="J20" s="125"/>
      <c r="K20" s="125"/>
      <c r="L20" s="125"/>
      <c r="M20" s="125"/>
      <c r="N20" s="125"/>
      <c r="O20" s="126"/>
    </row>
    <row r="21" spans="1:15" s="4" customFormat="1" ht="17.25" customHeight="1">
      <c r="A21" s="264"/>
      <c r="B21" s="265"/>
      <c r="C21" s="266"/>
      <c r="D21" s="271" t="s">
        <v>98</v>
      </c>
      <c r="E21" s="271"/>
      <c r="F21" s="125"/>
      <c r="G21" s="125"/>
      <c r="H21" s="136" t="s">
        <v>95</v>
      </c>
      <c r="I21" s="125"/>
      <c r="J21" s="125"/>
      <c r="K21" s="125"/>
      <c r="L21" s="136" t="s">
        <v>104</v>
      </c>
      <c r="M21" s="125"/>
      <c r="N21" s="125"/>
      <c r="O21" s="126"/>
    </row>
    <row r="22" spans="1:15" s="4" customFormat="1" ht="17.25" customHeight="1">
      <c r="A22" s="264"/>
      <c r="B22" s="265"/>
      <c r="C22" s="266"/>
      <c r="D22" s="263" t="s">
        <v>99</v>
      </c>
      <c r="E22" s="263"/>
      <c r="F22" s="263"/>
      <c r="G22" s="263"/>
      <c r="H22" s="696">
        <f>IFERROR(ROUNDDOWN(L22*1.1,0),)</f>
        <v>0</v>
      </c>
      <c r="I22" s="696"/>
      <c r="J22" s="696"/>
      <c r="K22" s="137" t="s">
        <v>8</v>
      </c>
      <c r="L22" s="697"/>
      <c r="M22" s="697"/>
      <c r="N22" s="697"/>
      <c r="O22" s="138" t="s">
        <v>8</v>
      </c>
    </row>
    <row r="23" spans="1:15" s="4" customFormat="1" ht="17.25" customHeight="1">
      <c r="A23" s="264"/>
      <c r="B23" s="265"/>
      <c r="C23" s="266"/>
      <c r="D23" s="263" t="s">
        <v>190</v>
      </c>
      <c r="E23" s="263"/>
      <c r="F23" s="263"/>
      <c r="G23" s="263"/>
      <c r="H23" s="696">
        <f>IFERROR(ROUNDDOWN(L23*1.1,0),)</f>
        <v>0</v>
      </c>
      <c r="I23" s="696"/>
      <c r="J23" s="696"/>
      <c r="K23" s="137" t="s">
        <v>8</v>
      </c>
      <c r="L23" s="698"/>
      <c r="M23" s="698"/>
      <c r="N23" s="698"/>
      <c r="O23" s="138" t="s">
        <v>8</v>
      </c>
    </row>
    <row r="24" spans="1:15" s="4" customFormat="1" ht="17.25" customHeight="1">
      <c r="A24" s="264"/>
      <c r="B24" s="265"/>
      <c r="C24" s="266"/>
      <c r="D24" s="263" t="s">
        <v>101</v>
      </c>
      <c r="E24" s="263"/>
      <c r="F24" s="263"/>
      <c r="G24" s="263"/>
      <c r="H24" s="696">
        <f t="shared" ref="H24:H28" si="0">IFERROR(ROUNDDOWN(L24*1.1,0),)</f>
        <v>0</v>
      </c>
      <c r="I24" s="696"/>
      <c r="J24" s="696"/>
      <c r="K24" s="137" t="s">
        <v>8</v>
      </c>
      <c r="L24" s="698"/>
      <c r="M24" s="698"/>
      <c r="N24" s="698"/>
      <c r="O24" s="138" t="s">
        <v>8</v>
      </c>
    </row>
    <row r="25" spans="1:15" s="4" customFormat="1" ht="17.25" customHeight="1">
      <c r="A25" s="264"/>
      <c r="B25" s="265"/>
      <c r="C25" s="266"/>
      <c r="D25" s="263" t="s">
        <v>102</v>
      </c>
      <c r="E25" s="263"/>
      <c r="F25" s="263"/>
      <c r="G25" s="263"/>
      <c r="H25" s="696">
        <f t="shared" si="0"/>
        <v>0</v>
      </c>
      <c r="I25" s="696"/>
      <c r="J25" s="696"/>
      <c r="K25" s="137" t="s">
        <v>8</v>
      </c>
      <c r="L25" s="698"/>
      <c r="M25" s="698"/>
      <c r="N25" s="698"/>
      <c r="O25" s="138" t="s">
        <v>8</v>
      </c>
    </row>
    <row r="26" spans="1:15" s="4" customFormat="1" ht="17.25" customHeight="1">
      <c r="A26" s="264"/>
      <c r="B26" s="265"/>
      <c r="C26" s="266"/>
      <c r="D26" s="261" t="s">
        <v>189</v>
      </c>
      <c r="E26" s="261"/>
      <c r="F26" s="261"/>
      <c r="G26" s="261"/>
      <c r="H26" s="696">
        <f t="shared" si="0"/>
        <v>0</v>
      </c>
      <c r="I26" s="696"/>
      <c r="J26" s="696"/>
      <c r="K26" s="137" t="s">
        <v>8</v>
      </c>
      <c r="L26" s="698"/>
      <c r="M26" s="698"/>
      <c r="N26" s="698"/>
      <c r="O26" s="138" t="s">
        <v>8</v>
      </c>
    </row>
    <row r="27" spans="1:15" s="4" customFormat="1" ht="17.25" customHeight="1">
      <c r="A27" s="264"/>
      <c r="B27" s="265"/>
      <c r="C27" s="266"/>
      <c r="D27" s="261" t="s">
        <v>108</v>
      </c>
      <c r="E27" s="261"/>
      <c r="F27" s="261"/>
      <c r="G27" s="261"/>
      <c r="H27" s="696">
        <f t="shared" si="0"/>
        <v>0</v>
      </c>
      <c r="I27" s="696"/>
      <c r="J27" s="696"/>
      <c r="K27" s="137" t="s">
        <v>8</v>
      </c>
      <c r="L27" s="698"/>
      <c r="M27" s="698"/>
      <c r="N27" s="698"/>
      <c r="O27" s="138" t="s">
        <v>8</v>
      </c>
    </row>
    <row r="28" spans="1:15" s="4" customFormat="1" ht="17.25" customHeight="1">
      <c r="A28" s="264"/>
      <c r="B28" s="265"/>
      <c r="C28" s="266"/>
      <c r="D28" s="261" t="s">
        <v>108</v>
      </c>
      <c r="E28" s="261"/>
      <c r="F28" s="261"/>
      <c r="G28" s="261"/>
      <c r="H28" s="696">
        <f t="shared" si="0"/>
        <v>0</v>
      </c>
      <c r="I28" s="696"/>
      <c r="J28" s="696"/>
      <c r="K28" s="137" t="s">
        <v>8</v>
      </c>
      <c r="L28" s="698"/>
      <c r="M28" s="698"/>
      <c r="N28" s="698"/>
      <c r="O28" s="138" t="s">
        <v>8</v>
      </c>
    </row>
    <row r="29" spans="1:15" s="4" customFormat="1" ht="17.25" customHeight="1">
      <c r="A29" s="264"/>
      <c r="B29" s="265"/>
      <c r="C29" s="266"/>
      <c r="D29" s="262" t="s">
        <v>164</v>
      </c>
      <c r="E29" s="262"/>
      <c r="F29" s="262"/>
      <c r="G29" s="262"/>
      <c r="H29" s="696">
        <f>SUM(L29)</f>
        <v>0</v>
      </c>
      <c r="I29" s="696"/>
      <c r="J29" s="696"/>
      <c r="K29" s="137" t="s">
        <v>8</v>
      </c>
      <c r="L29" s="698"/>
      <c r="M29" s="698"/>
      <c r="N29" s="698"/>
      <c r="O29" s="138" t="s">
        <v>8</v>
      </c>
    </row>
    <row r="30" spans="1:15" s="4" customFormat="1" ht="15" customHeight="1" thickBot="1">
      <c r="A30" s="267"/>
      <c r="B30" s="268"/>
      <c r="C30" s="269"/>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175</v>
      </c>
      <c r="B34" s="90"/>
      <c r="C34" s="90"/>
      <c r="D34" s="92"/>
      <c r="E34" s="92"/>
      <c r="F34" s="92"/>
      <c r="G34" s="92"/>
      <c r="H34" s="92"/>
      <c r="I34" s="92"/>
      <c r="J34" s="92"/>
      <c r="K34" s="92"/>
      <c r="L34" s="92"/>
      <c r="M34" s="92"/>
      <c r="N34" s="92"/>
      <c r="O34" s="92"/>
    </row>
    <row r="35" spans="1:15" s="4" customFormat="1" ht="16.5" customHeight="1">
      <c r="A35" s="90" t="s">
        <v>176</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oyAaCbfQE7tTqczeXZjjn7dFnFGQdqW+1FfRy1Vz6fgwK2afujglLp7xKFirRy8oGRVm5tJYN7d3E/MNbqR6QA==" saltValue="wD1+lk7GvFSIdAF+DUQvbw=="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21" priority="2" operator="equal">
      <formula>""</formula>
    </cfRule>
  </conditionalFormatting>
  <conditionalFormatting sqref="D26:G26">
    <cfRule type="cellIs" dxfId="20"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O41"/>
  <sheetViews>
    <sheetView showZeros="0" view="pageBreakPreview" topLeftCell="A10" zoomScale="90" zoomScaleNormal="100" zoomScaleSheetLayoutView="90" workbookViewId="0">
      <selection activeCell="H22" sqref="H22:J2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165</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03" t="s">
        <v>63</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244" t="s">
        <v>57</v>
      </c>
      <c r="B9" s="245"/>
      <c r="C9" s="245"/>
      <c r="D9" s="246">
        <f>交付申請書!I15</f>
        <v>0</v>
      </c>
      <c r="E9" s="246"/>
      <c r="F9" s="246"/>
      <c r="G9" s="246"/>
      <c r="H9" s="246"/>
      <c r="I9" s="246"/>
      <c r="J9" s="246"/>
      <c r="K9" s="246"/>
      <c r="L9" s="246"/>
      <c r="M9" s="246"/>
      <c r="N9" s="246"/>
      <c r="O9" s="247"/>
    </row>
    <row r="10" spans="1:15" ht="15" customHeight="1">
      <c r="A10" s="282" t="s">
        <v>64</v>
      </c>
      <c r="B10" s="283"/>
      <c r="C10" s="284"/>
      <c r="D10" s="288" t="s">
        <v>65</v>
      </c>
      <c r="E10" s="290"/>
      <c r="F10" s="292" t="s">
        <v>58</v>
      </c>
      <c r="G10" s="293"/>
      <c r="H10" s="298" t="str">
        <f>IFERROR(VLOOKUP(E10,研修等一覧!$A10:$K$49,3),"")</f>
        <v/>
      </c>
      <c r="I10" s="298" t="e">
        <f>VLOOKUP(J5,[1]研修等一覧!$A$10:$K$49,9)</f>
        <v>#N/A</v>
      </c>
      <c r="J10" s="298" t="e">
        <f>VLOOKUP(K5,[1]研修等一覧!$A$10:$K$49,9)</f>
        <v>#N/A</v>
      </c>
      <c r="K10" s="298" t="e">
        <f>VLOOKUP(L5,[1]研修等一覧!$A$10:$K$49,9)</f>
        <v>#N/A</v>
      </c>
      <c r="L10" s="298" t="e">
        <f>VLOOKUP(M5,[1]研修等一覧!$A$10:$K$49,9)</f>
        <v>#N/A</v>
      </c>
      <c r="M10" s="298" t="e">
        <f>VLOOKUP(N5,[1]研修等一覧!$A$10:$K$49,9)</f>
        <v>#N/A</v>
      </c>
      <c r="N10" s="298" t="e">
        <f>VLOOKUP(O5,[1]研修等一覧!$A$10:$K$49,9)</f>
        <v>#N/A</v>
      </c>
      <c r="O10" s="299" t="e">
        <f>VLOOKUP(P5,[1]研修等一覧!$A$10:$K$49,9)</f>
        <v>#N/A</v>
      </c>
    </row>
    <row r="11" spans="1:15" ht="15" customHeight="1">
      <c r="A11" s="285"/>
      <c r="B11" s="286"/>
      <c r="C11" s="287"/>
      <c r="D11" s="289"/>
      <c r="E11" s="291"/>
      <c r="F11" s="294"/>
      <c r="G11" s="295"/>
      <c r="H11" s="300" t="e">
        <f>VLOOKUP(I9,[1]研修等一覧!$A$10:$K$49,9)</f>
        <v>#N/A</v>
      </c>
      <c r="I11" s="300" t="e">
        <f>VLOOKUP(J9,[1]研修等一覧!$A$10:$K$49,9)</f>
        <v>#N/A</v>
      </c>
      <c r="J11" s="300" t="e">
        <f>VLOOKUP(K9,[1]研修等一覧!$A$10:$K$49,9)</f>
        <v>#N/A</v>
      </c>
      <c r="K11" s="300" t="e">
        <f>VLOOKUP(L9,[1]研修等一覧!$A$10:$K$49,9)</f>
        <v>#N/A</v>
      </c>
      <c r="L11" s="300" t="e">
        <f>VLOOKUP(M9,[1]研修等一覧!$A$10:$K$49,9)</f>
        <v>#N/A</v>
      </c>
      <c r="M11" s="300" t="e">
        <f>VLOOKUP(N9,[1]研修等一覧!$A$10:$K$49,9)</f>
        <v>#N/A</v>
      </c>
      <c r="N11" s="300" t="e">
        <f>VLOOKUP(O9,[1]研修等一覧!$A$10:$K$49,9)</f>
        <v>#N/A</v>
      </c>
      <c r="O11" s="301" t="e">
        <f>VLOOKUP(P9,[1]研修等一覧!$A$10:$K$49,9)</f>
        <v>#N/A</v>
      </c>
    </row>
    <row r="12" spans="1:15" ht="18.75" customHeight="1">
      <c r="A12" s="285" t="s">
        <v>59</v>
      </c>
      <c r="B12" s="286"/>
      <c r="C12" s="286"/>
      <c r="D12" s="123">
        <f>IFERROR(VLOOKUP(E10,研修等一覧!$A$10:$K$49,9),)</f>
        <v>0</v>
      </c>
      <c r="E12" s="124" t="s">
        <v>22</v>
      </c>
      <c r="F12" s="296"/>
      <c r="G12" s="297"/>
      <c r="H12" s="302" t="e">
        <f>VLOOKUP(I10,[1]研修等一覧!$A$10:$K$49,9)</f>
        <v>#N/A</v>
      </c>
      <c r="I12" s="302" t="e">
        <f>VLOOKUP(J10,[1]研修等一覧!$A$10:$K$49,9)</f>
        <v>#N/A</v>
      </c>
      <c r="J12" s="302" t="e">
        <f>VLOOKUP(K10,[1]研修等一覧!$A$10:$K$49,9)</f>
        <v>#N/A</v>
      </c>
      <c r="K12" s="302" t="e">
        <f>VLOOKUP(L10,[1]研修等一覧!$A$10:$K$49,9)</f>
        <v>#N/A</v>
      </c>
      <c r="L12" s="302" t="e">
        <f>VLOOKUP(M10,[1]研修等一覧!$A$10:$K$49,9)</f>
        <v>#N/A</v>
      </c>
      <c r="M12" s="302" t="e">
        <f>VLOOKUP(N10,[1]研修等一覧!$A$10:$K$49,9)</f>
        <v>#N/A</v>
      </c>
      <c r="N12" s="302" t="e">
        <f>VLOOKUP(O10,[1]研修等一覧!$A$10:$K$49,9)</f>
        <v>#N/A</v>
      </c>
      <c r="O12" s="303" t="e">
        <f>VLOOKUP(P10,[1]研修等一覧!$A$10:$K$49,9)</f>
        <v>#N/A</v>
      </c>
    </row>
    <row r="13" spans="1:15" ht="19.5" customHeight="1">
      <c r="A13" s="272" t="s">
        <v>66</v>
      </c>
      <c r="B13" s="273"/>
      <c r="C13" s="273"/>
      <c r="D13" s="274"/>
      <c r="E13" s="274"/>
      <c r="F13" s="274"/>
      <c r="G13" s="274"/>
      <c r="H13" s="274"/>
      <c r="I13" s="274"/>
      <c r="J13" s="274"/>
      <c r="K13" s="274"/>
      <c r="L13" s="274"/>
      <c r="M13" s="274"/>
      <c r="N13" s="274"/>
      <c r="O13" s="275"/>
    </row>
    <row r="14" spans="1:15" ht="19.5" customHeight="1">
      <c r="A14" s="272" t="s">
        <v>67</v>
      </c>
      <c r="B14" s="273"/>
      <c r="C14" s="273"/>
      <c r="D14" s="276" t="s">
        <v>73</v>
      </c>
      <c r="E14" s="276"/>
      <c r="F14" s="276"/>
      <c r="G14" s="276"/>
      <c r="H14" s="276"/>
      <c r="I14" s="276"/>
      <c r="J14" s="276"/>
      <c r="K14" s="276"/>
      <c r="L14" s="276"/>
      <c r="M14" s="276"/>
      <c r="N14" s="276"/>
      <c r="O14" s="277"/>
    </row>
    <row r="15" spans="1:15" ht="19.5" customHeight="1" thickBot="1">
      <c r="A15" s="278" t="s">
        <v>68</v>
      </c>
      <c r="B15" s="279"/>
      <c r="C15" s="279"/>
      <c r="D15" s="280"/>
      <c r="E15" s="280"/>
      <c r="F15" s="280"/>
      <c r="G15" s="280"/>
      <c r="H15" s="280"/>
      <c r="I15" s="280"/>
      <c r="J15" s="280"/>
      <c r="K15" s="280"/>
      <c r="L15" s="280"/>
      <c r="M15" s="280"/>
      <c r="N15" s="280"/>
      <c r="O15" s="281"/>
    </row>
    <row r="16" spans="1:15" s="4" customFormat="1" ht="7.5" customHeight="1">
      <c r="A16" s="264" t="s">
        <v>174</v>
      </c>
      <c r="B16" s="265"/>
      <c r="C16" s="266"/>
      <c r="D16" s="125"/>
      <c r="E16" s="125"/>
      <c r="F16" s="125"/>
      <c r="G16" s="125"/>
      <c r="H16" s="125"/>
      <c r="I16" s="125"/>
      <c r="J16" s="125"/>
      <c r="K16" s="125"/>
      <c r="L16" s="125"/>
      <c r="M16" s="125"/>
      <c r="N16" s="125"/>
      <c r="O16" s="126"/>
    </row>
    <row r="17" spans="1:15" s="4" customFormat="1" ht="12.75" customHeight="1">
      <c r="A17" s="264"/>
      <c r="B17" s="265"/>
      <c r="C17" s="266"/>
      <c r="D17" s="125"/>
      <c r="E17" s="125"/>
      <c r="F17" s="125"/>
      <c r="G17" s="692">
        <f>SUM(H22:J29)</f>
        <v>0</v>
      </c>
      <c r="H17" s="692"/>
      <c r="I17" s="692"/>
      <c r="J17" s="125"/>
      <c r="K17" s="125"/>
      <c r="L17" s="694">
        <f>SUM(L22:N29)</f>
        <v>0</v>
      </c>
      <c r="M17" s="694"/>
      <c r="N17" s="694"/>
      <c r="O17" s="127" t="s">
        <v>61</v>
      </c>
    </row>
    <row r="18" spans="1:15" s="4" customFormat="1" ht="18" customHeight="1" thickBot="1">
      <c r="A18" s="264"/>
      <c r="B18" s="265"/>
      <c r="C18" s="266"/>
      <c r="D18" s="270" t="s">
        <v>60</v>
      </c>
      <c r="E18" s="270"/>
      <c r="F18" s="128" t="s">
        <v>96</v>
      </c>
      <c r="G18" s="693"/>
      <c r="H18" s="693"/>
      <c r="I18" s="693"/>
      <c r="J18" s="129" t="s">
        <v>8</v>
      </c>
      <c r="K18" s="128" t="s">
        <v>97</v>
      </c>
      <c r="L18" s="695"/>
      <c r="M18" s="695"/>
      <c r="N18" s="695"/>
      <c r="O18" s="130" t="s">
        <v>8</v>
      </c>
    </row>
    <row r="19" spans="1:15" s="4" customFormat="1" ht="18" customHeight="1" thickTop="1">
      <c r="A19" s="264"/>
      <c r="B19" s="265"/>
      <c r="C19" s="266"/>
      <c r="D19" s="131"/>
      <c r="E19" s="131"/>
      <c r="F19" s="128"/>
      <c r="G19" s="132"/>
      <c r="H19" s="132"/>
      <c r="I19" s="132"/>
      <c r="J19" s="133"/>
      <c r="K19" s="128"/>
      <c r="L19" s="134"/>
      <c r="M19" s="134"/>
      <c r="N19" s="134"/>
      <c r="O19" s="135"/>
    </row>
    <row r="20" spans="1:15" s="4" customFormat="1" ht="15" customHeight="1">
      <c r="A20" s="264"/>
      <c r="B20" s="265"/>
      <c r="C20" s="266"/>
      <c r="D20" s="125"/>
      <c r="E20" s="125"/>
      <c r="F20" s="125"/>
      <c r="G20" s="125"/>
      <c r="H20" s="125"/>
      <c r="I20" s="125"/>
      <c r="J20" s="125"/>
      <c r="K20" s="125"/>
      <c r="L20" s="125"/>
      <c r="M20" s="125"/>
      <c r="N20" s="125"/>
      <c r="O20" s="126"/>
    </row>
    <row r="21" spans="1:15" s="4" customFormat="1" ht="17.25" customHeight="1">
      <c r="A21" s="264"/>
      <c r="B21" s="265"/>
      <c r="C21" s="266"/>
      <c r="D21" s="271" t="s">
        <v>98</v>
      </c>
      <c r="E21" s="271"/>
      <c r="F21" s="125"/>
      <c r="G21" s="125"/>
      <c r="H21" s="136" t="s">
        <v>95</v>
      </c>
      <c r="I21" s="125"/>
      <c r="J21" s="125"/>
      <c r="K21" s="125"/>
      <c r="L21" s="136" t="s">
        <v>104</v>
      </c>
      <c r="M21" s="125"/>
      <c r="N21" s="125"/>
      <c r="O21" s="126"/>
    </row>
    <row r="22" spans="1:15" s="4" customFormat="1" ht="17.25" customHeight="1">
      <c r="A22" s="264"/>
      <c r="B22" s="265"/>
      <c r="C22" s="266"/>
      <c r="D22" s="263" t="s">
        <v>99</v>
      </c>
      <c r="E22" s="263"/>
      <c r="F22" s="263"/>
      <c r="G22" s="263"/>
      <c r="H22" s="696">
        <f>IFERROR(ROUNDDOWN(L22*1.1,0),)</f>
        <v>0</v>
      </c>
      <c r="I22" s="696"/>
      <c r="J22" s="696"/>
      <c r="K22" s="137" t="s">
        <v>8</v>
      </c>
      <c r="L22" s="697"/>
      <c r="M22" s="697"/>
      <c r="N22" s="697"/>
      <c r="O22" s="138" t="s">
        <v>8</v>
      </c>
    </row>
    <row r="23" spans="1:15" s="4" customFormat="1" ht="17.25" customHeight="1">
      <c r="A23" s="264"/>
      <c r="B23" s="265"/>
      <c r="C23" s="266"/>
      <c r="D23" s="263" t="s">
        <v>190</v>
      </c>
      <c r="E23" s="263"/>
      <c r="F23" s="263"/>
      <c r="G23" s="263"/>
      <c r="H23" s="696">
        <f>IFERROR(ROUNDDOWN(L23*1.1,0),)</f>
        <v>0</v>
      </c>
      <c r="I23" s="696"/>
      <c r="J23" s="696"/>
      <c r="K23" s="137" t="s">
        <v>8</v>
      </c>
      <c r="L23" s="698"/>
      <c r="M23" s="698"/>
      <c r="N23" s="698"/>
      <c r="O23" s="138" t="s">
        <v>8</v>
      </c>
    </row>
    <row r="24" spans="1:15" s="4" customFormat="1" ht="17.25" customHeight="1">
      <c r="A24" s="264"/>
      <c r="B24" s="265"/>
      <c r="C24" s="266"/>
      <c r="D24" s="263" t="s">
        <v>101</v>
      </c>
      <c r="E24" s="263"/>
      <c r="F24" s="263"/>
      <c r="G24" s="263"/>
      <c r="H24" s="696">
        <f t="shared" ref="H24:H28" si="0">IFERROR(ROUNDDOWN(L24*1.1,0),)</f>
        <v>0</v>
      </c>
      <c r="I24" s="696"/>
      <c r="J24" s="696"/>
      <c r="K24" s="137" t="s">
        <v>8</v>
      </c>
      <c r="L24" s="698"/>
      <c r="M24" s="698"/>
      <c r="N24" s="698"/>
      <c r="O24" s="138" t="s">
        <v>8</v>
      </c>
    </row>
    <row r="25" spans="1:15" s="4" customFormat="1" ht="17.25" customHeight="1">
      <c r="A25" s="264"/>
      <c r="B25" s="265"/>
      <c r="C25" s="266"/>
      <c r="D25" s="263" t="s">
        <v>102</v>
      </c>
      <c r="E25" s="263"/>
      <c r="F25" s="263"/>
      <c r="G25" s="263"/>
      <c r="H25" s="696">
        <f t="shared" si="0"/>
        <v>0</v>
      </c>
      <c r="I25" s="696"/>
      <c r="J25" s="696"/>
      <c r="K25" s="137" t="s">
        <v>8</v>
      </c>
      <c r="L25" s="698"/>
      <c r="M25" s="698"/>
      <c r="N25" s="698"/>
      <c r="O25" s="138" t="s">
        <v>8</v>
      </c>
    </row>
    <row r="26" spans="1:15" s="4" customFormat="1" ht="17.25" customHeight="1">
      <c r="A26" s="264"/>
      <c r="B26" s="265"/>
      <c r="C26" s="266"/>
      <c r="D26" s="261" t="s">
        <v>189</v>
      </c>
      <c r="E26" s="261"/>
      <c r="F26" s="261"/>
      <c r="G26" s="261"/>
      <c r="H26" s="696">
        <f t="shared" si="0"/>
        <v>0</v>
      </c>
      <c r="I26" s="696"/>
      <c r="J26" s="696"/>
      <c r="K26" s="137" t="s">
        <v>8</v>
      </c>
      <c r="L26" s="698"/>
      <c r="M26" s="698"/>
      <c r="N26" s="698"/>
      <c r="O26" s="138" t="s">
        <v>8</v>
      </c>
    </row>
    <row r="27" spans="1:15" s="4" customFormat="1" ht="17.25" customHeight="1">
      <c r="A27" s="264"/>
      <c r="B27" s="265"/>
      <c r="C27" s="266"/>
      <c r="D27" s="261" t="s">
        <v>108</v>
      </c>
      <c r="E27" s="261"/>
      <c r="F27" s="261"/>
      <c r="G27" s="261"/>
      <c r="H27" s="696">
        <f t="shared" si="0"/>
        <v>0</v>
      </c>
      <c r="I27" s="696"/>
      <c r="J27" s="696"/>
      <c r="K27" s="137" t="s">
        <v>8</v>
      </c>
      <c r="L27" s="698"/>
      <c r="M27" s="698"/>
      <c r="N27" s="698"/>
      <c r="O27" s="138" t="s">
        <v>8</v>
      </c>
    </row>
    <row r="28" spans="1:15" s="4" customFormat="1" ht="17.25" customHeight="1">
      <c r="A28" s="264"/>
      <c r="B28" s="265"/>
      <c r="C28" s="266"/>
      <c r="D28" s="261" t="s">
        <v>108</v>
      </c>
      <c r="E28" s="261"/>
      <c r="F28" s="261"/>
      <c r="G28" s="261"/>
      <c r="H28" s="696">
        <f t="shared" si="0"/>
        <v>0</v>
      </c>
      <c r="I28" s="696"/>
      <c r="J28" s="696"/>
      <c r="K28" s="137" t="s">
        <v>8</v>
      </c>
      <c r="L28" s="698"/>
      <c r="M28" s="698"/>
      <c r="N28" s="698"/>
      <c r="O28" s="138" t="s">
        <v>8</v>
      </c>
    </row>
    <row r="29" spans="1:15" s="4" customFormat="1" ht="17.25" customHeight="1">
      <c r="A29" s="264"/>
      <c r="B29" s="265"/>
      <c r="C29" s="266"/>
      <c r="D29" s="262" t="s">
        <v>164</v>
      </c>
      <c r="E29" s="262"/>
      <c r="F29" s="262"/>
      <c r="G29" s="262"/>
      <c r="H29" s="696">
        <f>SUM(L29)</f>
        <v>0</v>
      </c>
      <c r="I29" s="696"/>
      <c r="J29" s="696"/>
      <c r="K29" s="137" t="s">
        <v>8</v>
      </c>
      <c r="L29" s="698"/>
      <c r="M29" s="698"/>
      <c r="N29" s="698"/>
      <c r="O29" s="138" t="s">
        <v>8</v>
      </c>
    </row>
    <row r="30" spans="1:15" s="4" customFormat="1" ht="15" customHeight="1" thickBot="1">
      <c r="A30" s="267"/>
      <c r="B30" s="268"/>
      <c r="C30" s="269"/>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175</v>
      </c>
      <c r="B34" s="90"/>
      <c r="C34" s="90"/>
      <c r="D34" s="92"/>
      <c r="E34" s="92"/>
      <c r="F34" s="92"/>
      <c r="G34" s="92"/>
      <c r="H34" s="92"/>
      <c r="I34" s="92"/>
      <c r="J34" s="92"/>
      <c r="K34" s="92"/>
      <c r="L34" s="92"/>
      <c r="M34" s="92"/>
      <c r="N34" s="92"/>
      <c r="O34" s="92"/>
    </row>
    <row r="35" spans="1:15" s="4" customFormat="1" ht="16.5" customHeight="1">
      <c r="A35" s="90" t="s">
        <v>176</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rDsmbi5FaFsseH2U6TV+zRBAZP24VDxwnKHd6lOQph99RJgEJEx+nxWBOKlhQCwDHoyU9p6VEBW1pKs7C9m5Q==" saltValue="nqHyHRMUVN8ipAKxZkgj2w=="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19" priority="2" operator="equal">
      <formula>""</formula>
    </cfRule>
  </conditionalFormatting>
  <conditionalFormatting sqref="D26:G26">
    <cfRule type="cellIs" dxfId="18"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O41"/>
  <sheetViews>
    <sheetView showZeros="0" view="pageBreakPreview" topLeftCell="A10" zoomScale="90" zoomScaleNormal="100" zoomScaleSheetLayoutView="90" workbookViewId="0">
      <selection activeCell="H22" sqref="H22:J2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165</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03" t="s">
        <v>63</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244" t="s">
        <v>57</v>
      </c>
      <c r="B9" s="245"/>
      <c r="C9" s="245"/>
      <c r="D9" s="246">
        <f>交付申請書!I15</f>
        <v>0</v>
      </c>
      <c r="E9" s="246"/>
      <c r="F9" s="246"/>
      <c r="G9" s="246"/>
      <c r="H9" s="246"/>
      <c r="I9" s="246"/>
      <c r="J9" s="246"/>
      <c r="K9" s="246"/>
      <c r="L9" s="246"/>
      <c r="M9" s="246"/>
      <c r="N9" s="246"/>
      <c r="O9" s="247"/>
    </row>
    <row r="10" spans="1:15" ht="15" customHeight="1">
      <c r="A10" s="282" t="s">
        <v>64</v>
      </c>
      <c r="B10" s="283"/>
      <c r="C10" s="284"/>
      <c r="D10" s="288" t="s">
        <v>65</v>
      </c>
      <c r="E10" s="290"/>
      <c r="F10" s="292" t="s">
        <v>58</v>
      </c>
      <c r="G10" s="293"/>
      <c r="H10" s="298" t="str">
        <f>IFERROR(VLOOKUP(E10,研修等一覧!$A10:$K$49,3),"")</f>
        <v/>
      </c>
      <c r="I10" s="298" t="e">
        <f>VLOOKUP(J5,[1]研修等一覧!$A$10:$K$49,9)</f>
        <v>#N/A</v>
      </c>
      <c r="J10" s="298" t="e">
        <f>VLOOKUP(K5,[1]研修等一覧!$A$10:$K$49,9)</f>
        <v>#N/A</v>
      </c>
      <c r="K10" s="298" t="e">
        <f>VLOOKUP(L5,[1]研修等一覧!$A$10:$K$49,9)</f>
        <v>#N/A</v>
      </c>
      <c r="L10" s="298" t="e">
        <f>VLOOKUP(M5,[1]研修等一覧!$A$10:$K$49,9)</f>
        <v>#N/A</v>
      </c>
      <c r="M10" s="298" t="e">
        <f>VLOOKUP(N5,[1]研修等一覧!$A$10:$K$49,9)</f>
        <v>#N/A</v>
      </c>
      <c r="N10" s="298" t="e">
        <f>VLOOKUP(O5,[1]研修等一覧!$A$10:$K$49,9)</f>
        <v>#N/A</v>
      </c>
      <c r="O10" s="299" t="e">
        <f>VLOOKUP(P5,[1]研修等一覧!$A$10:$K$49,9)</f>
        <v>#N/A</v>
      </c>
    </row>
    <row r="11" spans="1:15" ht="15" customHeight="1">
      <c r="A11" s="285"/>
      <c r="B11" s="286"/>
      <c r="C11" s="287"/>
      <c r="D11" s="289"/>
      <c r="E11" s="291"/>
      <c r="F11" s="294"/>
      <c r="G11" s="295"/>
      <c r="H11" s="300" t="e">
        <f>VLOOKUP(I9,[1]研修等一覧!$A$10:$K$49,9)</f>
        <v>#N/A</v>
      </c>
      <c r="I11" s="300" t="e">
        <f>VLOOKUP(J9,[1]研修等一覧!$A$10:$K$49,9)</f>
        <v>#N/A</v>
      </c>
      <c r="J11" s="300" t="e">
        <f>VLOOKUP(K9,[1]研修等一覧!$A$10:$K$49,9)</f>
        <v>#N/A</v>
      </c>
      <c r="K11" s="300" t="e">
        <f>VLOOKUP(L9,[1]研修等一覧!$A$10:$K$49,9)</f>
        <v>#N/A</v>
      </c>
      <c r="L11" s="300" t="e">
        <f>VLOOKUP(M9,[1]研修等一覧!$A$10:$K$49,9)</f>
        <v>#N/A</v>
      </c>
      <c r="M11" s="300" t="e">
        <f>VLOOKUP(N9,[1]研修等一覧!$A$10:$K$49,9)</f>
        <v>#N/A</v>
      </c>
      <c r="N11" s="300" t="e">
        <f>VLOOKUP(O9,[1]研修等一覧!$A$10:$K$49,9)</f>
        <v>#N/A</v>
      </c>
      <c r="O11" s="301" t="e">
        <f>VLOOKUP(P9,[1]研修等一覧!$A$10:$K$49,9)</f>
        <v>#N/A</v>
      </c>
    </row>
    <row r="12" spans="1:15" ht="18.75" customHeight="1">
      <c r="A12" s="285" t="s">
        <v>59</v>
      </c>
      <c r="B12" s="286"/>
      <c r="C12" s="286"/>
      <c r="D12" s="123">
        <f>IFERROR(VLOOKUP(E10,研修等一覧!$A$10:$K$49,9),)</f>
        <v>0</v>
      </c>
      <c r="E12" s="124" t="s">
        <v>22</v>
      </c>
      <c r="F12" s="296"/>
      <c r="G12" s="297"/>
      <c r="H12" s="302" t="e">
        <f>VLOOKUP(I10,[1]研修等一覧!$A$10:$K$49,9)</f>
        <v>#N/A</v>
      </c>
      <c r="I12" s="302" t="e">
        <f>VLOOKUP(J10,[1]研修等一覧!$A$10:$K$49,9)</f>
        <v>#N/A</v>
      </c>
      <c r="J12" s="302" t="e">
        <f>VLOOKUP(K10,[1]研修等一覧!$A$10:$K$49,9)</f>
        <v>#N/A</v>
      </c>
      <c r="K12" s="302" t="e">
        <f>VLOOKUP(L10,[1]研修等一覧!$A$10:$K$49,9)</f>
        <v>#N/A</v>
      </c>
      <c r="L12" s="302" t="e">
        <f>VLOOKUP(M10,[1]研修等一覧!$A$10:$K$49,9)</f>
        <v>#N/A</v>
      </c>
      <c r="M12" s="302" t="e">
        <f>VLOOKUP(N10,[1]研修等一覧!$A$10:$K$49,9)</f>
        <v>#N/A</v>
      </c>
      <c r="N12" s="302" t="e">
        <f>VLOOKUP(O10,[1]研修等一覧!$A$10:$K$49,9)</f>
        <v>#N/A</v>
      </c>
      <c r="O12" s="303" t="e">
        <f>VLOOKUP(P10,[1]研修等一覧!$A$10:$K$49,9)</f>
        <v>#N/A</v>
      </c>
    </row>
    <row r="13" spans="1:15" ht="19.5" customHeight="1">
      <c r="A13" s="272" t="s">
        <v>66</v>
      </c>
      <c r="B13" s="273"/>
      <c r="C13" s="273"/>
      <c r="D13" s="274"/>
      <c r="E13" s="274"/>
      <c r="F13" s="274"/>
      <c r="G13" s="274"/>
      <c r="H13" s="274"/>
      <c r="I13" s="274"/>
      <c r="J13" s="274"/>
      <c r="K13" s="274"/>
      <c r="L13" s="274"/>
      <c r="M13" s="274"/>
      <c r="N13" s="274"/>
      <c r="O13" s="275"/>
    </row>
    <row r="14" spans="1:15" ht="19.5" customHeight="1">
      <c r="A14" s="272" t="s">
        <v>67</v>
      </c>
      <c r="B14" s="273"/>
      <c r="C14" s="273"/>
      <c r="D14" s="276" t="s">
        <v>73</v>
      </c>
      <c r="E14" s="276"/>
      <c r="F14" s="276"/>
      <c r="G14" s="276"/>
      <c r="H14" s="276"/>
      <c r="I14" s="276"/>
      <c r="J14" s="276"/>
      <c r="K14" s="276"/>
      <c r="L14" s="276"/>
      <c r="M14" s="276"/>
      <c r="N14" s="276"/>
      <c r="O14" s="277"/>
    </row>
    <row r="15" spans="1:15" ht="19.5" customHeight="1" thickBot="1">
      <c r="A15" s="278" t="s">
        <v>68</v>
      </c>
      <c r="B15" s="279"/>
      <c r="C15" s="279"/>
      <c r="D15" s="280"/>
      <c r="E15" s="280"/>
      <c r="F15" s="280"/>
      <c r="G15" s="280"/>
      <c r="H15" s="280"/>
      <c r="I15" s="280"/>
      <c r="J15" s="280"/>
      <c r="K15" s="280"/>
      <c r="L15" s="280"/>
      <c r="M15" s="280"/>
      <c r="N15" s="280"/>
      <c r="O15" s="281"/>
    </row>
    <row r="16" spans="1:15" s="4" customFormat="1" ht="7.5" customHeight="1">
      <c r="A16" s="264" t="s">
        <v>174</v>
      </c>
      <c r="B16" s="265"/>
      <c r="C16" s="266"/>
      <c r="D16" s="125"/>
      <c r="E16" s="125"/>
      <c r="F16" s="125"/>
      <c r="G16" s="125"/>
      <c r="H16" s="125"/>
      <c r="I16" s="125"/>
      <c r="J16" s="125"/>
      <c r="K16" s="125"/>
      <c r="L16" s="125"/>
      <c r="M16" s="125"/>
      <c r="N16" s="125"/>
      <c r="O16" s="126"/>
    </row>
    <row r="17" spans="1:15" s="4" customFormat="1" ht="12.75" customHeight="1">
      <c r="A17" s="264"/>
      <c r="B17" s="265"/>
      <c r="C17" s="266"/>
      <c r="D17" s="125"/>
      <c r="E17" s="125"/>
      <c r="F17" s="125"/>
      <c r="G17" s="692">
        <f>SUM(H22:J29)</f>
        <v>0</v>
      </c>
      <c r="H17" s="692"/>
      <c r="I17" s="692"/>
      <c r="J17" s="125"/>
      <c r="K17" s="125"/>
      <c r="L17" s="694">
        <f>SUM(L22:N29)</f>
        <v>0</v>
      </c>
      <c r="M17" s="694"/>
      <c r="N17" s="694"/>
      <c r="O17" s="127" t="s">
        <v>61</v>
      </c>
    </row>
    <row r="18" spans="1:15" s="4" customFormat="1" ht="18" customHeight="1" thickBot="1">
      <c r="A18" s="264"/>
      <c r="B18" s="265"/>
      <c r="C18" s="266"/>
      <c r="D18" s="270" t="s">
        <v>60</v>
      </c>
      <c r="E18" s="270"/>
      <c r="F18" s="128" t="s">
        <v>96</v>
      </c>
      <c r="G18" s="693"/>
      <c r="H18" s="693"/>
      <c r="I18" s="693"/>
      <c r="J18" s="129" t="s">
        <v>8</v>
      </c>
      <c r="K18" s="128" t="s">
        <v>97</v>
      </c>
      <c r="L18" s="695"/>
      <c r="M18" s="695"/>
      <c r="N18" s="695"/>
      <c r="O18" s="130" t="s">
        <v>8</v>
      </c>
    </row>
    <row r="19" spans="1:15" s="4" customFormat="1" ht="18" customHeight="1" thickTop="1">
      <c r="A19" s="264"/>
      <c r="B19" s="265"/>
      <c r="C19" s="266"/>
      <c r="D19" s="131"/>
      <c r="E19" s="131"/>
      <c r="F19" s="128"/>
      <c r="G19" s="132"/>
      <c r="H19" s="132"/>
      <c r="I19" s="132"/>
      <c r="J19" s="133"/>
      <c r="K19" s="128"/>
      <c r="L19" s="134"/>
      <c r="M19" s="134"/>
      <c r="N19" s="134"/>
      <c r="O19" s="135"/>
    </row>
    <row r="20" spans="1:15" s="4" customFormat="1" ht="15" customHeight="1">
      <c r="A20" s="264"/>
      <c r="B20" s="265"/>
      <c r="C20" s="266"/>
      <c r="D20" s="125"/>
      <c r="E20" s="125"/>
      <c r="F20" s="125"/>
      <c r="G20" s="125"/>
      <c r="H20" s="125"/>
      <c r="I20" s="125"/>
      <c r="J20" s="125"/>
      <c r="K20" s="125"/>
      <c r="L20" s="125"/>
      <c r="M20" s="125"/>
      <c r="N20" s="125"/>
      <c r="O20" s="126"/>
    </row>
    <row r="21" spans="1:15" s="4" customFormat="1" ht="17.25" customHeight="1">
      <c r="A21" s="264"/>
      <c r="B21" s="265"/>
      <c r="C21" s="266"/>
      <c r="D21" s="271" t="s">
        <v>98</v>
      </c>
      <c r="E21" s="271"/>
      <c r="F21" s="125"/>
      <c r="G21" s="125"/>
      <c r="H21" s="136" t="s">
        <v>95</v>
      </c>
      <c r="I21" s="125"/>
      <c r="J21" s="125"/>
      <c r="K21" s="125"/>
      <c r="L21" s="136" t="s">
        <v>104</v>
      </c>
      <c r="M21" s="125"/>
      <c r="N21" s="125"/>
      <c r="O21" s="126"/>
    </row>
    <row r="22" spans="1:15" s="4" customFormat="1" ht="17.25" customHeight="1">
      <c r="A22" s="264"/>
      <c r="B22" s="265"/>
      <c r="C22" s="266"/>
      <c r="D22" s="263" t="s">
        <v>99</v>
      </c>
      <c r="E22" s="263"/>
      <c r="F22" s="263"/>
      <c r="G22" s="263"/>
      <c r="H22" s="696">
        <f>IFERROR(ROUNDDOWN(L22*1.1,0),)</f>
        <v>0</v>
      </c>
      <c r="I22" s="696"/>
      <c r="J22" s="696"/>
      <c r="K22" s="137" t="s">
        <v>8</v>
      </c>
      <c r="L22" s="697"/>
      <c r="M22" s="697"/>
      <c r="N22" s="697"/>
      <c r="O22" s="138" t="s">
        <v>8</v>
      </c>
    </row>
    <row r="23" spans="1:15" s="4" customFormat="1" ht="17.25" customHeight="1">
      <c r="A23" s="264"/>
      <c r="B23" s="265"/>
      <c r="C23" s="266"/>
      <c r="D23" s="263" t="s">
        <v>190</v>
      </c>
      <c r="E23" s="263"/>
      <c r="F23" s="263"/>
      <c r="G23" s="263"/>
      <c r="H23" s="696">
        <f>IFERROR(ROUNDDOWN(L23*1.1,0),)</f>
        <v>0</v>
      </c>
      <c r="I23" s="696"/>
      <c r="J23" s="696"/>
      <c r="K23" s="137" t="s">
        <v>8</v>
      </c>
      <c r="L23" s="698"/>
      <c r="M23" s="698"/>
      <c r="N23" s="698"/>
      <c r="O23" s="138" t="s">
        <v>8</v>
      </c>
    </row>
    <row r="24" spans="1:15" s="4" customFormat="1" ht="17.25" customHeight="1">
      <c r="A24" s="264"/>
      <c r="B24" s="265"/>
      <c r="C24" s="266"/>
      <c r="D24" s="263" t="s">
        <v>101</v>
      </c>
      <c r="E24" s="263"/>
      <c r="F24" s="263"/>
      <c r="G24" s="263"/>
      <c r="H24" s="696">
        <f t="shared" ref="H24:H28" si="0">IFERROR(ROUNDDOWN(L24*1.1,0),)</f>
        <v>0</v>
      </c>
      <c r="I24" s="696"/>
      <c r="J24" s="696"/>
      <c r="K24" s="137" t="s">
        <v>8</v>
      </c>
      <c r="L24" s="698"/>
      <c r="M24" s="698"/>
      <c r="N24" s="698"/>
      <c r="O24" s="138" t="s">
        <v>8</v>
      </c>
    </row>
    <row r="25" spans="1:15" s="4" customFormat="1" ht="17.25" customHeight="1">
      <c r="A25" s="264"/>
      <c r="B25" s="265"/>
      <c r="C25" s="266"/>
      <c r="D25" s="263" t="s">
        <v>102</v>
      </c>
      <c r="E25" s="263"/>
      <c r="F25" s="263"/>
      <c r="G25" s="263"/>
      <c r="H25" s="696">
        <f t="shared" si="0"/>
        <v>0</v>
      </c>
      <c r="I25" s="696"/>
      <c r="J25" s="696"/>
      <c r="K25" s="137" t="s">
        <v>8</v>
      </c>
      <c r="L25" s="698"/>
      <c r="M25" s="698"/>
      <c r="N25" s="698"/>
      <c r="O25" s="138" t="s">
        <v>8</v>
      </c>
    </row>
    <row r="26" spans="1:15" s="4" customFormat="1" ht="17.25" customHeight="1">
      <c r="A26" s="264"/>
      <c r="B26" s="265"/>
      <c r="C26" s="266"/>
      <c r="D26" s="261" t="s">
        <v>189</v>
      </c>
      <c r="E26" s="261"/>
      <c r="F26" s="261"/>
      <c r="G26" s="261"/>
      <c r="H26" s="696">
        <f t="shared" si="0"/>
        <v>0</v>
      </c>
      <c r="I26" s="696"/>
      <c r="J26" s="696"/>
      <c r="K26" s="137" t="s">
        <v>8</v>
      </c>
      <c r="L26" s="698"/>
      <c r="M26" s="698"/>
      <c r="N26" s="698"/>
      <c r="O26" s="138" t="s">
        <v>8</v>
      </c>
    </row>
    <row r="27" spans="1:15" s="4" customFormat="1" ht="17.25" customHeight="1">
      <c r="A27" s="264"/>
      <c r="B27" s="265"/>
      <c r="C27" s="266"/>
      <c r="D27" s="261" t="s">
        <v>108</v>
      </c>
      <c r="E27" s="261"/>
      <c r="F27" s="261"/>
      <c r="G27" s="261"/>
      <c r="H27" s="696">
        <f t="shared" si="0"/>
        <v>0</v>
      </c>
      <c r="I27" s="696"/>
      <c r="J27" s="696"/>
      <c r="K27" s="137" t="s">
        <v>8</v>
      </c>
      <c r="L27" s="698"/>
      <c r="M27" s="698"/>
      <c r="N27" s="698"/>
      <c r="O27" s="138" t="s">
        <v>8</v>
      </c>
    </row>
    <row r="28" spans="1:15" s="4" customFormat="1" ht="17.25" customHeight="1">
      <c r="A28" s="264"/>
      <c r="B28" s="265"/>
      <c r="C28" s="266"/>
      <c r="D28" s="261" t="s">
        <v>108</v>
      </c>
      <c r="E28" s="261"/>
      <c r="F28" s="261"/>
      <c r="G28" s="261"/>
      <c r="H28" s="696">
        <f t="shared" si="0"/>
        <v>0</v>
      </c>
      <c r="I28" s="696"/>
      <c r="J28" s="696"/>
      <c r="K28" s="137" t="s">
        <v>8</v>
      </c>
      <c r="L28" s="698"/>
      <c r="M28" s="698"/>
      <c r="N28" s="698"/>
      <c r="O28" s="138" t="s">
        <v>8</v>
      </c>
    </row>
    <row r="29" spans="1:15" s="4" customFormat="1" ht="17.25" customHeight="1">
      <c r="A29" s="264"/>
      <c r="B29" s="265"/>
      <c r="C29" s="266"/>
      <c r="D29" s="262" t="s">
        <v>164</v>
      </c>
      <c r="E29" s="262"/>
      <c r="F29" s="262"/>
      <c r="G29" s="262"/>
      <c r="H29" s="696">
        <f>SUM(L29)</f>
        <v>0</v>
      </c>
      <c r="I29" s="696"/>
      <c r="J29" s="696"/>
      <c r="K29" s="137" t="s">
        <v>8</v>
      </c>
      <c r="L29" s="698"/>
      <c r="M29" s="698"/>
      <c r="N29" s="698"/>
      <c r="O29" s="138" t="s">
        <v>8</v>
      </c>
    </row>
    <row r="30" spans="1:15" s="4" customFormat="1" ht="15" customHeight="1" thickBot="1">
      <c r="A30" s="267"/>
      <c r="B30" s="268"/>
      <c r="C30" s="269"/>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175</v>
      </c>
      <c r="B34" s="90"/>
      <c r="C34" s="90"/>
      <c r="D34" s="92"/>
      <c r="E34" s="92"/>
      <c r="F34" s="92"/>
      <c r="G34" s="92"/>
      <c r="H34" s="92"/>
      <c r="I34" s="92"/>
      <c r="J34" s="92"/>
      <c r="K34" s="92"/>
      <c r="L34" s="92"/>
      <c r="M34" s="92"/>
      <c r="N34" s="92"/>
      <c r="O34" s="92"/>
    </row>
    <row r="35" spans="1:15" s="4" customFormat="1" ht="16.5" customHeight="1">
      <c r="A35" s="90" t="s">
        <v>176</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ovOA/nHFoejyjjvoZoh5e7T57cNGVvg0l5GiBwnaQ3Hz3Y0XhcG/a21GNA6o+2lBvrmNEfkJhmM/3ETuV3gDkg==" saltValue="kVncznGlrrctVTtY/vd4zQ=="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17" priority="2" operator="equal">
      <formula>""</formula>
    </cfRule>
  </conditionalFormatting>
  <conditionalFormatting sqref="D26:G26">
    <cfRule type="cellIs" dxfId="16"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O41"/>
  <sheetViews>
    <sheetView showZeros="0" view="pageBreakPreview" topLeftCell="A13" zoomScale="90" zoomScaleNormal="100" zoomScaleSheetLayoutView="90" workbookViewId="0">
      <selection activeCell="H22" sqref="H22:J2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165</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03" t="s">
        <v>63</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244" t="s">
        <v>57</v>
      </c>
      <c r="B9" s="245"/>
      <c r="C9" s="245"/>
      <c r="D9" s="246">
        <f>交付申請書!I15</f>
        <v>0</v>
      </c>
      <c r="E9" s="246"/>
      <c r="F9" s="246"/>
      <c r="G9" s="246"/>
      <c r="H9" s="246"/>
      <c r="I9" s="246"/>
      <c r="J9" s="246"/>
      <c r="K9" s="246"/>
      <c r="L9" s="246"/>
      <c r="M9" s="246"/>
      <c r="N9" s="246"/>
      <c r="O9" s="247"/>
    </row>
    <row r="10" spans="1:15" ht="15" customHeight="1">
      <c r="A10" s="282" t="s">
        <v>64</v>
      </c>
      <c r="B10" s="283"/>
      <c r="C10" s="284"/>
      <c r="D10" s="288" t="s">
        <v>65</v>
      </c>
      <c r="E10" s="290"/>
      <c r="F10" s="292" t="s">
        <v>58</v>
      </c>
      <c r="G10" s="293"/>
      <c r="H10" s="298" t="str">
        <f>IFERROR(VLOOKUP(E10,研修等一覧!$A10:$K$49,3),"")</f>
        <v/>
      </c>
      <c r="I10" s="298" t="e">
        <f>VLOOKUP(J5,[1]研修等一覧!$A$10:$K$49,9)</f>
        <v>#N/A</v>
      </c>
      <c r="J10" s="298" t="e">
        <f>VLOOKUP(K5,[1]研修等一覧!$A$10:$K$49,9)</f>
        <v>#N/A</v>
      </c>
      <c r="K10" s="298" t="e">
        <f>VLOOKUP(L5,[1]研修等一覧!$A$10:$K$49,9)</f>
        <v>#N/A</v>
      </c>
      <c r="L10" s="298" t="e">
        <f>VLOOKUP(M5,[1]研修等一覧!$A$10:$K$49,9)</f>
        <v>#N/A</v>
      </c>
      <c r="M10" s="298" t="e">
        <f>VLOOKUP(N5,[1]研修等一覧!$A$10:$K$49,9)</f>
        <v>#N/A</v>
      </c>
      <c r="N10" s="298" t="e">
        <f>VLOOKUP(O5,[1]研修等一覧!$A$10:$K$49,9)</f>
        <v>#N/A</v>
      </c>
      <c r="O10" s="299" t="e">
        <f>VLOOKUP(P5,[1]研修等一覧!$A$10:$K$49,9)</f>
        <v>#N/A</v>
      </c>
    </row>
    <row r="11" spans="1:15" ht="15" customHeight="1">
      <c r="A11" s="285"/>
      <c r="B11" s="286"/>
      <c r="C11" s="287"/>
      <c r="D11" s="289"/>
      <c r="E11" s="291"/>
      <c r="F11" s="294"/>
      <c r="G11" s="295"/>
      <c r="H11" s="300" t="e">
        <f>VLOOKUP(I9,[1]研修等一覧!$A$10:$K$49,9)</f>
        <v>#N/A</v>
      </c>
      <c r="I11" s="300" t="e">
        <f>VLOOKUP(J9,[1]研修等一覧!$A$10:$K$49,9)</f>
        <v>#N/A</v>
      </c>
      <c r="J11" s="300" t="e">
        <f>VLOOKUP(K9,[1]研修等一覧!$A$10:$K$49,9)</f>
        <v>#N/A</v>
      </c>
      <c r="K11" s="300" t="e">
        <f>VLOOKUP(L9,[1]研修等一覧!$A$10:$K$49,9)</f>
        <v>#N/A</v>
      </c>
      <c r="L11" s="300" t="e">
        <f>VLOOKUP(M9,[1]研修等一覧!$A$10:$K$49,9)</f>
        <v>#N/A</v>
      </c>
      <c r="M11" s="300" t="e">
        <f>VLOOKUP(N9,[1]研修等一覧!$A$10:$K$49,9)</f>
        <v>#N/A</v>
      </c>
      <c r="N11" s="300" t="e">
        <f>VLOOKUP(O9,[1]研修等一覧!$A$10:$K$49,9)</f>
        <v>#N/A</v>
      </c>
      <c r="O11" s="301" t="e">
        <f>VLOOKUP(P9,[1]研修等一覧!$A$10:$K$49,9)</f>
        <v>#N/A</v>
      </c>
    </row>
    <row r="12" spans="1:15" ht="18.75" customHeight="1">
      <c r="A12" s="285" t="s">
        <v>59</v>
      </c>
      <c r="B12" s="286"/>
      <c r="C12" s="286"/>
      <c r="D12" s="123">
        <f>IFERROR(VLOOKUP(E10,研修等一覧!$A$10:$K$49,9),)</f>
        <v>0</v>
      </c>
      <c r="E12" s="124" t="s">
        <v>22</v>
      </c>
      <c r="F12" s="296"/>
      <c r="G12" s="297"/>
      <c r="H12" s="302" t="e">
        <f>VLOOKUP(I10,[1]研修等一覧!$A$10:$K$49,9)</f>
        <v>#N/A</v>
      </c>
      <c r="I12" s="302" t="e">
        <f>VLOOKUP(J10,[1]研修等一覧!$A$10:$K$49,9)</f>
        <v>#N/A</v>
      </c>
      <c r="J12" s="302" t="e">
        <f>VLOOKUP(K10,[1]研修等一覧!$A$10:$K$49,9)</f>
        <v>#N/A</v>
      </c>
      <c r="K12" s="302" t="e">
        <f>VLOOKUP(L10,[1]研修等一覧!$A$10:$K$49,9)</f>
        <v>#N/A</v>
      </c>
      <c r="L12" s="302" t="e">
        <f>VLOOKUP(M10,[1]研修等一覧!$A$10:$K$49,9)</f>
        <v>#N/A</v>
      </c>
      <c r="M12" s="302" t="e">
        <f>VLOOKUP(N10,[1]研修等一覧!$A$10:$K$49,9)</f>
        <v>#N/A</v>
      </c>
      <c r="N12" s="302" t="e">
        <f>VLOOKUP(O10,[1]研修等一覧!$A$10:$K$49,9)</f>
        <v>#N/A</v>
      </c>
      <c r="O12" s="303" t="e">
        <f>VLOOKUP(P10,[1]研修等一覧!$A$10:$K$49,9)</f>
        <v>#N/A</v>
      </c>
    </row>
    <row r="13" spans="1:15" ht="19.5" customHeight="1">
      <c r="A13" s="272" t="s">
        <v>66</v>
      </c>
      <c r="B13" s="273"/>
      <c r="C13" s="273"/>
      <c r="D13" s="274"/>
      <c r="E13" s="274"/>
      <c r="F13" s="274"/>
      <c r="G13" s="274"/>
      <c r="H13" s="274"/>
      <c r="I13" s="274"/>
      <c r="J13" s="274"/>
      <c r="K13" s="274"/>
      <c r="L13" s="274"/>
      <c r="M13" s="274"/>
      <c r="N13" s="274"/>
      <c r="O13" s="275"/>
    </row>
    <row r="14" spans="1:15" ht="19.5" customHeight="1">
      <c r="A14" s="272" t="s">
        <v>67</v>
      </c>
      <c r="B14" s="273"/>
      <c r="C14" s="273"/>
      <c r="D14" s="276" t="s">
        <v>73</v>
      </c>
      <c r="E14" s="276"/>
      <c r="F14" s="276"/>
      <c r="G14" s="276"/>
      <c r="H14" s="276"/>
      <c r="I14" s="276"/>
      <c r="J14" s="276"/>
      <c r="K14" s="276"/>
      <c r="L14" s="276"/>
      <c r="M14" s="276"/>
      <c r="N14" s="276"/>
      <c r="O14" s="277"/>
    </row>
    <row r="15" spans="1:15" ht="19.5" customHeight="1" thickBot="1">
      <c r="A15" s="278" t="s">
        <v>68</v>
      </c>
      <c r="B15" s="279"/>
      <c r="C15" s="279"/>
      <c r="D15" s="280"/>
      <c r="E15" s="280"/>
      <c r="F15" s="280"/>
      <c r="G15" s="280"/>
      <c r="H15" s="280"/>
      <c r="I15" s="280"/>
      <c r="J15" s="280"/>
      <c r="K15" s="280"/>
      <c r="L15" s="280"/>
      <c r="M15" s="280"/>
      <c r="N15" s="280"/>
      <c r="O15" s="281"/>
    </row>
    <row r="16" spans="1:15" s="4" customFormat="1" ht="7.5" customHeight="1">
      <c r="A16" s="264" t="s">
        <v>174</v>
      </c>
      <c r="B16" s="265"/>
      <c r="C16" s="266"/>
      <c r="D16" s="125"/>
      <c r="E16" s="125"/>
      <c r="F16" s="125"/>
      <c r="G16" s="125"/>
      <c r="H16" s="125"/>
      <c r="I16" s="125"/>
      <c r="J16" s="125"/>
      <c r="K16" s="125"/>
      <c r="L16" s="125"/>
      <c r="M16" s="125"/>
      <c r="N16" s="125"/>
      <c r="O16" s="126"/>
    </row>
    <row r="17" spans="1:15" s="4" customFormat="1" ht="12.75" customHeight="1">
      <c r="A17" s="264"/>
      <c r="B17" s="265"/>
      <c r="C17" s="266"/>
      <c r="D17" s="125"/>
      <c r="E17" s="125"/>
      <c r="F17" s="125"/>
      <c r="G17" s="692">
        <f>SUM(H22:J29)</f>
        <v>0</v>
      </c>
      <c r="H17" s="692"/>
      <c r="I17" s="692"/>
      <c r="J17" s="125"/>
      <c r="K17" s="125"/>
      <c r="L17" s="694">
        <f>SUM(L22:N29)</f>
        <v>0</v>
      </c>
      <c r="M17" s="694"/>
      <c r="N17" s="694"/>
      <c r="O17" s="127" t="s">
        <v>61</v>
      </c>
    </row>
    <row r="18" spans="1:15" s="4" customFormat="1" ht="18" customHeight="1" thickBot="1">
      <c r="A18" s="264"/>
      <c r="B18" s="265"/>
      <c r="C18" s="266"/>
      <c r="D18" s="270" t="s">
        <v>60</v>
      </c>
      <c r="E18" s="270"/>
      <c r="F18" s="128" t="s">
        <v>96</v>
      </c>
      <c r="G18" s="693"/>
      <c r="H18" s="693"/>
      <c r="I18" s="693"/>
      <c r="J18" s="129" t="s">
        <v>8</v>
      </c>
      <c r="K18" s="128" t="s">
        <v>97</v>
      </c>
      <c r="L18" s="695"/>
      <c r="M18" s="695"/>
      <c r="N18" s="695"/>
      <c r="O18" s="130" t="s">
        <v>8</v>
      </c>
    </row>
    <row r="19" spans="1:15" s="4" customFormat="1" ht="18" customHeight="1" thickTop="1">
      <c r="A19" s="264"/>
      <c r="B19" s="265"/>
      <c r="C19" s="266"/>
      <c r="D19" s="131"/>
      <c r="E19" s="131"/>
      <c r="F19" s="128"/>
      <c r="G19" s="132"/>
      <c r="H19" s="132"/>
      <c r="I19" s="132"/>
      <c r="J19" s="133"/>
      <c r="K19" s="128"/>
      <c r="L19" s="134"/>
      <c r="M19" s="134"/>
      <c r="N19" s="134"/>
      <c r="O19" s="135"/>
    </row>
    <row r="20" spans="1:15" s="4" customFormat="1" ht="15" customHeight="1">
      <c r="A20" s="264"/>
      <c r="B20" s="265"/>
      <c r="C20" s="266"/>
      <c r="D20" s="125"/>
      <c r="E20" s="125"/>
      <c r="F20" s="125"/>
      <c r="G20" s="125"/>
      <c r="H20" s="125"/>
      <c r="I20" s="125"/>
      <c r="J20" s="125"/>
      <c r="K20" s="125"/>
      <c r="L20" s="125"/>
      <c r="M20" s="125"/>
      <c r="N20" s="125"/>
      <c r="O20" s="126"/>
    </row>
    <row r="21" spans="1:15" s="4" customFormat="1" ht="17.25" customHeight="1">
      <c r="A21" s="264"/>
      <c r="B21" s="265"/>
      <c r="C21" s="266"/>
      <c r="D21" s="271" t="s">
        <v>98</v>
      </c>
      <c r="E21" s="271"/>
      <c r="F21" s="125"/>
      <c r="G21" s="125"/>
      <c r="H21" s="136" t="s">
        <v>95</v>
      </c>
      <c r="I21" s="125"/>
      <c r="J21" s="125"/>
      <c r="K21" s="125"/>
      <c r="L21" s="136" t="s">
        <v>104</v>
      </c>
      <c r="M21" s="125"/>
      <c r="N21" s="125"/>
      <c r="O21" s="126"/>
    </row>
    <row r="22" spans="1:15" s="4" customFormat="1" ht="17.25" customHeight="1">
      <c r="A22" s="264"/>
      <c r="B22" s="265"/>
      <c r="C22" s="266"/>
      <c r="D22" s="263" t="s">
        <v>99</v>
      </c>
      <c r="E22" s="263"/>
      <c r="F22" s="263"/>
      <c r="G22" s="263"/>
      <c r="H22" s="696">
        <f>IFERROR(ROUNDDOWN(L22*1.1,0),)</f>
        <v>0</v>
      </c>
      <c r="I22" s="696"/>
      <c r="J22" s="696"/>
      <c r="K22" s="137" t="s">
        <v>8</v>
      </c>
      <c r="L22" s="697"/>
      <c r="M22" s="697"/>
      <c r="N22" s="697"/>
      <c r="O22" s="138" t="s">
        <v>8</v>
      </c>
    </row>
    <row r="23" spans="1:15" s="4" customFormat="1" ht="17.25" customHeight="1">
      <c r="A23" s="264"/>
      <c r="B23" s="265"/>
      <c r="C23" s="266"/>
      <c r="D23" s="263" t="s">
        <v>190</v>
      </c>
      <c r="E23" s="263"/>
      <c r="F23" s="263"/>
      <c r="G23" s="263"/>
      <c r="H23" s="696">
        <f>IFERROR(ROUNDDOWN(L23*1.1,0),)</f>
        <v>0</v>
      </c>
      <c r="I23" s="696"/>
      <c r="J23" s="696"/>
      <c r="K23" s="137" t="s">
        <v>8</v>
      </c>
      <c r="L23" s="698"/>
      <c r="M23" s="698"/>
      <c r="N23" s="698"/>
      <c r="O23" s="138" t="s">
        <v>8</v>
      </c>
    </row>
    <row r="24" spans="1:15" s="4" customFormat="1" ht="17.25" customHeight="1">
      <c r="A24" s="264"/>
      <c r="B24" s="265"/>
      <c r="C24" s="266"/>
      <c r="D24" s="263" t="s">
        <v>101</v>
      </c>
      <c r="E24" s="263"/>
      <c r="F24" s="263"/>
      <c r="G24" s="263"/>
      <c r="H24" s="696">
        <f t="shared" ref="H24:H28" si="0">IFERROR(ROUNDDOWN(L24*1.1,0),)</f>
        <v>0</v>
      </c>
      <c r="I24" s="696"/>
      <c r="J24" s="696"/>
      <c r="K24" s="137" t="s">
        <v>8</v>
      </c>
      <c r="L24" s="698"/>
      <c r="M24" s="698"/>
      <c r="N24" s="698"/>
      <c r="O24" s="138" t="s">
        <v>8</v>
      </c>
    </row>
    <row r="25" spans="1:15" s="4" customFormat="1" ht="17.25" customHeight="1">
      <c r="A25" s="264"/>
      <c r="B25" s="265"/>
      <c r="C25" s="266"/>
      <c r="D25" s="263" t="s">
        <v>102</v>
      </c>
      <c r="E25" s="263"/>
      <c r="F25" s="263"/>
      <c r="G25" s="263"/>
      <c r="H25" s="696">
        <f t="shared" si="0"/>
        <v>0</v>
      </c>
      <c r="I25" s="696"/>
      <c r="J25" s="696"/>
      <c r="K25" s="137" t="s">
        <v>8</v>
      </c>
      <c r="L25" s="698"/>
      <c r="M25" s="698"/>
      <c r="N25" s="698"/>
      <c r="O25" s="138" t="s">
        <v>8</v>
      </c>
    </row>
    <row r="26" spans="1:15" s="4" customFormat="1" ht="17.25" customHeight="1">
      <c r="A26" s="264"/>
      <c r="B26" s="265"/>
      <c r="C26" s="266"/>
      <c r="D26" s="261" t="s">
        <v>189</v>
      </c>
      <c r="E26" s="261"/>
      <c r="F26" s="261"/>
      <c r="G26" s="261"/>
      <c r="H26" s="696">
        <f t="shared" si="0"/>
        <v>0</v>
      </c>
      <c r="I26" s="696"/>
      <c r="J26" s="696"/>
      <c r="K26" s="137" t="s">
        <v>8</v>
      </c>
      <c r="L26" s="698"/>
      <c r="M26" s="698"/>
      <c r="N26" s="698"/>
      <c r="O26" s="138" t="s">
        <v>8</v>
      </c>
    </row>
    <row r="27" spans="1:15" s="4" customFormat="1" ht="17.25" customHeight="1">
      <c r="A27" s="264"/>
      <c r="B27" s="265"/>
      <c r="C27" s="266"/>
      <c r="D27" s="261" t="s">
        <v>108</v>
      </c>
      <c r="E27" s="261"/>
      <c r="F27" s="261"/>
      <c r="G27" s="261"/>
      <c r="H27" s="696">
        <f t="shared" si="0"/>
        <v>0</v>
      </c>
      <c r="I27" s="696"/>
      <c r="J27" s="696"/>
      <c r="K27" s="137" t="s">
        <v>8</v>
      </c>
      <c r="L27" s="698"/>
      <c r="M27" s="698"/>
      <c r="N27" s="698"/>
      <c r="O27" s="138" t="s">
        <v>8</v>
      </c>
    </row>
    <row r="28" spans="1:15" s="4" customFormat="1" ht="17.25" customHeight="1">
      <c r="A28" s="264"/>
      <c r="B28" s="265"/>
      <c r="C28" s="266"/>
      <c r="D28" s="261" t="s">
        <v>108</v>
      </c>
      <c r="E28" s="261"/>
      <c r="F28" s="261"/>
      <c r="G28" s="261"/>
      <c r="H28" s="696">
        <f t="shared" si="0"/>
        <v>0</v>
      </c>
      <c r="I28" s="696"/>
      <c r="J28" s="696"/>
      <c r="K28" s="137" t="s">
        <v>8</v>
      </c>
      <c r="L28" s="698"/>
      <c r="M28" s="698"/>
      <c r="N28" s="698"/>
      <c r="O28" s="138" t="s">
        <v>8</v>
      </c>
    </row>
    <row r="29" spans="1:15" s="4" customFormat="1" ht="17.25" customHeight="1">
      <c r="A29" s="264"/>
      <c r="B29" s="265"/>
      <c r="C29" s="266"/>
      <c r="D29" s="262" t="s">
        <v>164</v>
      </c>
      <c r="E29" s="262"/>
      <c r="F29" s="262"/>
      <c r="G29" s="262"/>
      <c r="H29" s="696">
        <f>SUM(L29)</f>
        <v>0</v>
      </c>
      <c r="I29" s="696"/>
      <c r="J29" s="696"/>
      <c r="K29" s="137" t="s">
        <v>8</v>
      </c>
      <c r="L29" s="698"/>
      <c r="M29" s="698"/>
      <c r="N29" s="698"/>
      <c r="O29" s="138" t="s">
        <v>8</v>
      </c>
    </row>
    <row r="30" spans="1:15" s="4" customFormat="1" ht="15" customHeight="1" thickBot="1">
      <c r="A30" s="267"/>
      <c r="B30" s="268"/>
      <c r="C30" s="269"/>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175</v>
      </c>
      <c r="B34" s="90"/>
      <c r="C34" s="90"/>
      <c r="D34" s="92"/>
      <c r="E34" s="92"/>
      <c r="F34" s="92"/>
      <c r="G34" s="92"/>
      <c r="H34" s="92"/>
      <c r="I34" s="92"/>
      <c r="J34" s="92"/>
      <c r="K34" s="92"/>
      <c r="L34" s="92"/>
      <c r="M34" s="92"/>
      <c r="N34" s="92"/>
      <c r="O34" s="92"/>
    </row>
    <row r="35" spans="1:15" s="4" customFormat="1" ht="16.5" customHeight="1">
      <c r="A35" s="90" t="s">
        <v>176</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WnFZftqjDMpb5R2HPYsBUlEsLbgZ4spuctK1syZIF0fbFRz85Ul1ZLo3pQPyhvdyps+y9xLFmob156NalTvEKQ==" saltValue="UNJon44ABE5vvPTbnubfVg=="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15" priority="2" operator="equal">
      <formula>""</formula>
    </cfRule>
  </conditionalFormatting>
  <conditionalFormatting sqref="D26:G26">
    <cfRule type="cellIs" dxfId="14"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57"/>
  <sheetViews>
    <sheetView showZeros="0" view="pageBreakPreview" topLeftCell="A43" zoomScale="90" zoomScaleNormal="100" zoomScaleSheetLayoutView="90" workbookViewId="0">
      <selection activeCell="D16" sqref="D16:O17"/>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127</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03" t="s">
        <v>139</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ht="15" customHeight="1">
      <c r="A6" s="155"/>
      <c r="B6" s="155"/>
      <c r="C6" s="155"/>
      <c r="D6" s="155"/>
      <c r="E6" s="155"/>
      <c r="F6" s="155"/>
      <c r="G6" s="155"/>
      <c r="H6" s="155"/>
      <c r="I6" s="155"/>
      <c r="J6" s="155"/>
      <c r="K6" s="155"/>
      <c r="L6" s="155"/>
      <c r="M6" s="155"/>
      <c r="N6" s="155"/>
      <c r="O6" s="155"/>
    </row>
    <row r="7" spans="1:15" ht="15" customHeight="1">
      <c r="A7" s="155"/>
      <c r="B7" s="155"/>
      <c r="C7" s="155"/>
      <c r="D7" s="155"/>
      <c r="E7" s="155"/>
      <c r="F7" s="155"/>
      <c r="G7" s="155"/>
      <c r="H7" s="155"/>
      <c r="I7" s="155"/>
      <c r="J7" s="155"/>
      <c r="K7" s="155"/>
      <c r="L7" s="155"/>
      <c r="M7" s="155"/>
      <c r="N7" s="155"/>
      <c r="O7" s="155"/>
    </row>
    <row r="8" spans="1:15" ht="15" customHeight="1" thickBot="1">
      <c r="A8" s="95"/>
      <c r="B8" s="95"/>
      <c r="C8" s="95"/>
      <c r="D8" s="95"/>
      <c r="E8" s="95"/>
      <c r="F8" s="95"/>
      <c r="G8" s="95"/>
      <c r="H8" s="95"/>
      <c r="I8" s="95"/>
      <c r="J8" s="95"/>
      <c r="K8" s="95"/>
      <c r="L8" s="95"/>
      <c r="M8" s="95"/>
      <c r="N8" s="95"/>
      <c r="O8" s="155"/>
    </row>
    <row r="9" spans="1:15" s="98" customFormat="1" ht="15" customHeight="1">
      <c r="A9" s="211" t="s">
        <v>134</v>
      </c>
      <c r="B9" s="202" t="s">
        <v>130</v>
      </c>
      <c r="C9" s="202"/>
      <c r="D9" s="430" t="s">
        <v>131</v>
      </c>
      <c r="E9" s="430"/>
      <c r="F9" s="430"/>
      <c r="G9" s="430"/>
      <c r="H9" s="430"/>
      <c r="I9" s="430"/>
      <c r="J9" s="430"/>
      <c r="K9" s="430"/>
      <c r="L9" s="430"/>
      <c r="M9" s="430"/>
      <c r="N9" s="430"/>
      <c r="O9" s="431"/>
    </row>
    <row r="10" spans="1:15" s="98" customFormat="1" ht="15" customHeight="1">
      <c r="A10" s="212"/>
      <c r="B10" s="201"/>
      <c r="C10" s="201"/>
      <c r="D10" s="432"/>
      <c r="E10" s="432"/>
      <c r="F10" s="432"/>
      <c r="G10" s="432"/>
      <c r="H10" s="432"/>
      <c r="I10" s="432"/>
      <c r="J10" s="432"/>
      <c r="K10" s="432"/>
      <c r="L10" s="432"/>
      <c r="M10" s="432"/>
      <c r="N10" s="432"/>
      <c r="O10" s="433"/>
    </row>
    <row r="11" spans="1:15" s="98" customFormat="1" ht="15" customHeight="1">
      <c r="A11" s="212"/>
      <c r="B11" s="195" t="s">
        <v>133</v>
      </c>
      <c r="C11" s="196"/>
      <c r="D11" s="434"/>
      <c r="E11" s="435"/>
      <c r="F11" s="435"/>
      <c r="G11" s="435"/>
      <c r="H11" s="435"/>
      <c r="I11" s="435"/>
      <c r="J11" s="435"/>
      <c r="K11" s="435"/>
      <c r="L11" s="435"/>
      <c r="M11" s="435"/>
      <c r="N11" s="435"/>
      <c r="O11" s="436"/>
    </row>
    <row r="12" spans="1:15" s="98" customFormat="1" ht="15" customHeight="1">
      <c r="A12" s="212"/>
      <c r="B12" s="197"/>
      <c r="C12" s="198"/>
      <c r="D12" s="438"/>
      <c r="E12" s="439"/>
      <c r="F12" s="439"/>
      <c r="G12" s="439"/>
      <c r="H12" s="439"/>
      <c r="I12" s="439"/>
      <c r="J12" s="439"/>
      <c r="K12" s="439"/>
      <c r="L12" s="439"/>
      <c r="M12" s="439"/>
      <c r="N12" s="439"/>
      <c r="O12" s="440"/>
    </row>
    <row r="13" spans="1:15" s="98" customFormat="1" ht="15" customHeight="1">
      <c r="A13" s="212"/>
      <c r="B13" s="197"/>
      <c r="C13" s="198"/>
      <c r="D13" s="438"/>
      <c r="E13" s="439"/>
      <c r="F13" s="439"/>
      <c r="G13" s="439"/>
      <c r="H13" s="439"/>
      <c r="I13" s="439"/>
      <c r="J13" s="439"/>
      <c r="K13" s="439"/>
      <c r="L13" s="439"/>
      <c r="M13" s="439"/>
      <c r="N13" s="439"/>
      <c r="O13" s="440"/>
    </row>
    <row r="14" spans="1:15" s="98" customFormat="1" ht="15" customHeight="1">
      <c r="A14" s="212"/>
      <c r="B14" s="197"/>
      <c r="C14" s="198"/>
      <c r="D14" s="438"/>
      <c r="E14" s="439"/>
      <c r="F14" s="439"/>
      <c r="G14" s="439"/>
      <c r="H14" s="439"/>
      <c r="I14" s="439"/>
      <c r="J14" s="439"/>
      <c r="K14" s="439"/>
      <c r="L14" s="439"/>
      <c r="M14" s="439"/>
      <c r="N14" s="439"/>
      <c r="O14" s="440"/>
    </row>
    <row r="15" spans="1:15" s="98" customFormat="1" ht="15" customHeight="1">
      <c r="A15" s="212"/>
      <c r="B15" s="199"/>
      <c r="C15" s="200"/>
      <c r="D15" s="442"/>
      <c r="E15" s="443"/>
      <c r="F15" s="443"/>
      <c r="G15" s="443"/>
      <c r="H15" s="443"/>
      <c r="I15" s="443"/>
      <c r="J15" s="443"/>
      <c r="K15" s="443"/>
      <c r="L15" s="443"/>
      <c r="M15" s="443"/>
      <c r="N15" s="443"/>
      <c r="O15" s="444"/>
    </row>
    <row r="16" spans="1:15" s="98" customFormat="1" ht="15" customHeight="1">
      <c r="A16" s="212"/>
      <c r="B16" s="201" t="s">
        <v>132</v>
      </c>
      <c r="C16" s="201"/>
      <c r="D16" s="445"/>
      <c r="E16" s="445"/>
      <c r="F16" s="445"/>
      <c r="G16" s="445"/>
      <c r="H16" s="445"/>
      <c r="I16" s="445"/>
      <c r="J16" s="445"/>
      <c r="K16" s="445"/>
      <c r="L16" s="445"/>
      <c r="M16" s="445"/>
      <c r="N16" s="445"/>
      <c r="O16" s="446"/>
    </row>
    <row r="17" spans="1:15" s="98" customFormat="1" ht="15" customHeight="1">
      <c r="A17" s="212"/>
      <c r="B17" s="201"/>
      <c r="C17" s="201"/>
      <c r="D17" s="445"/>
      <c r="E17" s="445"/>
      <c r="F17" s="445"/>
      <c r="G17" s="445"/>
      <c r="H17" s="445"/>
      <c r="I17" s="445"/>
      <c r="J17" s="445"/>
      <c r="K17" s="445"/>
      <c r="L17" s="445"/>
      <c r="M17" s="445"/>
      <c r="N17" s="445"/>
      <c r="O17" s="446"/>
    </row>
    <row r="18" spans="1:15" s="98" customFormat="1" ht="15" customHeight="1">
      <c r="A18" s="212"/>
      <c r="B18" s="209" t="s">
        <v>135</v>
      </c>
      <c r="C18" s="209"/>
      <c r="D18" s="434"/>
      <c r="E18" s="435"/>
      <c r="F18" s="435"/>
      <c r="G18" s="435"/>
      <c r="H18" s="435"/>
      <c r="I18" s="435"/>
      <c r="J18" s="435"/>
      <c r="K18" s="435"/>
      <c r="L18" s="435"/>
      <c r="M18" s="435"/>
      <c r="N18" s="435"/>
      <c r="O18" s="436"/>
    </row>
    <row r="19" spans="1:15" s="98" customFormat="1" ht="15" customHeight="1">
      <c r="A19" s="212"/>
      <c r="B19" s="209"/>
      <c r="C19" s="209"/>
      <c r="D19" s="438"/>
      <c r="E19" s="439"/>
      <c r="F19" s="439"/>
      <c r="G19" s="439"/>
      <c r="H19" s="439"/>
      <c r="I19" s="439"/>
      <c r="J19" s="439"/>
      <c r="K19" s="439"/>
      <c r="L19" s="439"/>
      <c r="M19" s="439"/>
      <c r="N19" s="439"/>
      <c r="O19" s="440"/>
    </row>
    <row r="20" spans="1:15" s="98" customFormat="1" ht="15" customHeight="1">
      <c r="A20" s="212"/>
      <c r="B20" s="209"/>
      <c r="C20" s="209"/>
      <c r="D20" s="438"/>
      <c r="E20" s="439"/>
      <c r="F20" s="439"/>
      <c r="G20" s="439"/>
      <c r="H20" s="439"/>
      <c r="I20" s="439"/>
      <c r="J20" s="439"/>
      <c r="K20" s="439"/>
      <c r="L20" s="439"/>
      <c r="M20" s="439"/>
      <c r="N20" s="439"/>
      <c r="O20" s="440"/>
    </row>
    <row r="21" spans="1:15" s="98" customFormat="1" ht="15" customHeight="1">
      <c r="A21" s="212"/>
      <c r="B21" s="209"/>
      <c r="C21" s="209"/>
      <c r="D21" s="438"/>
      <c r="E21" s="439"/>
      <c r="F21" s="439"/>
      <c r="G21" s="439"/>
      <c r="H21" s="439"/>
      <c r="I21" s="439"/>
      <c r="J21" s="439"/>
      <c r="K21" s="439"/>
      <c r="L21" s="439"/>
      <c r="M21" s="439"/>
      <c r="N21" s="439"/>
      <c r="O21" s="440"/>
    </row>
    <row r="22" spans="1:15" s="98" customFormat="1" ht="15" customHeight="1" thickBot="1">
      <c r="A22" s="213"/>
      <c r="B22" s="210"/>
      <c r="C22" s="210"/>
      <c r="D22" s="447"/>
      <c r="E22" s="448"/>
      <c r="F22" s="448"/>
      <c r="G22" s="448"/>
      <c r="H22" s="448"/>
      <c r="I22" s="448"/>
      <c r="J22" s="448"/>
      <c r="K22" s="448"/>
      <c r="L22" s="448"/>
      <c r="M22" s="448"/>
      <c r="N22" s="448"/>
      <c r="O22" s="449"/>
    </row>
    <row r="23" spans="1:15" s="98" customFormat="1" ht="15" customHeight="1">
      <c r="A23" s="90" t="s">
        <v>29</v>
      </c>
      <c r="B23" s="96"/>
      <c r="C23" s="96"/>
      <c r="D23" s="96"/>
      <c r="E23" s="96"/>
      <c r="F23" s="96"/>
      <c r="G23" s="96"/>
      <c r="H23" s="96"/>
      <c r="I23" s="96"/>
      <c r="J23" s="96"/>
      <c r="K23" s="96"/>
      <c r="L23" s="96"/>
      <c r="M23" s="96"/>
      <c r="N23" s="96"/>
      <c r="O23" s="97"/>
    </row>
    <row r="24" spans="1:15" s="98" customFormat="1" ht="15" customHeight="1" thickBot="1">
      <c r="A24" s="90"/>
      <c r="B24" s="96"/>
      <c r="C24" s="96"/>
      <c r="D24" s="96"/>
      <c r="E24" s="96"/>
      <c r="F24" s="96"/>
      <c r="G24" s="96"/>
      <c r="H24" s="96"/>
      <c r="I24" s="96"/>
      <c r="J24" s="96"/>
      <c r="K24" s="96"/>
      <c r="L24" s="96"/>
      <c r="M24" s="96"/>
      <c r="N24" s="96"/>
      <c r="O24" s="97"/>
    </row>
    <row r="25" spans="1:15" s="98" customFormat="1" ht="15" customHeight="1">
      <c r="A25" s="205" t="s">
        <v>136</v>
      </c>
      <c r="B25" s="206"/>
      <c r="C25" s="206"/>
      <c r="D25" s="430"/>
      <c r="E25" s="430"/>
      <c r="F25" s="430"/>
      <c r="G25" s="430"/>
      <c r="H25" s="430"/>
      <c r="I25" s="430"/>
      <c r="J25" s="430"/>
      <c r="K25" s="430"/>
      <c r="L25" s="430"/>
      <c r="M25" s="430"/>
      <c r="N25" s="430"/>
      <c r="O25" s="431"/>
    </row>
    <row r="26" spans="1:15" s="98" customFormat="1" ht="15" customHeight="1">
      <c r="A26" s="207"/>
      <c r="B26" s="208"/>
      <c r="C26" s="208"/>
      <c r="D26" s="432"/>
      <c r="E26" s="432"/>
      <c r="F26" s="432"/>
      <c r="G26" s="432"/>
      <c r="H26" s="432"/>
      <c r="I26" s="432"/>
      <c r="J26" s="432"/>
      <c r="K26" s="432"/>
      <c r="L26" s="432"/>
      <c r="M26" s="432"/>
      <c r="N26" s="432"/>
      <c r="O26" s="433"/>
    </row>
    <row r="27" spans="1:15" s="98" customFormat="1" ht="15" customHeight="1">
      <c r="A27" s="106"/>
      <c r="B27" s="102"/>
      <c r="C27" s="104" t="s">
        <v>138</v>
      </c>
      <c r="D27" s="465">
        <v>4</v>
      </c>
      <c r="E27" s="201">
        <v>5</v>
      </c>
      <c r="F27" s="201">
        <v>6</v>
      </c>
      <c r="G27" s="201">
        <v>7</v>
      </c>
      <c r="H27" s="201">
        <v>8</v>
      </c>
      <c r="I27" s="201">
        <v>9</v>
      </c>
      <c r="J27" s="201">
        <v>10</v>
      </c>
      <c r="K27" s="201">
        <v>11</v>
      </c>
      <c r="L27" s="201">
        <v>12</v>
      </c>
      <c r="M27" s="201">
        <v>1</v>
      </c>
      <c r="N27" s="201">
        <v>2</v>
      </c>
      <c r="O27" s="204">
        <v>3</v>
      </c>
    </row>
    <row r="28" spans="1:15" s="98" customFormat="1" ht="15" customHeight="1">
      <c r="A28" s="107" t="s">
        <v>137</v>
      </c>
      <c r="B28" s="103"/>
      <c r="C28" s="103"/>
      <c r="D28" s="465"/>
      <c r="E28" s="201"/>
      <c r="F28" s="201"/>
      <c r="G28" s="201"/>
      <c r="H28" s="201"/>
      <c r="I28" s="201"/>
      <c r="J28" s="201"/>
      <c r="K28" s="201"/>
      <c r="L28" s="201"/>
      <c r="M28" s="201"/>
      <c r="N28" s="201"/>
      <c r="O28" s="204"/>
    </row>
    <row r="29" spans="1:15" s="98" customFormat="1" ht="15" customHeight="1">
      <c r="A29" s="450"/>
      <c r="B29" s="451"/>
      <c r="C29" s="452"/>
      <c r="D29" s="453"/>
      <c r="E29" s="454"/>
      <c r="F29" s="454"/>
      <c r="G29" s="454"/>
      <c r="H29" s="454"/>
      <c r="I29" s="454"/>
      <c r="J29" s="454"/>
      <c r="K29" s="454"/>
      <c r="L29" s="454"/>
      <c r="M29" s="454"/>
      <c r="N29" s="454"/>
      <c r="O29" s="455"/>
    </row>
    <row r="30" spans="1:15" s="98" customFormat="1" ht="15" customHeight="1">
      <c r="A30" s="456"/>
      <c r="B30" s="457"/>
      <c r="C30" s="458"/>
      <c r="D30" s="453"/>
      <c r="E30" s="453"/>
      <c r="F30" s="453"/>
      <c r="G30" s="453"/>
      <c r="H30" s="453"/>
      <c r="I30" s="453"/>
      <c r="J30" s="453"/>
      <c r="K30" s="453"/>
      <c r="L30" s="453"/>
      <c r="M30" s="453"/>
      <c r="N30" s="453"/>
      <c r="O30" s="459"/>
    </row>
    <row r="31" spans="1:15" s="98" customFormat="1" ht="15" customHeight="1">
      <c r="A31" s="456"/>
      <c r="B31" s="457"/>
      <c r="C31" s="458"/>
      <c r="D31" s="453"/>
      <c r="E31" s="453"/>
      <c r="F31" s="453"/>
      <c r="G31" s="453"/>
      <c r="H31" s="453"/>
      <c r="I31" s="453"/>
      <c r="J31" s="453"/>
      <c r="K31" s="453"/>
      <c r="L31" s="453"/>
      <c r="M31" s="453"/>
      <c r="N31" s="453"/>
      <c r="O31" s="459"/>
    </row>
    <row r="32" spans="1:15" s="98" customFormat="1" ht="15" customHeight="1">
      <c r="A32" s="456"/>
      <c r="B32" s="457"/>
      <c r="C32" s="458"/>
      <c r="D32" s="453"/>
      <c r="E32" s="453"/>
      <c r="F32" s="453"/>
      <c r="G32" s="453"/>
      <c r="H32" s="453"/>
      <c r="I32" s="453"/>
      <c r="J32" s="453"/>
      <c r="K32" s="453"/>
      <c r="L32" s="453"/>
      <c r="M32" s="453"/>
      <c r="N32" s="453"/>
      <c r="O32" s="459"/>
    </row>
    <row r="33" spans="1:19" s="98" customFormat="1" ht="15" customHeight="1">
      <c r="A33" s="456"/>
      <c r="B33" s="457"/>
      <c r="C33" s="458"/>
      <c r="D33" s="453"/>
      <c r="E33" s="453"/>
      <c r="F33" s="453"/>
      <c r="G33" s="453"/>
      <c r="H33" s="453"/>
      <c r="I33" s="453"/>
      <c r="J33" s="453"/>
      <c r="K33" s="453"/>
      <c r="L33" s="453"/>
      <c r="M33" s="453"/>
      <c r="N33" s="453"/>
      <c r="O33" s="459"/>
    </row>
    <row r="34" spans="1:19" s="98" customFormat="1" ht="15" customHeight="1">
      <c r="A34" s="456"/>
      <c r="B34" s="457"/>
      <c r="C34" s="458"/>
      <c r="D34" s="453"/>
      <c r="E34" s="453"/>
      <c r="F34" s="453"/>
      <c r="G34" s="453"/>
      <c r="H34" s="453"/>
      <c r="I34" s="453"/>
      <c r="J34" s="453"/>
      <c r="K34" s="453"/>
      <c r="L34" s="453"/>
      <c r="M34" s="453"/>
      <c r="N34" s="453"/>
      <c r="O34" s="459"/>
    </row>
    <row r="35" spans="1:19" s="98" customFormat="1" ht="15" customHeight="1">
      <c r="A35" s="456"/>
      <c r="B35" s="457"/>
      <c r="C35" s="458"/>
      <c r="D35" s="453"/>
      <c r="E35" s="453"/>
      <c r="F35" s="453"/>
      <c r="G35" s="453"/>
      <c r="H35" s="453"/>
      <c r="I35" s="453"/>
      <c r="J35" s="453"/>
      <c r="K35" s="453"/>
      <c r="L35" s="453"/>
      <c r="M35" s="453"/>
      <c r="N35" s="453"/>
      <c r="O35" s="459"/>
    </row>
    <row r="36" spans="1:19" s="98" customFormat="1" ht="15" customHeight="1">
      <c r="A36" s="456"/>
      <c r="B36" s="457"/>
      <c r="C36" s="458"/>
      <c r="D36" s="453"/>
      <c r="E36" s="453"/>
      <c r="F36" s="453"/>
      <c r="G36" s="453"/>
      <c r="H36" s="453"/>
      <c r="I36" s="453"/>
      <c r="J36" s="453"/>
      <c r="K36" s="453"/>
      <c r="L36" s="453"/>
      <c r="M36" s="453"/>
      <c r="N36" s="453"/>
      <c r="O36" s="459"/>
    </row>
    <row r="37" spans="1:19" s="98" customFormat="1" ht="15" customHeight="1">
      <c r="A37" s="456"/>
      <c r="B37" s="457"/>
      <c r="C37" s="458"/>
      <c r="D37" s="453"/>
      <c r="E37" s="453"/>
      <c r="F37" s="453"/>
      <c r="G37" s="453"/>
      <c r="H37" s="453"/>
      <c r="I37" s="453"/>
      <c r="J37" s="453"/>
      <c r="K37" s="453"/>
      <c r="L37" s="453"/>
      <c r="M37" s="453"/>
      <c r="N37" s="453"/>
      <c r="O37" s="459"/>
    </row>
    <row r="38" spans="1:19" s="98" customFormat="1" ht="15" customHeight="1">
      <c r="A38" s="456"/>
      <c r="B38" s="457"/>
      <c r="C38" s="458"/>
      <c r="D38" s="453"/>
      <c r="E38" s="453"/>
      <c r="F38" s="453"/>
      <c r="G38" s="453"/>
      <c r="H38" s="453"/>
      <c r="I38" s="453"/>
      <c r="J38" s="453"/>
      <c r="K38" s="453"/>
      <c r="L38" s="453"/>
      <c r="M38" s="453"/>
      <c r="N38" s="453"/>
      <c r="O38" s="459"/>
    </row>
    <row r="39" spans="1:19" s="98" customFormat="1" ht="15" customHeight="1">
      <c r="A39" s="456"/>
      <c r="B39" s="457"/>
      <c r="C39" s="458"/>
      <c r="D39" s="453"/>
      <c r="E39" s="453"/>
      <c r="F39" s="453"/>
      <c r="G39" s="453"/>
      <c r="H39" s="453"/>
      <c r="I39" s="453"/>
      <c r="J39" s="453"/>
      <c r="K39" s="453"/>
      <c r="L39" s="453"/>
      <c r="M39" s="453"/>
      <c r="N39" s="453"/>
      <c r="O39" s="459"/>
    </row>
    <row r="40" spans="1:19" s="98" customFormat="1" ht="15" customHeight="1">
      <c r="A40" s="456"/>
      <c r="B40" s="457"/>
      <c r="C40" s="458"/>
      <c r="D40" s="453"/>
      <c r="E40" s="453"/>
      <c r="F40" s="453"/>
      <c r="G40" s="453"/>
      <c r="H40" s="453"/>
      <c r="I40" s="453"/>
      <c r="J40" s="453"/>
      <c r="K40" s="453"/>
      <c r="L40" s="453"/>
      <c r="M40" s="453"/>
      <c r="N40" s="453"/>
      <c r="O40" s="459"/>
    </row>
    <row r="41" spans="1:19" s="98" customFormat="1" ht="15" customHeight="1">
      <c r="A41" s="456"/>
      <c r="B41" s="457"/>
      <c r="C41" s="458"/>
      <c r="D41" s="453"/>
      <c r="E41" s="453"/>
      <c r="F41" s="453"/>
      <c r="G41" s="453"/>
      <c r="H41" s="453"/>
      <c r="I41" s="453"/>
      <c r="J41" s="453"/>
      <c r="K41" s="453"/>
      <c r="L41" s="453"/>
      <c r="M41" s="453"/>
      <c r="N41" s="453"/>
      <c r="O41" s="459"/>
    </row>
    <row r="42" spans="1:19" s="98" customFormat="1" ht="15" customHeight="1">
      <c r="A42" s="456"/>
      <c r="B42" s="457"/>
      <c r="C42" s="458"/>
      <c r="D42" s="453"/>
      <c r="E42" s="453"/>
      <c r="F42" s="453"/>
      <c r="G42" s="453"/>
      <c r="H42" s="453"/>
      <c r="I42" s="453"/>
      <c r="J42" s="453"/>
      <c r="K42" s="453"/>
      <c r="L42" s="453"/>
      <c r="M42" s="453"/>
      <c r="N42" s="453"/>
      <c r="O42" s="459"/>
    </row>
    <row r="43" spans="1:19" s="98" customFormat="1" ht="15" customHeight="1">
      <c r="A43" s="456"/>
      <c r="B43" s="457"/>
      <c r="C43" s="458"/>
      <c r="D43" s="453"/>
      <c r="E43" s="453"/>
      <c r="F43" s="453"/>
      <c r="G43" s="453"/>
      <c r="H43" s="453"/>
      <c r="I43" s="453"/>
      <c r="J43" s="453"/>
      <c r="K43" s="453"/>
      <c r="L43" s="453"/>
      <c r="M43" s="453"/>
      <c r="N43" s="453"/>
      <c r="O43" s="459"/>
    </row>
    <row r="44" spans="1:19" s="98" customFormat="1" ht="15" customHeight="1">
      <c r="A44" s="456"/>
      <c r="B44" s="457"/>
      <c r="C44" s="458"/>
      <c r="D44" s="453"/>
      <c r="E44" s="453"/>
      <c r="F44" s="453"/>
      <c r="G44" s="453"/>
      <c r="H44" s="453"/>
      <c r="I44" s="453"/>
      <c r="J44" s="453"/>
      <c r="K44" s="453"/>
      <c r="L44" s="453"/>
      <c r="M44" s="453"/>
      <c r="N44" s="453"/>
      <c r="O44" s="459"/>
    </row>
    <row r="45" spans="1:19" s="98" customFormat="1" ht="15" customHeight="1">
      <c r="A45" s="456"/>
      <c r="B45" s="457"/>
      <c r="C45" s="458"/>
      <c r="D45" s="453"/>
      <c r="E45" s="453"/>
      <c r="F45" s="453"/>
      <c r="G45" s="453"/>
      <c r="H45" s="453"/>
      <c r="I45" s="453"/>
      <c r="J45" s="453"/>
      <c r="K45" s="453"/>
      <c r="L45" s="453"/>
      <c r="M45" s="453"/>
      <c r="N45" s="453"/>
      <c r="O45" s="459"/>
    </row>
    <row r="46" spans="1:19" s="98" customFormat="1" ht="15" customHeight="1">
      <c r="A46" s="456"/>
      <c r="B46" s="457"/>
      <c r="C46" s="458"/>
      <c r="D46" s="453"/>
      <c r="E46" s="453"/>
      <c r="F46" s="453"/>
      <c r="G46" s="453"/>
      <c r="H46" s="453"/>
      <c r="I46" s="453"/>
      <c r="J46" s="453"/>
      <c r="K46" s="453"/>
      <c r="L46" s="453"/>
      <c r="M46" s="453"/>
      <c r="N46" s="453"/>
      <c r="O46" s="459"/>
    </row>
    <row r="47" spans="1:19" s="98" customFormat="1" ht="15" customHeight="1">
      <c r="A47" s="456"/>
      <c r="B47" s="457"/>
      <c r="C47" s="458"/>
      <c r="D47" s="453"/>
      <c r="E47" s="453"/>
      <c r="F47" s="453"/>
      <c r="G47" s="453"/>
      <c r="H47" s="453"/>
      <c r="I47" s="453"/>
      <c r="J47" s="453"/>
      <c r="K47" s="453"/>
      <c r="L47" s="453"/>
      <c r="M47" s="453"/>
      <c r="N47" s="453"/>
      <c r="O47" s="459"/>
    </row>
    <row r="48" spans="1:19" s="98" customFormat="1" ht="15" customHeight="1">
      <c r="A48" s="456"/>
      <c r="B48" s="457"/>
      <c r="C48" s="458"/>
      <c r="D48" s="453"/>
      <c r="E48" s="453"/>
      <c r="F48" s="453"/>
      <c r="G48" s="453"/>
      <c r="H48" s="453"/>
      <c r="I48" s="453"/>
      <c r="J48" s="453"/>
      <c r="K48" s="453"/>
      <c r="L48" s="453"/>
      <c r="M48" s="453"/>
      <c r="N48" s="453"/>
      <c r="O48" s="459"/>
      <c r="S48" s="114"/>
    </row>
    <row r="49" spans="1:15" s="98" customFormat="1" ht="15" customHeight="1">
      <c r="A49" s="456"/>
      <c r="B49" s="457"/>
      <c r="C49" s="458"/>
      <c r="D49" s="453"/>
      <c r="E49" s="453"/>
      <c r="F49" s="453"/>
      <c r="G49" s="453"/>
      <c r="H49" s="453"/>
      <c r="I49" s="453"/>
      <c r="J49" s="453"/>
      <c r="K49" s="453"/>
      <c r="L49" s="453"/>
      <c r="M49" s="453"/>
      <c r="N49" s="453"/>
      <c r="O49" s="459"/>
    </row>
    <row r="50" spans="1:15" s="98" customFormat="1" ht="15" customHeight="1" thickBot="1">
      <c r="A50" s="460"/>
      <c r="B50" s="461"/>
      <c r="C50" s="462"/>
      <c r="D50" s="463"/>
      <c r="E50" s="463"/>
      <c r="F50" s="463"/>
      <c r="G50" s="463"/>
      <c r="H50" s="463"/>
      <c r="I50" s="463"/>
      <c r="J50" s="463"/>
      <c r="K50" s="463"/>
      <c r="L50" s="463"/>
      <c r="M50" s="463"/>
      <c r="N50" s="463"/>
      <c r="O50" s="464"/>
    </row>
    <row r="51" spans="1:15" s="4" customFormat="1" ht="7.5" customHeight="1">
      <c r="A51" s="90"/>
      <c r="B51" s="90"/>
      <c r="C51" s="90"/>
      <c r="D51" s="91"/>
      <c r="E51" s="91"/>
      <c r="F51" s="91"/>
      <c r="G51" s="91"/>
      <c r="H51" s="91"/>
      <c r="I51" s="91"/>
      <c r="J51" s="91"/>
      <c r="K51" s="91"/>
      <c r="L51" s="91"/>
      <c r="M51" s="91"/>
      <c r="N51" s="91"/>
      <c r="O51" s="92"/>
    </row>
    <row r="52" spans="1:15" s="4" customFormat="1" ht="15" customHeight="1">
      <c r="A52" s="94"/>
      <c r="B52" s="94"/>
      <c r="C52" s="94"/>
    </row>
    <row r="53" spans="1:15" s="4" customFormat="1" ht="15" customHeight="1">
      <c r="A53" s="94"/>
      <c r="B53" s="94"/>
      <c r="C53" s="94"/>
    </row>
    <row r="54" spans="1:15" s="4" customFormat="1" ht="15" customHeight="1">
      <c r="A54" s="94"/>
      <c r="B54" s="94"/>
      <c r="C54" s="94"/>
    </row>
    <row r="55" spans="1:15" s="4" customFormat="1" ht="15" customHeight="1">
      <c r="A55" s="94"/>
      <c r="B55" s="94"/>
      <c r="C55" s="94"/>
    </row>
    <row r="56" spans="1:15" s="4" customFormat="1" ht="15" customHeight="1">
      <c r="A56" s="94"/>
      <c r="B56" s="94"/>
      <c r="C56" s="94"/>
    </row>
    <row r="57" spans="1:15" s="4" customFormat="1" ht="15" customHeight="1">
      <c r="A57" s="94"/>
      <c r="B57" s="94"/>
      <c r="C57" s="94"/>
    </row>
  </sheetData>
  <sheetProtection algorithmName="SHA-512" hashValue="pLgXDIfHgmL7kMD8b3P82NinXW7IBOfW8UgKJREb8R6IMZvN1iJKrPbSK7PTxPvno1tlnoGl2Pe4iBQ4sID77A==" saltValue="aYsR6KUySKwNaBkQOA9Xaw==" spinCount="100000" sheet="1" formatCells="0"/>
  <mergeCells count="46">
    <mergeCell ref="B9:C10"/>
    <mergeCell ref="A4:O5"/>
    <mergeCell ref="D27:D28"/>
    <mergeCell ref="E27:E28"/>
    <mergeCell ref="D18:O22"/>
    <mergeCell ref="N27:N28"/>
    <mergeCell ref="D9:O10"/>
    <mergeCell ref="A25:C26"/>
    <mergeCell ref="D25:O26"/>
    <mergeCell ref="O27:O28"/>
    <mergeCell ref="B18:C22"/>
    <mergeCell ref="A9:A22"/>
    <mergeCell ref="B16:C17"/>
    <mergeCell ref="D16:O17"/>
    <mergeCell ref="I27:I28"/>
    <mergeCell ref="D11:O15"/>
    <mergeCell ref="K27:K28"/>
    <mergeCell ref="L27:L28"/>
    <mergeCell ref="M27:M28"/>
    <mergeCell ref="F27:F28"/>
    <mergeCell ref="G27:G28"/>
    <mergeCell ref="H27:H28"/>
    <mergeCell ref="J27:J28"/>
    <mergeCell ref="B11:C15"/>
    <mergeCell ref="A33:C33"/>
    <mergeCell ref="A34:C34"/>
    <mergeCell ref="A35:C35"/>
    <mergeCell ref="A36:C36"/>
    <mergeCell ref="A29:C29"/>
    <mergeCell ref="A30:C30"/>
    <mergeCell ref="A31:C31"/>
    <mergeCell ref="A32:C32"/>
    <mergeCell ref="A37:C37"/>
    <mergeCell ref="A38:C38"/>
    <mergeCell ref="A39:C39"/>
    <mergeCell ref="A40:C40"/>
    <mergeCell ref="A41:C41"/>
    <mergeCell ref="A42:C42"/>
    <mergeCell ref="A43:C43"/>
    <mergeCell ref="A49:C49"/>
    <mergeCell ref="A50:C50"/>
    <mergeCell ref="A44:C44"/>
    <mergeCell ref="A45:C45"/>
    <mergeCell ref="A46:C46"/>
    <mergeCell ref="A47:C47"/>
    <mergeCell ref="A48:C48"/>
  </mergeCells>
  <phoneticPr fontId="4"/>
  <conditionalFormatting sqref="D16:O17 D11 D18 A29:A50 D29:O50">
    <cfRule type="containsBlanks" dxfId="53" priority="5">
      <formula>LEN(TRIM(A11))=0</formula>
    </cfRule>
  </conditionalFormatting>
  <pageMargins left="0.78740157480314965" right="0.70866141732283461" top="0.59055118110236215" bottom="0.59055118110236215" header="0.31496062992125984" footer="0.31496062992125984"/>
  <pageSetup paperSize="9" scale="93"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dimension ref="A1:O41"/>
  <sheetViews>
    <sheetView showZeros="0" view="pageBreakPreview" topLeftCell="A16" zoomScale="90" zoomScaleNormal="100" zoomScaleSheetLayoutView="90" workbookViewId="0">
      <selection activeCell="H22" sqref="H22:J2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165</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03" t="s">
        <v>63</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244" t="s">
        <v>57</v>
      </c>
      <c r="B9" s="245"/>
      <c r="C9" s="245"/>
      <c r="D9" s="246">
        <f>交付申請書!I15</f>
        <v>0</v>
      </c>
      <c r="E9" s="246"/>
      <c r="F9" s="246"/>
      <c r="G9" s="246"/>
      <c r="H9" s="246"/>
      <c r="I9" s="246"/>
      <c r="J9" s="246"/>
      <c r="K9" s="246"/>
      <c r="L9" s="246"/>
      <c r="M9" s="246"/>
      <c r="N9" s="246"/>
      <c r="O9" s="247"/>
    </row>
    <row r="10" spans="1:15" ht="15" customHeight="1">
      <c r="A10" s="282" t="s">
        <v>64</v>
      </c>
      <c r="B10" s="283"/>
      <c r="C10" s="284"/>
      <c r="D10" s="288" t="s">
        <v>65</v>
      </c>
      <c r="E10" s="290"/>
      <c r="F10" s="292" t="s">
        <v>58</v>
      </c>
      <c r="G10" s="293"/>
      <c r="H10" s="298" t="str">
        <f>IFERROR(VLOOKUP(E10,研修等一覧!$A10:$K$49,3),"")</f>
        <v/>
      </c>
      <c r="I10" s="298" t="e">
        <f>VLOOKUP(J5,[1]研修等一覧!$A$10:$K$49,9)</f>
        <v>#N/A</v>
      </c>
      <c r="J10" s="298" t="e">
        <f>VLOOKUP(K5,[1]研修等一覧!$A$10:$K$49,9)</f>
        <v>#N/A</v>
      </c>
      <c r="K10" s="298" t="e">
        <f>VLOOKUP(L5,[1]研修等一覧!$A$10:$K$49,9)</f>
        <v>#N/A</v>
      </c>
      <c r="L10" s="298" t="e">
        <f>VLOOKUP(M5,[1]研修等一覧!$A$10:$K$49,9)</f>
        <v>#N/A</v>
      </c>
      <c r="M10" s="298" t="e">
        <f>VLOOKUP(N5,[1]研修等一覧!$A$10:$K$49,9)</f>
        <v>#N/A</v>
      </c>
      <c r="N10" s="298" t="e">
        <f>VLOOKUP(O5,[1]研修等一覧!$A$10:$K$49,9)</f>
        <v>#N/A</v>
      </c>
      <c r="O10" s="299" t="e">
        <f>VLOOKUP(P5,[1]研修等一覧!$A$10:$K$49,9)</f>
        <v>#N/A</v>
      </c>
    </row>
    <row r="11" spans="1:15" ht="15" customHeight="1">
      <c r="A11" s="285"/>
      <c r="B11" s="286"/>
      <c r="C11" s="287"/>
      <c r="D11" s="289"/>
      <c r="E11" s="291"/>
      <c r="F11" s="294"/>
      <c r="G11" s="295"/>
      <c r="H11" s="300" t="e">
        <f>VLOOKUP(I9,[1]研修等一覧!$A$10:$K$49,9)</f>
        <v>#N/A</v>
      </c>
      <c r="I11" s="300" t="e">
        <f>VLOOKUP(J9,[1]研修等一覧!$A$10:$K$49,9)</f>
        <v>#N/A</v>
      </c>
      <c r="J11" s="300" t="e">
        <f>VLOOKUP(K9,[1]研修等一覧!$A$10:$K$49,9)</f>
        <v>#N/A</v>
      </c>
      <c r="K11" s="300" t="e">
        <f>VLOOKUP(L9,[1]研修等一覧!$A$10:$K$49,9)</f>
        <v>#N/A</v>
      </c>
      <c r="L11" s="300" t="e">
        <f>VLOOKUP(M9,[1]研修等一覧!$A$10:$K$49,9)</f>
        <v>#N/A</v>
      </c>
      <c r="M11" s="300" t="e">
        <f>VLOOKUP(N9,[1]研修等一覧!$A$10:$K$49,9)</f>
        <v>#N/A</v>
      </c>
      <c r="N11" s="300" t="e">
        <f>VLOOKUP(O9,[1]研修等一覧!$A$10:$K$49,9)</f>
        <v>#N/A</v>
      </c>
      <c r="O11" s="301" t="e">
        <f>VLOOKUP(P9,[1]研修等一覧!$A$10:$K$49,9)</f>
        <v>#N/A</v>
      </c>
    </row>
    <row r="12" spans="1:15" ht="18.75" customHeight="1">
      <c r="A12" s="285" t="s">
        <v>59</v>
      </c>
      <c r="B12" s="286"/>
      <c r="C12" s="286"/>
      <c r="D12" s="123">
        <f>IFERROR(VLOOKUP(E10,研修等一覧!$A$10:$K$49,9),)</f>
        <v>0</v>
      </c>
      <c r="E12" s="124" t="s">
        <v>22</v>
      </c>
      <c r="F12" s="296"/>
      <c r="G12" s="297"/>
      <c r="H12" s="302" t="e">
        <f>VLOOKUP(I10,[1]研修等一覧!$A$10:$K$49,9)</f>
        <v>#N/A</v>
      </c>
      <c r="I12" s="302" t="e">
        <f>VLOOKUP(J10,[1]研修等一覧!$A$10:$K$49,9)</f>
        <v>#N/A</v>
      </c>
      <c r="J12" s="302" t="e">
        <f>VLOOKUP(K10,[1]研修等一覧!$A$10:$K$49,9)</f>
        <v>#N/A</v>
      </c>
      <c r="K12" s="302" t="e">
        <f>VLOOKUP(L10,[1]研修等一覧!$A$10:$K$49,9)</f>
        <v>#N/A</v>
      </c>
      <c r="L12" s="302" t="e">
        <f>VLOOKUP(M10,[1]研修等一覧!$A$10:$K$49,9)</f>
        <v>#N/A</v>
      </c>
      <c r="M12" s="302" t="e">
        <f>VLOOKUP(N10,[1]研修等一覧!$A$10:$K$49,9)</f>
        <v>#N/A</v>
      </c>
      <c r="N12" s="302" t="e">
        <f>VLOOKUP(O10,[1]研修等一覧!$A$10:$K$49,9)</f>
        <v>#N/A</v>
      </c>
      <c r="O12" s="303" t="e">
        <f>VLOOKUP(P10,[1]研修等一覧!$A$10:$K$49,9)</f>
        <v>#N/A</v>
      </c>
    </row>
    <row r="13" spans="1:15" ht="19.5" customHeight="1">
      <c r="A13" s="272" t="s">
        <v>66</v>
      </c>
      <c r="B13" s="273"/>
      <c r="C13" s="273"/>
      <c r="D13" s="274"/>
      <c r="E13" s="274"/>
      <c r="F13" s="274"/>
      <c r="G13" s="274"/>
      <c r="H13" s="274"/>
      <c r="I13" s="274"/>
      <c r="J13" s="274"/>
      <c r="K13" s="274"/>
      <c r="L13" s="274"/>
      <c r="M13" s="274"/>
      <c r="N13" s="274"/>
      <c r="O13" s="275"/>
    </row>
    <row r="14" spans="1:15" ht="19.5" customHeight="1">
      <c r="A14" s="272" t="s">
        <v>67</v>
      </c>
      <c r="B14" s="273"/>
      <c r="C14" s="273"/>
      <c r="D14" s="276" t="s">
        <v>73</v>
      </c>
      <c r="E14" s="276"/>
      <c r="F14" s="276"/>
      <c r="G14" s="276"/>
      <c r="H14" s="276"/>
      <c r="I14" s="276"/>
      <c r="J14" s="276"/>
      <c r="K14" s="276"/>
      <c r="L14" s="276"/>
      <c r="M14" s="276"/>
      <c r="N14" s="276"/>
      <c r="O14" s="277"/>
    </row>
    <row r="15" spans="1:15" ht="19.5" customHeight="1" thickBot="1">
      <c r="A15" s="278" t="s">
        <v>68</v>
      </c>
      <c r="B15" s="279"/>
      <c r="C15" s="279"/>
      <c r="D15" s="280"/>
      <c r="E15" s="280"/>
      <c r="F15" s="280"/>
      <c r="G15" s="280"/>
      <c r="H15" s="280"/>
      <c r="I15" s="280"/>
      <c r="J15" s="280"/>
      <c r="K15" s="280"/>
      <c r="L15" s="280"/>
      <c r="M15" s="280"/>
      <c r="N15" s="280"/>
      <c r="O15" s="281"/>
    </row>
    <row r="16" spans="1:15" s="4" customFormat="1" ht="7.5" customHeight="1">
      <c r="A16" s="264" t="s">
        <v>174</v>
      </c>
      <c r="B16" s="265"/>
      <c r="C16" s="266"/>
      <c r="D16" s="125"/>
      <c r="E16" s="125"/>
      <c r="F16" s="125"/>
      <c r="G16" s="125"/>
      <c r="H16" s="125"/>
      <c r="I16" s="125"/>
      <c r="J16" s="125"/>
      <c r="K16" s="125"/>
      <c r="L16" s="125"/>
      <c r="M16" s="125"/>
      <c r="N16" s="125"/>
      <c r="O16" s="126"/>
    </row>
    <row r="17" spans="1:15" s="4" customFormat="1" ht="12.75" customHeight="1">
      <c r="A17" s="264"/>
      <c r="B17" s="265"/>
      <c r="C17" s="266"/>
      <c r="D17" s="125"/>
      <c r="E17" s="125"/>
      <c r="F17" s="125"/>
      <c r="G17" s="692">
        <f>SUM(H22:J29)</f>
        <v>0</v>
      </c>
      <c r="H17" s="692"/>
      <c r="I17" s="692"/>
      <c r="J17" s="125"/>
      <c r="K17" s="125"/>
      <c r="L17" s="694">
        <f>SUM(L22:N29)</f>
        <v>0</v>
      </c>
      <c r="M17" s="694"/>
      <c r="N17" s="694"/>
      <c r="O17" s="127" t="s">
        <v>61</v>
      </c>
    </row>
    <row r="18" spans="1:15" s="4" customFormat="1" ht="18" customHeight="1" thickBot="1">
      <c r="A18" s="264"/>
      <c r="B18" s="265"/>
      <c r="C18" s="266"/>
      <c r="D18" s="270" t="s">
        <v>60</v>
      </c>
      <c r="E18" s="270"/>
      <c r="F18" s="128" t="s">
        <v>96</v>
      </c>
      <c r="G18" s="693"/>
      <c r="H18" s="693"/>
      <c r="I18" s="693"/>
      <c r="J18" s="129" t="s">
        <v>8</v>
      </c>
      <c r="K18" s="128" t="s">
        <v>97</v>
      </c>
      <c r="L18" s="695"/>
      <c r="M18" s="695"/>
      <c r="N18" s="695"/>
      <c r="O18" s="130" t="s">
        <v>8</v>
      </c>
    </row>
    <row r="19" spans="1:15" s="4" customFormat="1" ht="18" customHeight="1" thickTop="1">
      <c r="A19" s="264"/>
      <c r="B19" s="265"/>
      <c r="C19" s="266"/>
      <c r="D19" s="131"/>
      <c r="E19" s="131"/>
      <c r="F19" s="128"/>
      <c r="G19" s="132"/>
      <c r="H19" s="132"/>
      <c r="I19" s="132"/>
      <c r="J19" s="133"/>
      <c r="K19" s="128"/>
      <c r="L19" s="134"/>
      <c r="M19" s="134"/>
      <c r="N19" s="134"/>
      <c r="O19" s="135"/>
    </row>
    <row r="20" spans="1:15" s="4" customFormat="1" ht="15" customHeight="1">
      <c r="A20" s="264"/>
      <c r="B20" s="265"/>
      <c r="C20" s="266"/>
      <c r="D20" s="125"/>
      <c r="E20" s="125"/>
      <c r="F20" s="125"/>
      <c r="G20" s="125"/>
      <c r="H20" s="125"/>
      <c r="I20" s="125"/>
      <c r="J20" s="125"/>
      <c r="K20" s="125"/>
      <c r="L20" s="125"/>
      <c r="M20" s="125"/>
      <c r="N20" s="125"/>
      <c r="O20" s="126"/>
    </row>
    <row r="21" spans="1:15" s="4" customFormat="1" ht="17.25" customHeight="1">
      <c r="A21" s="264"/>
      <c r="B21" s="265"/>
      <c r="C21" s="266"/>
      <c r="D21" s="271" t="s">
        <v>98</v>
      </c>
      <c r="E21" s="271"/>
      <c r="F21" s="125"/>
      <c r="G21" s="125"/>
      <c r="H21" s="136" t="s">
        <v>95</v>
      </c>
      <c r="I21" s="125"/>
      <c r="J21" s="125"/>
      <c r="K21" s="125"/>
      <c r="L21" s="136" t="s">
        <v>104</v>
      </c>
      <c r="M21" s="125"/>
      <c r="N21" s="125"/>
      <c r="O21" s="126"/>
    </row>
    <row r="22" spans="1:15" s="4" customFormat="1" ht="17.25" customHeight="1">
      <c r="A22" s="264"/>
      <c r="B22" s="265"/>
      <c r="C22" s="266"/>
      <c r="D22" s="263" t="s">
        <v>99</v>
      </c>
      <c r="E22" s="263"/>
      <c r="F22" s="263"/>
      <c r="G22" s="263"/>
      <c r="H22" s="696">
        <f>IFERROR(ROUNDDOWN(L22*1.1,0),)</f>
        <v>0</v>
      </c>
      <c r="I22" s="696"/>
      <c r="J22" s="696"/>
      <c r="K22" s="137" t="s">
        <v>8</v>
      </c>
      <c r="L22" s="697"/>
      <c r="M22" s="697"/>
      <c r="N22" s="697"/>
      <c r="O22" s="138" t="s">
        <v>8</v>
      </c>
    </row>
    <row r="23" spans="1:15" s="4" customFormat="1" ht="17.25" customHeight="1">
      <c r="A23" s="264"/>
      <c r="B23" s="265"/>
      <c r="C23" s="266"/>
      <c r="D23" s="263" t="s">
        <v>190</v>
      </c>
      <c r="E23" s="263"/>
      <c r="F23" s="263"/>
      <c r="G23" s="263"/>
      <c r="H23" s="696">
        <f>IFERROR(ROUNDDOWN(L23*1.1,0),)</f>
        <v>0</v>
      </c>
      <c r="I23" s="696"/>
      <c r="J23" s="696"/>
      <c r="K23" s="137" t="s">
        <v>8</v>
      </c>
      <c r="L23" s="698"/>
      <c r="M23" s="698"/>
      <c r="N23" s="698"/>
      <c r="O23" s="138" t="s">
        <v>8</v>
      </c>
    </row>
    <row r="24" spans="1:15" s="4" customFormat="1" ht="17.25" customHeight="1">
      <c r="A24" s="264"/>
      <c r="B24" s="265"/>
      <c r="C24" s="266"/>
      <c r="D24" s="263" t="s">
        <v>101</v>
      </c>
      <c r="E24" s="263"/>
      <c r="F24" s="263"/>
      <c r="G24" s="263"/>
      <c r="H24" s="696">
        <f t="shared" ref="H24:H28" si="0">IFERROR(ROUNDDOWN(L24*1.1,0),)</f>
        <v>0</v>
      </c>
      <c r="I24" s="696"/>
      <c r="J24" s="696"/>
      <c r="K24" s="137" t="s">
        <v>8</v>
      </c>
      <c r="L24" s="698"/>
      <c r="M24" s="698"/>
      <c r="N24" s="698"/>
      <c r="O24" s="138" t="s">
        <v>8</v>
      </c>
    </row>
    <row r="25" spans="1:15" s="4" customFormat="1" ht="17.25" customHeight="1">
      <c r="A25" s="264"/>
      <c r="B25" s="265"/>
      <c r="C25" s="266"/>
      <c r="D25" s="263" t="s">
        <v>102</v>
      </c>
      <c r="E25" s="263"/>
      <c r="F25" s="263"/>
      <c r="G25" s="263"/>
      <c r="H25" s="696">
        <f t="shared" si="0"/>
        <v>0</v>
      </c>
      <c r="I25" s="696"/>
      <c r="J25" s="696"/>
      <c r="K25" s="137" t="s">
        <v>8</v>
      </c>
      <c r="L25" s="698"/>
      <c r="M25" s="698"/>
      <c r="N25" s="698"/>
      <c r="O25" s="138" t="s">
        <v>8</v>
      </c>
    </row>
    <row r="26" spans="1:15" s="4" customFormat="1" ht="17.25" customHeight="1">
      <c r="A26" s="264"/>
      <c r="B26" s="265"/>
      <c r="C26" s="266"/>
      <c r="D26" s="261" t="s">
        <v>189</v>
      </c>
      <c r="E26" s="261"/>
      <c r="F26" s="261"/>
      <c r="G26" s="261"/>
      <c r="H26" s="696">
        <f t="shared" si="0"/>
        <v>0</v>
      </c>
      <c r="I26" s="696"/>
      <c r="J26" s="696"/>
      <c r="K26" s="137" t="s">
        <v>8</v>
      </c>
      <c r="L26" s="698"/>
      <c r="M26" s="698"/>
      <c r="N26" s="698"/>
      <c r="O26" s="138" t="s">
        <v>8</v>
      </c>
    </row>
    <row r="27" spans="1:15" s="4" customFormat="1" ht="17.25" customHeight="1">
      <c r="A27" s="264"/>
      <c r="B27" s="265"/>
      <c r="C27" s="266"/>
      <c r="D27" s="261" t="s">
        <v>108</v>
      </c>
      <c r="E27" s="261"/>
      <c r="F27" s="261"/>
      <c r="G27" s="261"/>
      <c r="H27" s="696">
        <f t="shared" si="0"/>
        <v>0</v>
      </c>
      <c r="I27" s="696"/>
      <c r="J27" s="696"/>
      <c r="K27" s="137" t="s">
        <v>8</v>
      </c>
      <c r="L27" s="698"/>
      <c r="M27" s="698"/>
      <c r="N27" s="698"/>
      <c r="O27" s="138" t="s">
        <v>8</v>
      </c>
    </row>
    <row r="28" spans="1:15" s="4" customFormat="1" ht="17.25" customHeight="1">
      <c r="A28" s="264"/>
      <c r="B28" s="265"/>
      <c r="C28" s="266"/>
      <c r="D28" s="261" t="s">
        <v>108</v>
      </c>
      <c r="E28" s="261"/>
      <c r="F28" s="261"/>
      <c r="G28" s="261"/>
      <c r="H28" s="696">
        <f t="shared" si="0"/>
        <v>0</v>
      </c>
      <c r="I28" s="696"/>
      <c r="J28" s="696"/>
      <c r="K28" s="137" t="s">
        <v>8</v>
      </c>
      <c r="L28" s="698"/>
      <c r="M28" s="698"/>
      <c r="N28" s="698"/>
      <c r="O28" s="138" t="s">
        <v>8</v>
      </c>
    </row>
    <row r="29" spans="1:15" s="4" customFormat="1" ht="17.25" customHeight="1">
      <c r="A29" s="264"/>
      <c r="B29" s="265"/>
      <c r="C29" s="266"/>
      <c r="D29" s="262" t="s">
        <v>164</v>
      </c>
      <c r="E29" s="262"/>
      <c r="F29" s="262"/>
      <c r="G29" s="262"/>
      <c r="H29" s="696">
        <f>SUM(L29)</f>
        <v>0</v>
      </c>
      <c r="I29" s="696"/>
      <c r="J29" s="696"/>
      <c r="K29" s="137" t="s">
        <v>8</v>
      </c>
      <c r="L29" s="698"/>
      <c r="M29" s="698"/>
      <c r="N29" s="698"/>
      <c r="O29" s="138" t="s">
        <v>8</v>
      </c>
    </row>
    <row r="30" spans="1:15" s="4" customFormat="1" ht="15" customHeight="1" thickBot="1">
      <c r="A30" s="267"/>
      <c r="B30" s="268"/>
      <c r="C30" s="269"/>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175</v>
      </c>
      <c r="B34" s="90"/>
      <c r="C34" s="90"/>
      <c r="D34" s="92"/>
      <c r="E34" s="92"/>
      <c r="F34" s="92"/>
      <c r="G34" s="92"/>
      <c r="H34" s="92"/>
      <c r="I34" s="92"/>
      <c r="J34" s="92"/>
      <c r="K34" s="92"/>
      <c r="L34" s="92"/>
      <c r="M34" s="92"/>
      <c r="N34" s="92"/>
      <c r="O34" s="92"/>
    </row>
    <row r="35" spans="1:15" s="4" customFormat="1" ht="16.5" customHeight="1">
      <c r="A35" s="90" t="s">
        <v>176</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if7Br25cST3gM6mWXOoJ+LGk3EaRsbdISZ4dn03GusKvFfPki+ddXlq0mG4Atz9TQ1S9P5ucb7WkaLsIdg7BkA==" saltValue="hE0b2I7qXLpXwdqWKt7DSQ=="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13" priority="2" operator="equal">
      <formula>""</formula>
    </cfRule>
  </conditionalFormatting>
  <conditionalFormatting sqref="D26:G26">
    <cfRule type="cellIs" dxfId="12"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dimension ref="A1:O41"/>
  <sheetViews>
    <sheetView showZeros="0" view="pageBreakPreview" topLeftCell="A13" zoomScale="90" zoomScaleNormal="100" zoomScaleSheetLayoutView="90" workbookViewId="0">
      <selection activeCell="H22" sqref="H22:J2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165</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03" t="s">
        <v>63</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244" t="s">
        <v>57</v>
      </c>
      <c r="B9" s="245"/>
      <c r="C9" s="245"/>
      <c r="D9" s="246">
        <f>交付申請書!I15</f>
        <v>0</v>
      </c>
      <c r="E9" s="246"/>
      <c r="F9" s="246"/>
      <c r="G9" s="246"/>
      <c r="H9" s="246"/>
      <c r="I9" s="246"/>
      <c r="J9" s="246"/>
      <c r="K9" s="246"/>
      <c r="L9" s="246"/>
      <c r="M9" s="246"/>
      <c r="N9" s="246"/>
      <c r="O9" s="247"/>
    </row>
    <row r="10" spans="1:15" ht="15" customHeight="1">
      <c r="A10" s="282" t="s">
        <v>64</v>
      </c>
      <c r="B10" s="283"/>
      <c r="C10" s="284"/>
      <c r="D10" s="288" t="s">
        <v>65</v>
      </c>
      <c r="E10" s="290"/>
      <c r="F10" s="292" t="s">
        <v>58</v>
      </c>
      <c r="G10" s="293"/>
      <c r="H10" s="298" t="str">
        <f>IFERROR(VLOOKUP(E10,研修等一覧!$A10:$K$49,3),"")</f>
        <v/>
      </c>
      <c r="I10" s="298" t="e">
        <f>VLOOKUP(J5,[1]研修等一覧!$A$10:$K$49,9)</f>
        <v>#N/A</v>
      </c>
      <c r="J10" s="298" t="e">
        <f>VLOOKUP(K5,[1]研修等一覧!$A$10:$K$49,9)</f>
        <v>#N/A</v>
      </c>
      <c r="K10" s="298" t="e">
        <f>VLOOKUP(L5,[1]研修等一覧!$A$10:$K$49,9)</f>
        <v>#N/A</v>
      </c>
      <c r="L10" s="298" t="e">
        <f>VLOOKUP(M5,[1]研修等一覧!$A$10:$K$49,9)</f>
        <v>#N/A</v>
      </c>
      <c r="M10" s="298" t="e">
        <f>VLOOKUP(N5,[1]研修等一覧!$A$10:$K$49,9)</f>
        <v>#N/A</v>
      </c>
      <c r="N10" s="298" t="e">
        <f>VLOOKUP(O5,[1]研修等一覧!$A$10:$K$49,9)</f>
        <v>#N/A</v>
      </c>
      <c r="O10" s="299" t="e">
        <f>VLOOKUP(P5,[1]研修等一覧!$A$10:$K$49,9)</f>
        <v>#N/A</v>
      </c>
    </row>
    <row r="11" spans="1:15" ht="15" customHeight="1">
      <c r="A11" s="285"/>
      <c r="B11" s="286"/>
      <c r="C11" s="287"/>
      <c r="D11" s="289"/>
      <c r="E11" s="291"/>
      <c r="F11" s="294"/>
      <c r="G11" s="295"/>
      <c r="H11" s="300" t="e">
        <f>VLOOKUP(I9,[1]研修等一覧!$A$10:$K$49,9)</f>
        <v>#N/A</v>
      </c>
      <c r="I11" s="300" t="e">
        <f>VLOOKUP(J9,[1]研修等一覧!$A$10:$K$49,9)</f>
        <v>#N/A</v>
      </c>
      <c r="J11" s="300" t="e">
        <f>VLOOKUP(K9,[1]研修等一覧!$A$10:$K$49,9)</f>
        <v>#N/A</v>
      </c>
      <c r="K11" s="300" t="e">
        <f>VLOOKUP(L9,[1]研修等一覧!$A$10:$K$49,9)</f>
        <v>#N/A</v>
      </c>
      <c r="L11" s="300" t="e">
        <f>VLOOKUP(M9,[1]研修等一覧!$A$10:$K$49,9)</f>
        <v>#N/A</v>
      </c>
      <c r="M11" s="300" t="e">
        <f>VLOOKUP(N9,[1]研修等一覧!$A$10:$K$49,9)</f>
        <v>#N/A</v>
      </c>
      <c r="N11" s="300" t="e">
        <f>VLOOKUP(O9,[1]研修等一覧!$A$10:$K$49,9)</f>
        <v>#N/A</v>
      </c>
      <c r="O11" s="301" t="e">
        <f>VLOOKUP(P9,[1]研修等一覧!$A$10:$K$49,9)</f>
        <v>#N/A</v>
      </c>
    </row>
    <row r="12" spans="1:15" ht="18.75" customHeight="1">
      <c r="A12" s="285" t="s">
        <v>59</v>
      </c>
      <c r="B12" s="286"/>
      <c r="C12" s="286"/>
      <c r="D12" s="123">
        <f>IFERROR(VLOOKUP(E10,研修等一覧!$A$10:$K$49,9),)</f>
        <v>0</v>
      </c>
      <c r="E12" s="124" t="s">
        <v>22</v>
      </c>
      <c r="F12" s="296"/>
      <c r="G12" s="297"/>
      <c r="H12" s="302" t="e">
        <f>VLOOKUP(I10,[1]研修等一覧!$A$10:$K$49,9)</f>
        <v>#N/A</v>
      </c>
      <c r="I12" s="302" t="e">
        <f>VLOOKUP(J10,[1]研修等一覧!$A$10:$K$49,9)</f>
        <v>#N/A</v>
      </c>
      <c r="J12" s="302" t="e">
        <f>VLOOKUP(K10,[1]研修等一覧!$A$10:$K$49,9)</f>
        <v>#N/A</v>
      </c>
      <c r="K12" s="302" t="e">
        <f>VLOOKUP(L10,[1]研修等一覧!$A$10:$K$49,9)</f>
        <v>#N/A</v>
      </c>
      <c r="L12" s="302" t="e">
        <f>VLOOKUP(M10,[1]研修等一覧!$A$10:$K$49,9)</f>
        <v>#N/A</v>
      </c>
      <c r="M12" s="302" t="e">
        <f>VLOOKUP(N10,[1]研修等一覧!$A$10:$K$49,9)</f>
        <v>#N/A</v>
      </c>
      <c r="N12" s="302" t="e">
        <f>VLOOKUP(O10,[1]研修等一覧!$A$10:$K$49,9)</f>
        <v>#N/A</v>
      </c>
      <c r="O12" s="303" t="e">
        <f>VLOOKUP(P10,[1]研修等一覧!$A$10:$K$49,9)</f>
        <v>#N/A</v>
      </c>
    </row>
    <row r="13" spans="1:15" ht="19.5" customHeight="1">
      <c r="A13" s="272" t="s">
        <v>66</v>
      </c>
      <c r="B13" s="273"/>
      <c r="C13" s="273"/>
      <c r="D13" s="274"/>
      <c r="E13" s="274"/>
      <c r="F13" s="274"/>
      <c r="G13" s="274"/>
      <c r="H13" s="274"/>
      <c r="I13" s="274"/>
      <c r="J13" s="274"/>
      <c r="K13" s="274"/>
      <c r="L13" s="274"/>
      <c r="M13" s="274"/>
      <c r="N13" s="274"/>
      <c r="O13" s="275"/>
    </row>
    <row r="14" spans="1:15" ht="19.5" customHeight="1">
      <c r="A14" s="272" t="s">
        <v>67</v>
      </c>
      <c r="B14" s="273"/>
      <c r="C14" s="273"/>
      <c r="D14" s="276" t="s">
        <v>73</v>
      </c>
      <c r="E14" s="276"/>
      <c r="F14" s="276"/>
      <c r="G14" s="276"/>
      <c r="H14" s="276"/>
      <c r="I14" s="276"/>
      <c r="J14" s="276"/>
      <c r="K14" s="276"/>
      <c r="L14" s="276"/>
      <c r="M14" s="276"/>
      <c r="N14" s="276"/>
      <c r="O14" s="277"/>
    </row>
    <row r="15" spans="1:15" ht="19.5" customHeight="1" thickBot="1">
      <c r="A15" s="278" t="s">
        <v>68</v>
      </c>
      <c r="B15" s="279"/>
      <c r="C15" s="279"/>
      <c r="D15" s="280"/>
      <c r="E15" s="280"/>
      <c r="F15" s="280"/>
      <c r="G15" s="280"/>
      <c r="H15" s="280"/>
      <c r="I15" s="280"/>
      <c r="J15" s="280"/>
      <c r="K15" s="280"/>
      <c r="L15" s="280"/>
      <c r="M15" s="280"/>
      <c r="N15" s="280"/>
      <c r="O15" s="281"/>
    </row>
    <row r="16" spans="1:15" s="4" customFormat="1" ht="7.5" customHeight="1">
      <c r="A16" s="264" t="s">
        <v>174</v>
      </c>
      <c r="B16" s="265"/>
      <c r="C16" s="266"/>
      <c r="D16" s="125"/>
      <c r="E16" s="125"/>
      <c r="F16" s="125"/>
      <c r="G16" s="125"/>
      <c r="H16" s="125"/>
      <c r="I16" s="125"/>
      <c r="J16" s="125"/>
      <c r="K16" s="125"/>
      <c r="L16" s="125"/>
      <c r="M16" s="125"/>
      <c r="N16" s="125"/>
      <c r="O16" s="126"/>
    </row>
    <row r="17" spans="1:15" s="4" customFormat="1" ht="12.75" customHeight="1">
      <c r="A17" s="264"/>
      <c r="B17" s="265"/>
      <c r="C17" s="266"/>
      <c r="D17" s="125"/>
      <c r="E17" s="125"/>
      <c r="F17" s="125"/>
      <c r="G17" s="692">
        <f>SUM(H22:J29)</f>
        <v>0</v>
      </c>
      <c r="H17" s="692"/>
      <c r="I17" s="692"/>
      <c r="J17" s="125"/>
      <c r="K17" s="125"/>
      <c r="L17" s="694">
        <f>SUM(L22:N29)</f>
        <v>0</v>
      </c>
      <c r="M17" s="694"/>
      <c r="N17" s="694"/>
      <c r="O17" s="127" t="s">
        <v>61</v>
      </c>
    </row>
    <row r="18" spans="1:15" s="4" customFormat="1" ht="18" customHeight="1" thickBot="1">
      <c r="A18" s="264"/>
      <c r="B18" s="265"/>
      <c r="C18" s="266"/>
      <c r="D18" s="270" t="s">
        <v>60</v>
      </c>
      <c r="E18" s="270"/>
      <c r="F18" s="128" t="s">
        <v>96</v>
      </c>
      <c r="G18" s="693"/>
      <c r="H18" s="693"/>
      <c r="I18" s="693"/>
      <c r="J18" s="129" t="s">
        <v>8</v>
      </c>
      <c r="K18" s="128" t="s">
        <v>97</v>
      </c>
      <c r="L18" s="695"/>
      <c r="M18" s="695"/>
      <c r="N18" s="695"/>
      <c r="O18" s="130" t="s">
        <v>8</v>
      </c>
    </row>
    <row r="19" spans="1:15" s="4" customFormat="1" ht="18" customHeight="1" thickTop="1">
      <c r="A19" s="264"/>
      <c r="B19" s="265"/>
      <c r="C19" s="266"/>
      <c r="D19" s="131"/>
      <c r="E19" s="131"/>
      <c r="F19" s="128"/>
      <c r="G19" s="132"/>
      <c r="H19" s="132"/>
      <c r="I19" s="132"/>
      <c r="J19" s="133"/>
      <c r="K19" s="128"/>
      <c r="L19" s="134"/>
      <c r="M19" s="134"/>
      <c r="N19" s="134"/>
      <c r="O19" s="135"/>
    </row>
    <row r="20" spans="1:15" s="4" customFormat="1" ht="15" customHeight="1">
      <c r="A20" s="264"/>
      <c r="B20" s="265"/>
      <c r="C20" s="266"/>
      <c r="D20" s="125"/>
      <c r="E20" s="125"/>
      <c r="F20" s="125"/>
      <c r="G20" s="125"/>
      <c r="H20" s="125"/>
      <c r="I20" s="125"/>
      <c r="J20" s="125"/>
      <c r="K20" s="125"/>
      <c r="L20" s="125"/>
      <c r="M20" s="125"/>
      <c r="N20" s="125"/>
      <c r="O20" s="126"/>
    </row>
    <row r="21" spans="1:15" s="4" customFormat="1" ht="17.25" customHeight="1">
      <c r="A21" s="264"/>
      <c r="B21" s="265"/>
      <c r="C21" s="266"/>
      <c r="D21" s="271" t="s">
        <v>98</v>
      </c>
      <c r="E21" s="271"/>
      <c r="F21" s="125"/>
      <c r="G21" s="125"/>
      <c r="H21" s="136" t="s">
        <v>95</v>
      </c>
      <c r="I21" s="125"/>
      <c r="J21" s="125"/>
      <c r="K21" s="125"/>
      <c r="L21" s="136" t="s">
        <v>104</v>
      </c>
      <c r="M21" s="125"/>
      <c r="N21" s="125"/>
      <c r="O21" s="126"/>
    </row>
    <row r="22" spans="1:15" s="4" customFormat="1" ht="17.25" customHeight="1">
      <c r="A22" s="264"/>
      <c r="B22" s="265"/>
      <c r="C22" s="266"/>
      <c r="D22" s="263" t="s">
        <v>99</v>
      </c>
      <c r="E22" s="263"/>
      <c r="F22" s="263"/>
      <c r="G22" s="263"/>
      <c r="H22" s="696">
        <f>IFERROR(ROUNDDOWN(L22*1.1,0),)</f>
        <v>0</v>
      </c>
      <c r="I22" s="696"/>
      <c r="J22" s="696"/>
      <c r="K22" s="137" t="s">
        <v>8</v>
      </c>
      <c r="L22" s="697"/>
      <c r="M22" s="697"/>
      <c r="N22" s="697"/>
      <c r="O22" s="138" t="s">
        <v>8</v>
      </c>
    </row>
    <row r="23" spans="1:15" s="4" customFormat="1" ht="17.25" customHeight="1">
      <c r="A23" s="264"/>
      <c r="B23" s="265"/>
      <c r="C23" s="266"/>
      <c r="D23" s="263" t="s">
        <v>190</v>
      </c>
      <c r="E23" s="263"/>
      <c r="F23" s="263"/>
      <c r="G23" s="263"/>
      <c r="H23" s="696">
        <f>IFERROR(ROUNDDOWN(L23*1.1,0),)</f>
        <v>0</v>
      </c>
      <c r="I23" s="696"/>
      <c r="J23" s="696"/>
      <c r="K23" s="137" t="s">
        <v>8</v>
      </c>
      <c r="L23" s="698"/>
      <c r="M23" s="698"/>
      <c r="N23" s="698"/>
      <c r="O23" s="138" t="s">
        <v>8</v>
      </c>
    </row>
    <row r="24" spans="1:15" s="4" customFormat="1" ht="17.25" customHeight="1">
      <c r="A24" s="264"/>
      <c r="B24" s="265"/>
      <c r="C24" s="266"/>
      <c r="D24" s="263" t="s">
        <v>101</v>
      </c>
      <c r="E24" s="263"/>
      <c r="F24" s="263"/>
      <c r="G24" s="263"/>
      <c r="H24" s="696">
        <f t="shared" ref="H24:H28" si="0">IFERROR(ROUNDDOWN(L24*1.1,0),)</f>
        <v>0</v>
      </c>
      <c r="I24" s="696"/>
      <c r="J24" s="696"/>
      <c r="K24" s="137" t="s">
        <v>8</v>
      </c>
      <c r="L24" s="698"/>
      <c r="M24" s="698"/>
      <c r="N24" s="698"/>
      <c r="O24" s="138" t="s">
        <v>8</v>
      </c>
    </row>
    <row r="25" spans="1:15" s="4" customFormat="1" ht="17.25" customHeight="1">
      <c r="A25" s="264"/>
      <c r="B25" s="265"/>
      <c r="C25" s="266"/>
      <c r="D25" s="261" t="s">
        <v>189</v>
      </c>
      <c r="E25" s="261"/>
      <c r="F25" s="261"/>
      <c r="G25" s="261"/>
      <c r="H25" s="696">
        <f t="shared" si="0"/>
        <v>0</v>
      </c>
      <c r="I25" s="696"/>
      <c r="J25" s="696"/>
      <c r="K25" s="137" t="s">
        <v>8</v>
      </c>
      <c r="L25" s="698"/>
      <c r="M25" s="698"/>
      <c r="N25" s="698"/>
      <c r="O25" s="138" t="s">
        <v>8</v>
      </c>
    </row>
    <row r="26" spans="1:15" s="4" customFormat="1" ht="17.25" customHeight="1">
      <c r="A26" s="264"/>
      <c r="B26" s="265"/>
      <c r="C26" s="266"/>
      <c r="D26" s="263" t="s">
        <v>103</v>
      </c>
      <c r="E26" s="263"/>
      <c r="F26" s="263"/>
      <c r="G26" s="263"/>
      <c r="H26" s="696">
        <f t="shared" si="0"/>
        <v>0</v>
      </c>
      <c r="I26" s="696"/>
      <c r="J26" s="696"/>
      <c r="K26" s="137" t="s">
        <v>8</v>
      </c>
      <c r="L26" s="698"/>
      <c r="M26" s="698"/>
      <c r="N26" s="698"/>
      <c r="O26" s="138" t="s">
        <v>8</v>
      </c>
    </row>
    <row r="27" spans="1:15" s="4" customFormat="1" ht="17.25" customHeight="1">
      <c r="A27" s="264"/>
      <c r="B27" s="265"/>
      <c r="C27" s="266"/>
      <c r="D27" s="261" t="s">
        <v>108</v>
      </c>
      <c r="E27" s="261"/>
      <c r="F27" s="261"/>
      <c r="G27" s="261"/>
      <c r="H27" s="696">
        <f t="shared" si="0"/>
        <v>0</v>
      </c>
      <c r="I27" s="696"/>
      <c r="J27" s="696"/>
      <c r="K27" s="137" t="s">
        <v>8</v>
      </c>
      <c r="L27" s="698"/>
      <c r="M27" s="698"/>
      <c r="N27" s="698"/>
      <c r="O27" s="138" t="s">
        <v>8</v>
      </c>
    </row>
    <row r="28" spans="1:15" s="4" customFormat="1" ht="17.25" customHeight="1">
      <c r="A28" s="264"/>
      <c r="B28" s="265"/>
      <c r="C28" s="266"/>
      <c r="D28" s="261" t="s">
        <v>108</v>
      </c>
      <c r="E28" s="261"/>
      <c r="F28" s="261"/>
      <c r="G28" s="261"/>
      <c r="H28" s="696">
        <f t="shared" si="0"/>
        <v>0</v>
      </c>
      <c r="I28" s="696"/>
      <c r="J28" s="696"/>
      <c r="K28" s="137" t="s">
        <v>8</v>
      </c>
      <c r="L28" s="698"/>
      <c r="M28" s="698"/>
      <c r="N28" s="698"/>
      <c r="O28" s="138" t="s">
        <v>8</v>
      </c>
    </row>
    <row r="29" spans="1:15" s="4" customFormat="1" ht="17.25" customHeight="1">
      <c r="A29" s="264"/>
      <c r="B29" s="265"/>
      <c r="C29" s="266"/>
      <c r="D29" s="262" t="s">
        <v>164</v>
      </c>
      <c r="E29" s="262"/>
      <c r="F29" s="262"/>
      <c r="G29" s="262"/>
      <c r="H29" s="696">
        <f>SUM(L29)</f>
        <v>0</v>
      </c>
      <c r="I29" s="696"/>
      <c r="J29" s="696"/>
      <c r="K29" s="137" t="s">
        <v>8</v>
      </c>
      <c r="L29" s="698"/>
      <c r="M29" s="698"/>
      <c r="N29" s="698"/>
      <c r="O29" s="138" t="s">
        <v>8</v>
      </c>
    </row>
    <row r="30" spans="1:15" s="4" customFormat="1" ht="15" customHeight="1" thickBot="1">
      <c r="A30" s="267"/>
      <c r="B30" s="268"/>
      <c r="C30" s="269"/>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175</v>
      </c>
      <c r="B34" s="90"/>
      <c r="C34" s="90"/>
      <c r="D34" s="92"/>
      <c r="E34" s="92"/>
      <c r="F34" s="92"/>
      <c r="G34" s="92"/>
      <c r="H34" s="92"/>
      <c r="I34" s="92"/>
      <c r="J34" s="92"/>
      <c r="K34" s="92"/>
      <c r="L34" s="92"/>
      <c r="M34" s="92"/>
      <c r="N34" s="92"/>
      <c r="O34" s="92"/>
    </row>
    <row r="35" spans="1:15" s="4" customFormat="1" ht="16.5" customHeight="1">
      <c r="A35" s="90" t="s">
        <v>176</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zrh6kOPvMvcyvaHKZulDyCpsutRI46A7s/OVNFnAtUY/bLRLT9cif/oRMp1b8EB8dhVbnADjNkMdP3XdeD99lw==" saltValue="yqxraF/BFMuW7OBsV1bXfQ=="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11" priority="2" operator="equal">
      <formula>""</formula>
    </cfRule>
  </conditionalFormatting>
  <conditionalFormatting sqref="D25:G25">
    <cfRule type="cellIs" dxfId="10"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dimension ref="A1:O41"/>
  <sheetViews>
    <sheetView showZeros="0" view="pageBreakPreview" topLeftCell="A25" zoomScale="90" zoomScaleNormal="100" zoomScaleSheetLayoutView="90" workbookViewId="0">
      <selection activeCell="H22" sqref="H22:J2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165</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03" t="s">
        <v>63</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244" t="s">
        <v>57</v>
      </c>
      <c r="B9" s="245"/>
      <c r="C9" s="245"/>
      <c r="D9" s="246">
        <f>交付申請書!I15</f>
        <v>0</v>
      </c>
      <c r="E9" s="246"/>
      <c r="F9" s="246"/>
      <c r="G9" s="246"/>
      <c r="H9" s="246"/>
      <c r="I9" s="246"/>
      <c r="J9" s="246"/>
      <c r="K9" s="246"/>
      <c r="L9" s="246"/>
      <c r="M9" s="246"/>
      <c r="N9" s="246"/>
      <c r="O9" s="247"/>
    </row>
    <row r="10" spans="1:15" ht="15" customHeight="1">
      <c r="A10" s="282" t="s">
        <v>64</v>
      </c>
      <c r="B10" s="283"/>
      <c r="C10" s="284"/>
      <c r="D10" s="288" t="s">
        <v>65</v>
      </c>
      <c r="E10" s="290"/>
      <c r="F10" s="292" t="s">
        <v>58</v>
      </c>
      <c r="G10" s="293"/>
      <c r="H10" s="298" t="str">
        <f>IFERROR(VLOOKUP(E10,研修等一覧!$A10:$K$49,3),"")</f>
        <v/>
      </c>
      <c r="I10" s="298" t="e">
        <f>VLOOKUP(J5,[1]研修等一覧!$A$10:$K$49,9)</f>
        <v>#N/A</v>
      </c>
      <c r="J10" s="298" t="e">
        <f>VLOOKUP(K5,[1]研修等一覧!$A$10:$K$49,9)</f>
        <v>#N/A</v>
      </c>
      <c r="K10" s="298" t="e">
        <f>VLOOKUP(L5,[1]研修等一覧!$A$10:$K$49,9)</f>
        <v>#N/A</v>
      </c>
      <c r="L10" s="298" t="e">
        <f>VLOOKUP(M5,[1]研修等一覧!$A$10:$K$49,9)</f>
        <v>#N/A</v>
      </c>
      <c r="M10" s="298" t="e">
        <f>VLOOKUP(N5,[1]研修等一覧!$A$10:$K$49,9)</f>
        <v>#N/A</v>
      </c>
      <c r="N10" s="298" t="e">
        <f>VLOOKUP(O5,[1]研修等一覧!$A$10:$K$49,9)</f>
        <v>#N/A</v>
      </c>
      <c r="O10" s="299" t="e">
        <f>VLOOKUP(P5,[1]研修等一覧!$A$10:$K$49,9)</f>
        <v>#N/A</v>
      </c>
    </row>
    <row r="11" spans="1:15" ht="15" customHeight="1">
      <c r="A11" s="285"/>
      <c r="B11" s="286"/>
      <c r="C11" s="287"/>
      <c r="D11" s="289"/>
      <c r="E11" s="291"/>
      <c r="F11" s="294"/>
      <c r="G11" s="295"/>
      <c r="H11" s="300" t="e">
        <f>VLOOKUP(I9,[1]研修等一覧!$A$10:$K$49,9)</f>
        <v>#N/A</v>
      </c>
      <c r="I11" s="300" t="e">
        <f>VLOOKUP(J9,[1]研修等一覧!$A$10:$K$49,9)</f>
        <v>#N/A</v>
      </c>
      <c r="J11" s="300" t="e">
        <f>VLOOKUP(K9,[1]研修等一覧!$A$10:$K$49,9)</f>
        <v>#N/A</v>
      </c>
      <c r="K11" s="300" t="e">
        <f>VLOOKUP(L9,[1]研修等一覧!$A$10:$K$49,9)</f>
        <v>#N/A</v>
      </c>
      <c r="L11" s="300" t="e">
        <f>VLOOKUP(M9,[1]研修等一覧!$A$10:$K$49,9)</f>
        <v>#N/A</v>
      </c>
      <c r="M11" s="300" t="e">
        <f>VLOOKUP(N9,[1]研修等一覧!$A$10:$K$49,9)</f>
        <v>#N/A</v>
      </c>
      <c r="N11" s="300" t="e">
        <f>VLOOKUP(O9,[1]研修等一覧!$A$10:$K$49,9)</f>
        <v>#N/A</v>
      </c>
      <c r="O11" s="301" t="e">
        <f>VLOOKUP(P9,[1]研修等一覧!$A$10:$K$49,9)</f>
        <v>#N/A</v>
      </c>
    </row>
    <row r="12" spans="1:15" ht="18.75" customHeight="1">
      <c r="A12" s="285" t="s">
        <v>59</v>
      </c>
      <c r="B12" s="286"/>
      <c r="C12" s="286"/>
      <c r="D12" s="123">
        <f>IFERROR(VLOOKUP(E10,研修等一覧!$A$10:$K$49,9),)</f>
        <v>0</v>
      </c>
      <c r="E12" s="124" t="s">
        <v>22</v>
      </c>
      <c r="F12" s="296"/>
      <c r="G12" s="297"/>
      <c r="H12" s="302" t="e">
        <f>VLOOKUP(I10,[1]研修等一覧!$A$10:$K$49,9)</f>
        <v>#N/A</v>
      </c>
      <c r="I12" s="302" t="e">
        <f>VLOOKUP(J10,[1]研修等一覧!$A$10:$K$49,9)</f>
        <v>#N/A</v>
      </c>
      <c r="J12" s="302" t="e">
        <f>VLOOKUP(K10,[1]研修等一覧!$A$10:$K$49,9)</f>
        <v>#N/A</v>
      </c>
      <c r="K12" s="302" t="e">
        <f>VLOOKUP(L10,[1]研修等一覧!$A$10:$K$49,9)</f>
        <v>#N/A</v>
      </c>
      <c r="L12" s="302" t="e">
        <f>VLOOKUP(M10,[1]研修等一覧!$A$10:$K$49,9)</f>
        <v>#N/A</v>
      </c>
      <c r="M12" s="302" t="e">
        <f>VLOOKUP(N10,[1]研修等一覧!$A$10:$K$49,9)</f>
        <v>#N/A</v>
      </c>
      <c r="N12" s="302" t="e">
        <f>VLOOKUP(O10,[1]研修等一覧!$A$10:$K$49,9)</f>
        <v>#N/A</v>
      </c>
      <c r="O12" s="303" t="e">
        <f>VLOOKUP(P10,[1]研修等一覧!$A$10:$K$49,9)</f>
        <v>#N/A</v>
      </c>
    </row>
    <row r="13" spans="1:15" ht="19.5" customHeight="1">
      <c r="A13" s="272" t="s">
        <v>66</v>
      </c>
      <c r="B13" s="273"/>
      <c r="C13" s="273"/>
      <c r="D13" s="274"/>
      <c r="E13" s="274"/>
      <c r="F13" s="274"/>
      <c r="G13" s="274"/>
      <c r="H13" s="274"/>
      <c r="I13" s="274"/>
      <c r="J13" s="274"/>
      <c r="K13" s="274"/>
      <c r="L13" s="274"/>
      <c r="M13" s="274"/>
      <c r="N13" s="274"/>
      <c r="O13" s="275"/>
    </row>
    <row r="14" spans="1:15" ht="19.5" customHeight="1">
      <c r="A14" s="272" t="s">
        <v>67</v>
      </c>
      <c r="B14" s="273"/>
      <c r="C14" s="273"/>
      <c r="D14" s="276" t="s">
        <v>73</v>
      </c>
      <c r="E14" s="276"/>
      <c r="F14" s="276"/>
      <c r="G14" s="276"/>
      <c r="H14" s="276"/>
      <c r="I14" s="276"/>
      <c r="J14" s="276"/>
      <c r="K14" s="276"/>
      <c r="L14" s="276"/>
      <c r="M14" s="276"/>
      <c r="N14" s="276"/>
      <c r="O14" s="277"/>
    </row>
    <row r="15" spans="1:15" ht="19.5" customHeight="1" thickBot="1">
      <c r="A15" s="278" t="s">
        <v>68</v>
      </c>
      <c r="B15" s="279"/>
      <c r="C15" s="279"/>
      <c r="D15" s="280"/>
      <c r="E15" s="280"/>
      <c r="F15" s="280"/>
      <c r="G15" s="280"/>
      <c r="H15" s="280"/>
      <c r="I15" s="280"/>
      <c r="J15" s="280"/>
      <c r="K15" s="280"/>
      <c r="L15" s="280"/>
      <c r="M15" s="280"/>
      <c r="N15" s="280"/>
      <c r="O15" s="281"/>
    </row>
    <row r="16" spans="1:15" s="4" customFormat="1" ht="7.5" customHeight="1">
      <c r="A16" s="264" t="s">
        <v>174</v>
      </c>
      <c r="B16" s="265"/>
      <c r="C16" s="266"/>
      <c r="D16" s="125"/>
      <c r="E16" s="125"/>
      <c r="F16" s="125"/>
      <c r="G16" s="125"/>
      <c r="H16" s="125"/>
      <c r="I16" s="125"/>
      <c r="J16" s="125"/>
      <c r="K16" s="125"/>
      <c r="L16" s="125"/>
      <c r="M16" s="125"/>
      <c r="N16" s="125"/>
      <c r="O16" s="126"/>
    </row>
    <row r="17" spans="1:15" s="4" customFormat="1" ht="12.75" customHeight="1">
      <c r="A17" s="264"/>
      <c r="B17" s="265"/>
      <c r="C17" s="266"/>
      <c r="D17" s="125"/>
      <c r="E17" s="125"/>
      <c r="F17" s="125"/>
      <c r="G17" s="692">
        <f>SUM(H22:J29)</f>
        <v>0</v>
      </c>
      <c r="H17" s="692"/>
      <c r="I17" s="692"/>
      <c r="J17" s="125"/>
      <c r="K17" s="125"/>
      <c r="L17" s="694">
        <f>SUM(L22:N29)</f>
        <v>0</v>
      </c>
      <c r="M17" s="694"/>
      <c r="N17" s="694"/>
      <c r="O17" s="127" t="s">
        <v>61</v>
      </c>
    </row>
    <row r="18" spans="1:15" s="4" customFormat="1" ht="18" customHeight="1" thickBot="1">
      <c r="A18" s="264"/>
      <c r="B18" s="265"/>
      <c r="C18" s="266"/>
      <c r="D18" s="270" t="s">
        <v>60</v>
      </c>
      <c r="E18" s="270"/>
      <c r="F18" s="128" t="s">
        <v>96</v>
      </c>
      <c r="G18" s="693"/>
      <c r="H18" s="693"/>
      <c r="I18" s="693"/>
      <c r="J18" s="129" t="s">
        <v>8</v>
      </c>
      <c r="K18" s="128" t="s">
        <v>97</v>
      </c>
      <c r="L18" s="695"/>
      <c r="M18" s="695"/>
      <c r="N18" s="695"/>
      <c r="O18" s="130" t="s">
        <v>8</v>
      </c>
    </row>
    <row r="19" spans="1:15" s="4" customFormat="1" ht="18" customHeight="1" thickTop="1">
      <c r="A19" s="264"/>
      <c r="B19" s="265"/>
      <c r="C19" s="266"/>
      <c r="D19" s="131"/>
      <c r="E19" s="131"/>
      <c r="F19" s="128"/>
      <c r="G19" s="132"/>
      <c r="H19" s="132"/>
      <c r="I19" s="132"/>
      <c r="J19" s="133"/>
      <c r="K19" s="128"/>
      <c r="L19" s="134"/>
      <c r="M19" s="134"/>
      <c r="N19" s="134"/>
      <c r="O19" s="135"/>
    </row>
    <row r="20" spans="1:15" s="4" customFormat="1" ht="15" customHeight="1">
      <c r="A20" s="264"/>
      <c r="B20" s="265"/>
      <c r="C20" s="266"/>
      <c r="D20" s="125"/>
      <c r="E20" s="125"/>
      <c r="F20" s="125"/>
      <c r="G20" s="125"/>
      <c r="H20" s="125"/>
      <c r="I20" s="125"/>
      <c r="J20" s="125"/>
      <c r="K20" s="125"/>
      <c r="L20" s="125"/>
      <c r="M20" s="125"/>
      <c r="N20" s="125"/>
      <c r="O20" s="126"/>
    </row>
    <row r="21" spans="1:15" s="4" customFormat="1" ht="17.25" customHeight="1">
      <c r="A21" s="264"/>
      <c r="B21" s="265"/>
      <c r="C21" s="266"/>
      <c r="D21" s="271" t="s">
        <v>98</v>
      </c>
      <c r="E21" s="271"/>
      <c r="F21" s="125"/>
      <c r="G21" s="125"/>
      <c r="H21" s="136" t="s">
        <v>95</v>
      </c>
      <c r="I21" s="125"/>
      <c r="J21" s="125"/>
      <c r="K21" s="125"/>
      <c r="L21" s="136" t="s">
        <v>104</v>
      </c>
      <c r="M21" s="125"/>
      <c r="N21" s="125"/>
      <c r="O21" s="126"/>
    </row>
    <row r="22" spans="1:15" s="4" customFormat="1" ht="17.25" customHeight="1">
      <c r="A22" s="264"/>
      <c r="B22" s="265"/>
      <c r="C22" s="266"/>
      <c r="D22" s="263" t="s">
        <v>99</v>
      </c>
      <c r="E22" s="263"/>
      <c r="F22" s="263"/>
      <c r="G22" s="263"/>
      <c r="H22" s="696">
        <f>IFERROR(ROUNDDOWN(L22*1.1,0),)</f>
        <v>0</v>
      </c>
      <c r="I22" s="696"/>
      <c r="J22" s="696"/>
      <c r="K22" s="137" t="s">
        <v>8</v>
      </c>
      <c r="L22" s="697"/>
      <c r="M22" s="697"/>
      <c r="N22" s="697"/>
      <c r="O22" s="138" t="s">
        <v>8</v>
      </c>
    </row>
    <row r="23" spans="1:15" s="4" customFormat="1" ht="17.25" customHeight="1">
      <c r="A23" s="264"/>
      <c r="B23" s="265"/>
      <c r="C23" s="266"/>
      <c r="D23" s="263" t="s">
        <v>190</v>
      </c>
      <c r="E23" s="263"/>
      <c r="F23" s="263"/>
      <c r="G23" s="263"/>
      <c r="H23" s="696">
        <f>IFERROR(ROUNDDOWN(L23*1.1,0),)</f>
        <v>0</v>
      </c>
      <c r="I23" s="696"/>
      <c r="J23" s="696"/>
      <c r="K23" s="137" t="s">
        <v>8</v>
      </c>
      <c r="L23" s="698"/>
      <c r="M23" s="698"/>
      <c r="N23" s="698"/>
      <c r="O23" s="138" t="s">
        <v>8</v>
      </c>
    </row>
    <row r="24" spans="1:15" s="4" customFormat="1" ht="17.25" customHeight="1">
      <c r="A24" s="264"/>
      <c r="B24" s="265"/>
      <c r="C24" s="266"/>
      <c r="D24" s="263" t="s">
        <v>101</v>
      </c>
      <c r="E24" s="263"/>
      <c r="F24" s="263"/>
      <c r="G24" s="263"/>
      <c r="H24" s="696">
        <f t="shared" ref="H24:H28" si="0">IFERROR(ROUNDDOWN(L24*1.1,0),)</f>
        <v>0</v>
      </c>
      <c r="I24" s="696"/>
      <c r="J24" s="696"/>
      <c r="K24" s="137" t="s">
        <v>8</v>
      </c>
      <c r="L24" s="698"/>
      <c r="M24" s="698"/>
      <c r="N24" s="698"/>
      <c r="O24" s="138" t="s">
        <v>8</v>
      </c>
    </row>
    <row r="25" spans="1:15" s="4" customFormat="1" ht="17.25" customHeight="1">
      <c r="A25" s="264"/>
      <c r="B25" s="265"/>
      <c r="C25" s="266"/>
      <c r="D25" s="263" t="s">
        <v>102</v>
      </c>
      <c r="E25" s="263"/>
      <c r="F25" s="263"/>
      <c r="G25" s="263"/>
      <c r="H25" s="696">
        <f t="shared" si="0"/>
        <v>0</v>
      </c>
      <c r="I25" s="696"/>
      <c r="J25" s="696"/>
      <c r="K25" s="137" t="s">
        <v>8</v>
      </c>
      <c r="L25" s="698"/>
      <c r="M25" s="698"/>
      <c r="N25" s="698"/>
      <c r="O25" s="138" t="s">
        <v>8</v>
      </c>
    </row>
    <row r="26" spans="1:15" s="4" customFormat="1" ht="17.25" customHeight="1">
      <c r="A26" s="264"/>
      <c r="B26" s="265"/>
      <c r="C26" s="266"/>
      <c r="D26" s="261" t="s">
        <v>189</v>
      </c>
      <c r="E26" s="261"/>
      <c r="F26" s="261"/>
      <c r="G26" s="261"/>
      <c r="H26" s="696">
        <f t="shared" si="0"/>
        <v>0</v>
      </c>
      <c r="I26" s="696"/>
      <c r="J26" s="696"/>
      <c r="K26" s="137" t="s">
        <v>8</v>
      </c>
      <c r="L26" s="698"/>
      <c r="M26" s="698"/>
      <c r="N26" s="698"/>
      <c r="O26" s="138" t="s">
        <v>8</v>
      </c>
    </row>
    <row r="27" spans="1:15" s="4" customFormat="1" ht="17.25" customHeight="1">
      <c r="A27" s="264"/>
      <c r="B27" s="265"/>
      <c r="C27" s="266"/>
      <c r="D27" s="261" t="s">
        <v>108</v>
      </c>
      <c r="E27" s="261"/>
      <c r="F27" s="261"/>
      <c r="G27" s="261"/>
      <c r="H27" s="696">
        <f t="shared" si="0"/>
        <v>0</v>
      </c>
      <c r="I27" s="696"/>
      <c r="J27" s="696"/>
      <c r="K27" s="137" t="s">
        <v>8</v>
      </c>
      <c r="L27" s="698"/>
      <c r="M27" s="698"/>
      <c r="N27" s="698"/>
      <c r="O27" s="138" t="s">
        <v>8</v>
      </c>
    </row>
    <row r="28" spans="1:15" s="4" customFormat="1" ht="17.25" customHeight="1">
      <c r="A28" s="264"/>
      <c r="B28" s="265"/>
      <c r="C28" s="266"/>
      <c r="D28" s="261" t="s">
        <v>108</v>
      </c>
      <c r="E28" s="261"/>
      <c r="F28" s="261"/>
      <c r="G28" s="261"/>
      <c r="H28" s="696">
        <f t="shared" si="0"/>
        <v>0</v>
      </c>
      <c r="I28" s="696"/>
      <c r="J28" s="696"/>
      <c r="K28" s="137" t="s">
        <v>8</v>
      </c>
      <c r="L28" s="698"/>
      <c r="M28" s="698"/>
      <c r="N28" s="698"/>
      <c r="O28" s="138" t="s">
        <v>8</v>
      </c>
    </row>
    <row r="29" spans="1:15" s="4" customFormat="1" ht="17.25" customHeight="1">
      <c r="A29" s="264"/>
      <c r="B29" s="265"/>
      <c r="C29" s="266"/>
      <c r="D29" s="262" t="s">
        <v>164</v>
      </c>
      <c r="E29" s="262"/>
      <c r="F29" s="262"/>
      <c r="G29" s="262"/>
      <c r="H29" s="696">
        <f>SUM(L29)</f>
        <v>0</v>
      </c>
      <c r="I29" s="696"/>
      <c r="J29" s="696"/>
      <c r="K29" s="137" t="s">
        <v>8</v>
      </c>
      <c r="L29" s="698"/>
      <c r="M29" s="698"/>
      <c r="N29" s="698"/>
      <c r="O29" s="138" t="s">
        <v>8</v>
      </c>
    </row>
    <row r="30" spans="1:15" s="4" customFormat="1" ht="15" customHeight="1" thickBot="1">
      <c r="A30" s="267"/>
      <c r="B30" s="268"/>
      <c r="C30" s="269"/>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175</v>
      </c>
      <c r="B34" s="90"/>
      <c r="C34" s="90"/>
      <c r="D34" s="92"/>
      <c r="E34" s="92"/>
      <c r="F34" s="92"/>
      <c r="G34" s="92"/>
      <c r="H34" s="92"/>
      <c r="I34" s="92"/>
      <c r="J34" s="92"/>
      <c r="K34" s="92"/>
      <c r="L34" s="92"/>
      <c r="M34" s="92"/>
      <c r="N34" s="92"/>
      <c r="O34" s="92"/>
    </row>
    <row r="35" spans="1:15" s="4" customFormat="1" ht="16.5" customHeight="1">
      <c r="A35" s="90" t="s">
        <v>176</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bikQgKgKnLLD5IRUcGhMmxArqnMZWLF5/fL6NqXXbBEfQxBwdkSkWdCXuhK/srYDAkzbQ/BSMRI1XDFmQIJofQ==" saltValue="Tc9qOhKVlmv+YBevfnw04Q=="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9" priority="3" operator="equal">
      <formula>""</formula>
    </cfRule>
  </conditionalFormatting>
  <conditionalFormatting sqref="D26:G26">
    <cfRule type="cellIs" dxfId="8"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1:O41"/>
  <sheetViews>
    <sheetView showZeros="0" view="pageBreakPreview" topLeftCell="A10" zoomScale="90" zoomScaleNormal="100" zoomScaleSheetLayoutView="90" workbookViewId="0">
      <selection activeCell="H22" sqref="H22:J2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165</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03" t="s">
        <v>63</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244" t="s">
        <v>57</v>
      </c>
      <c r="B9" s="245"/>
      <c r="C9" s="245"/>
      <c r="D9" s="246">
        <f>交付申請書!I15</f>
        <v>0</v>
      </c>
      <c r="E9" s="246"/>
      <c r="F9" s="246"/>
      <c r="G9" s="246"/>
      <c r="H9" s="246"/>
      <c r="I9" s="246"/>
      <c r="J9" s="246"/>
      <c r="K9" s="246"/>
      <c r="L9" s="246"/>
      <c r="M9" s="246"/>
      <c r="N9" s="246"/>
      <c r="O9" s="247"/>
    </row>
    <row r="10" spans="1:15" ht="15" customHeight="1">
      <c r="A10" s="282" t="s">
        <v>64</v>
      </c>
      <c r="B10" s="283"/>
      <c r="C10" s="284"/>
      <c r="D10" s="288" t="s">
        <v>65</v>
      </c>
      <c r="E10" s="290"/>
      <c r="F10" s="292" t="s">
        <v>58</v>
      </c>
      <c r="G10" s="293"/>
      <c r="H10" s="298" t="str">
        <f>IFERROR(VLOOKUP(E10,研修等一覧!$A10:$K$49,3),"")</f>
        <v/>
      </c>
      <c r="I10" s="298" t="e">
        <f>VLOOKUP(J5,[1]研修等一覧!$A$10:$K$49,9)</f>
        <v>#N/A</v>
      </c>
      <c r="J10" s="298" t="e">
        <f>VLOOKUP(K5,[1]研修等一覧!$A$10:$K$49,9)</f>
        <v>#N/A</v>
      </c>
      <c r="K10" s="298" t="e">
        <f>VLOOKUP(L5,[1]研修等一覧!$A$10:$K$49,9)</f>
        <v>#N/A</v>
      </c>
      <c r="L10" s="298" t="e">
        <f>VLOOKUP(M5,[1]研修等一覧!$A$10:$K$49,9)</f>
        <v>#N/A</v>
      </c>
      <c r="M10" s="298" t="e">
        <f>VLOOKUP(N5,[1]研修等一覧!$A$10:$K$49,9)</f>
        <v>#N/A</v>
      </c>
      <c r="N10" s="298" t="e">
        <f>VLOOKUP(O5,[1]研修等一覧!$A$10:$K$49,9)</f>
        <v>#N/A</v>
      </c>
      <c r="O10" s="299" t="e">
        <f>VLOOKUP(P5,[1]研修等一覧!$A$10:$K$49,9)</f>
        <v>#N/A</v>
      </c>
    </row>
    <row r="11" spans="1:15" ht="15" customHeight="1">
      <c r="A11" s="285"/>
      <c r="B11" s="286"/>
      <c r="C11" s="287"/>
      <c r="D11" s="289"/>
      <c r="E11" s="291"/>
      <c r="F11" s="294"/>
      <c r="G11" s="295"/>
      <c r="H11" s="300" t="e">
        <f>VLOOKUP(I9,[1]研修等一覧!$A$10:$K$49,9)</f>
        <v>#N/A</v>
      </c>
      <c r="I11" s="300" t="e">
        <f>VLOOKUP(J9,[1]研修等一覧!$A$10:$K$49,9)</f>
        <v>#N/A</v>
      </c>
      <c r="J11" s="300" t="e">
        <f>VLOOKUP(K9,[1]研修等一覧!$A$10:$K$49,9)</f>
        <v>#N/A</v>
      </c>
      <c r="K11" s="300" t="e">
        <f>VLOOKUP(L9,[1]研修等一覧!$A$10:$K$49,9)</f>
        <v>#N/A</v>
      </c>
      <c r="L11" s="300" t="e">
        <f>VLOOKUP(M9,[1]研修等一覧!$A$10:$K$49,9)</f>
        <v>#N/A</v>
      </c>
      <c r="M11" s="300" t="e">
        <f>VLOOKUP(N9,[1]研修等一覧!$A$10:$K$49,9)</f>
        <v>#N/A</v>
      </c>
      <c r="N11" s="300" t="e">
        <f>VLOOKUP(O9,[1]研修等一覧!$A$10:$K$49,9)</f>
        <v>#N/A</v>
      </c>
      <c r="O11" s="301" t="e">
        <f>VLOOKUP(P9,[1]研修等一覧!$A$10:$K$49,9)</f>
        <v>#N/A</v>
      </c>
    </row>
    <row r="12" spans="1:15" ht="18.75" customHeight="1">
      <c r="A12" s="285" t="s">
        <v>59</v>
      </c>
      <c r="B12" s="286"/>
      <c r="C12" s="286"/>
      <c r="D12" s="123">
        <f>IFERROR(VLOOKUP(E10,研修等一覧!$A$10:$K$49,9),)</f>
        <v>0</v>
      </c>
      <c r="E12" s="124" t="s">
        <v>22</v>
      </c>
      <c r="F12" s="296"/>
      <c r="G12" s="297"/>
      <c r="H12" s="302" t="e">
        <f>VLOOKUP(I10,[1]研修等一覧!$A$10:$K$49,9)</f>
        <v>#N/A</v>
      </c>
      <c r="I12" s="302" t="e">
        <f>VLOOKUP(J10,[1]研修等一覧!$A$10:$K$49,9)</f>
        <v>#N/A</v>
      </c>
      <c r="J12" s="302" t="e">
        <f>VLOOKUP(K10,[1]研修等一覧!$A$10:$K$49,9)</f>
        <v>#N/A</v>
      </c>
      <c r="K12" s="302" t="e">
        <f>VLOOKUP(L10,[1]研修等一覧!$A$10:$K$49,9)</f>
        <v>#N/A</v>
      </c>
      <c r="L12" s="302" t="e">
        <f>VLOOKUP(M10,[1]研修等一覧!$A$10:$K$49,9)</f>
        <v>#N/A</v>
      </c>
      <c r="M12" s="302" t="e">
        <f>VLOOKUP(N10,[1]研修等一覧!$A$10:$K$49,9)</f>
        <v>#N/A</v>
      </c>
      <c r="N12" s="302" t="e">
        <f>VLOOKUP(O10,[1]研修等一覧!$A$10:$K$49,9)</f>
        <v>#N/A</v>
      </c>
      <c r="O12" s="303" t="e">
        <f>VLOOKUP(P10,[1]研修等一覧!$A$10:$K$49,9)</f>
        <v>#N/A</v>
      </c>
    </row>
    <row r="13" spans="1:15" ht="19.5" customHeight="1">
      <c r="A13" s="272" t="s">
        <v>66</v>
      </c>
      <c r="B13" s="273"/>
      <c r="C13" s="273"/>
      <c r="D13" s="274"/>
      <c r="E13" s="274"/>
      <c r="F13" s="274"/>
      <c r="G13" s="274"/>
      <c r="H13" s="274"/>
      <c r="I13" s="274"/>
      <c r="J13" s="274"/>
      <c r="K13" s="274"/>
      <c r="L13" s="274"/>
      <c r="M13" s="274"/>
      <c r="N13" s="274"/>
      <c r="O13" s="275"/>
    </row>
    <row r="14" spans="1:15" ht="19.5" customHeight="1">
      <c r="A14" s="272" t="s">
        <v>67</v>
      </c>
      <c r="B14" s="273"/>
      <c r="C14" s="273"/>
      <c r="D14" s="276" t="s">
        <v>73</v>
      </c>
      <c r="E14" s="276"/>
      <c r="F14" s="276"/>
      <c r="G14" s="276"/>
      <c r="H14" s="276"/>
      <c r="I14" s="276"/>
      <c r="J14" s="276"/>
      <c r="K14" s="276"/>
      <c r="L14" s="276"/>
      <c r="M14" s="276"/>
      <c r="N14" s="276"/>
      <c r="O14" s="277"/>
    </row>
    <row r="15" spans="1:15" ht="19.5" customHeight="1" thickBot="1">
      <c r="A15" s="278" t="s">
        <v>68</v>
      </c>
      <c r="B15" s="279"/>
      <c r="C15" s="279"/>
      <c r="D15" s="280"/>
      <c r="E15" s="280"/>
      <c r="F15" s="280"/>
      <c r="G15" s="280"/>
      <c r="H15" s="280"/>
      <c r="I15" s="280"/>
      <c r="J15" s="280"/>
      <c r="K15" s="280"/>
      <c r="L15" s="280"/>
      <c r="M15" s="280"/>
      <c r="N15" s="280"/>
      <c r="O15" s="281"/>
    </row>
    <row r="16" spans="1:15" s="4" customFormat="1" ht="7.5" customHeight="1">
      <c r="A16" s="264" t="s">
        <v>174</v>
      </c>
      <c r="B16" s="265"/>
      <c r="C16" s="266"/>
      <c r="D16" s="125"/>
      <c r="E16" s="125"/>
      <c r="F16" s="125"/>
      <c r="G16" s="125"/>
      <c r="H16" s="125"/>
      <c r="I16" s="125"/>
      <c r="J16" s="125"/>
      <c r="K16" s="125"/>
      <c r="L16" s="125"/>
      <c r="M16" s="125"/>
      <c r="N16" s="125"/>
      <c r="O16" s="126"/>
    </row>
    <row r="17" spans="1:15" s="4" customFormat="1" ht="12.75" customHeight="1">
      <c r="A17" s="264"/>
      <c r="B17" s="265"/>
      <c r="C17" s="266"/>
      <c r="D17" s="125"/>
      <c r="E17" s="125"/>
      <c r="F17" s="125"/>
      <c r="G17" s="692">
        <f>SUM(H22:J29)</f>
        <v>0</v>
      </c>
      <c r="H17" s="692"/>
      <c r="I17" s="692"/>
      <c r="J17" s="125"/>
      <c r="K17" s="125"/>
      <c r="L17" s="694">
        <f>SUM(L22:N29)</f>
        <v>0</v>
      </c>
      <c r="M17" s="694"/>
      <c r="N17" s="694"/>
      <c r="O17" s="127" t="s">
        <v>61</v>
      </c>
    </row>
    <row r="18" spans="1:15" s="4" customFormat="1" ht="18" customHeight="1" thickBot="1">
      <c r="A18" s="264"/>
      <c r="B18" s="265"/>
      <c r="C18" s="266"/>
      <c r="D18" s="270" t="s">
        <v>60</v>
      </c>
      <c r="E18" s="270"/>
      <c r="F18" s="128" t="s">
        <v>96</v>
      </c>
      <c r="G18" s="693"/>
      <c r="H18" s="693"/>
      <c r="I18" s="693"/>
      <c r="J18" s="129" t="s">
        <v>8</v>
      </c>
      <c r="K18" s="128" t="s">
        <v>97</v>
      </c>
      <c r="L18" s="695"/>
      <c r="M18" s="695"/>
      <c r="N18" s="695"/>
      <c r="O18" s="130" t="s">
        <v>8</v>
      </c>
    </row>
    <row r="19" spans="1:15" s="4" customFormat="1" ht="18" customHeight="1" thickTop="1">
      <c r="A19" s="264"/>
      <c r="B19" s="265"/>
      <c r="C19" s="266"/>
      <c r="D19" s="131"/>
      <c r="E19" s="131"/>
      <c r="F19" s="128"/>
      <c r="G19" s="132"/>
      <c r="H19" s="132"/>
      <c r="I19" s="132"/>
      <c r="J19" s="133"/>
      <c r="K19" s="128"/>
      <c r="L19" s="134"/>
      <c r="M19" s="134"/>
      <c r="N19" s="134"/>
      <c r="O19" s="135"/>
    </row>
    <row r="20" spans="1:15" s="4" customFormat="1" ht="15" customHeight="1">
      <c r="A20" s="264"/>
      <c r="B20" s="265"/>
      <c r="C20" s="266"/>
      <c r="D20" s="125"/>
      <c r="E20" s="125"/>
      <c r="F20" s="125"/>
      <c r="G20" s="125"/>
      <c r="H20" s="125"/>
      <c r="I20" s="125"/>
      <c r="J20" s="125"/>
      <c r="K20" s="125"/>
      <c r="L20" s="125"/>
      <c r="M20" s="125"/>
      <c r="N20" s="125"/>
      <c r="O20" s="126"/>
    </row>
    <row r="21" spans="1:15" s="4" customFormat="1" ht="17.25" customHeight="1">
      <c r="A21" s="264"/>
      <c r="B21" s="265"/>
      <c r="C21" s="266"/>
      <c r="D21" s="271" t="s">
        <v>98</v>
      </c>
      <c r="E21" s="271"/>
      <c r="F21" s="125"/>
      <c r="G21" s="125"/>
      <c r="H21" s="136" t="s">
        <v>95</v>
      </c>
      <c r="I21" s="125"/>
      <c r="J21" s="125"/>
      <c r="K21" s="125"/>
      <c r="L21" s="136" t="s">
        <v>104</v>
      </c>
      <c r="M21" s="125"/>
      <c r="N21" s="125"/>
      <c r="O21" s="126"/>
    </row>
    <row r="22" spans="1:15" s="4" customFormat="1" ht="17.25" customHeight="1">
      <c r="A22" s="264"/>
      <c r="B22" s="265"/>
      <c r="C22" s="266"/>
      <c r="D22" s="263" t="s">
        <v>99</v>
      </c>
      <c r="E22" s="263"/>
      <c r="F22" s="263"/>
      <c r="G22" s="263"/>
      <c r="H22" s="696">
        <f>IFERROR(ROUNDDOWN(L22*1.1,0),)</f>
        <v>0</v>
      </c>
      <c r="I22" s="696"/>
      <c r="J22" s="696"/>
      <c r="K22" s="137" t="s">
        <v>8</v>
      </c>
      <c r="L22" s="697"/>
      <c r="M22" s="697"/>
      <c r="N22" s="697"/>
      <c r="O22" s="138" t="s">
        <v>8</v>
      </c>
    </row>
    <row r="23" spans="1:15" s="4" customFormat="1" ht="17.25" customHeight="1">
      <c r="A23" s="264"/>
      <c r="B23" s="265"/>
      <c r="C23" s="266"/>
      <c r="D23" s="263" t="s">
        <v>190</v>
      </c>
      <c r="E23" s="263"/>
      <c r="F23" s="263"/>
      <c r="G23" s="263"/>
      <c r="H23" s="696">
        <f>IFERROR(ROUNDDOWN(L23*1.1,0),)</f>
        <v>0</v>
      </c>
      <c r="I23" s="696"/>
      <c r="J23" s="696"/>
      <c r="K23" s="137" t="s">
        <v>8</v>
      </c>
      <c r="L23" s="698"/>
      <c r="M23" s="698"/>
      <c r="N23" s="698"/>
      <c r="O23" s="138" t="s">
        <v>8</v>
      </c>
    </row>
    <row r="24" spans="1:15" s="4" customFormat="1" ht="17.25" customHeight="1">
      <c r="A24" s="264"/>
      <c r="B24" s="265"/>
      <c r="C24" s="266"/>
      <c r="D24" s="263" t="s">
        <v>101</v>
      </c>
      <c r="E24" s="263"/>
      <c r="F24" s="263"/>
      <c r="G24" s="263"/>
      <c r="H24" s="696">
        <f t="shared" ref="H24:H28" si="0">IFERROR(ROUNDDOWN(L24*1.1,0),)</f>
        <v>0</v>
      </c>
      <c r="I24" s="696"/>
      <c r="J24" s="696"/>
      <c r="K24" s="137" t="s">
        <v>8</v>
      </c>
      <c r="L24" s="698"/>
      <c r="M24" s="698"/>
      <c r="N24" s="698"/>
      <c r="O24" s="138" t="s">
        <v>8</v>
      </c>
    </row>
    <row r="25" spans="1:15" s="4" customFormat="1" ht="17.25" customHeight="1">
      <c r="A25" s="264"/>
      <c r="B25" s="265"/>
      <c r="C25" s="266"/>
      <c r="D25" s="263" t="s">
        <v>102</v>
      </c>
      <c r="E25" s="263"/>
      <c r="F25" s="263"/>
      <c r="G25" s="263"/>
      <c r="H25" s="696">
        <f t="shared" si="0"/>
        <v>0</v>
      </c>
      <c r="I25" s="696"/>
      <c r="J25" s="696"/>
      <c r="K25" s="137" t="s">
        <v>8</v>
      </c>
      <c r="L25" s="698"/>
      <c r="M25" s="698"/>
      <c r="N25" s="698"/>
      <c r="O25" s="138" t="s">
        <v>8</v>
      </c>
    </row>
    <row r="26" spans="1:15" s="4" customFormat="1" ht="17.25" customHeight="1">
      <c r="A26" s="264"/>
      <c r="B26" s="265"/>
      <c r="C26" s="266"/>
      <c r="D26" s="261" t="s">
        <v>189</v>
      </c>
      <c r="E26" s="261"/>
      <c r="F26" s="261"/>
      <c r="G26" s="261"/>
      <c r="H26" s="696">
        <f t="shared" si="0"/>
        <v>0</v>
      </c>
      <c r="I26" s="696"/>
      <c r="J26" s="696"/>
      <c r="K26" s="137" t="s">
        <v>8</v>
      </c>
      <c r="L26" s="698"/>
      <c r="M26" s="698"/>
      <c r="N26" s="698"/>
      <c r="O26" s="138" t="s">
        <v>8</v>
      </c>
    </row>
    <row r="27" spans="1:15" s="4" customFormat="1" ht="17.25" customHeight="1">
      <c r="A27" s="264"/>
      <c r="B27" s="265"/>
      <c r="C27" s="266"/>
      <c r="D27" s="261" t="s">
        <v>108</v>
      </c>
      <c r="E27" s="261"/>
      <c r="F27" s="261"/>
      <c r="G27" s="261"/>
      <c r="H27" s="696">
        <f t="shared" si="0"/>
        <v>0</v>
      </c>
      <c r="I27" s="696"/>
      <c r="J27" s="696"/>
      <c r="K27" s="137" t="s">
        <v>8</v>
      </c>
      <c r="L27" s="698"/>
      <c r="M27" s="698"/>
      <c r="N27" s="698"/>
      <c r="O27" s="138" t="s">
        <v>8</v>
      </c>
    </row>
    <row r="28" spans="1:15" s="4" customFormat="1" ht="17.25" customHeight="1">
      <c r="A28" s="264"/>
      <c r="B28" s="265"/>
      <c r="C28" s="266"/>
      <c r="D28" s="261" t="s">
        <v>108</v>
      </c>
      <c r="E28" s="261"/>
      <c r="F28" s="261"/>
      <c r="G28" s="261"/>
      <c r="H28" s="696">
        <f t="shared" si="0"/>
        <v>0</v>
      </c>
      <c r="I28" s="696"/>
      <c r="J28" s="696"/>
      <c r="K28" s="137" t="s">
        <v>8</v>
      </c>
      <c r="L28" s="698"/>
      <c r="M28" s="698"/>
      <c r="N28" s="698"/>
      <c r="O28" s="138" t="s">
        <v>8</v>
      </c>
    </row>
    <row r="29" spans="1:15" s="4" customFormat="1" ht="17.25" customHeight="1">
      <c r="A29" s="264"/>
      <c r="B29" s="265"/>
      <c r="C29" s="266"/>
      <c r="D29" s="262" t="s">
        <v>164</v>
      </c>
      <c r="E29" s="262"/>
      <c r="F29" s="262"/>
      <c r="G29" s="262"/>
      <c r="H29" s="696">
        <f>SUM(L29)</f>
        <v>0</v>
      </c>
      <c r="I29" s="696"/>
      <c r="J29" s="696"/>
      <c r="K29" s="137" t="s">
        <v>8</v>
      </c>
      <c r="L29" s="698"/>
      <c r="M29" s="698"/>
      <c r="N29" s="698"/>
      <c r="O29" s="138" t="s">
        <v>8</v>
      </c>
    </row>
    <row r="30" spans="1:15" s="4" customFormat="1" ht="15" customHeight="1" thickBot="1">
      <c r="A30" s="267"/>
      <c r="B30" s="268"/>
      <c r="C30" s="269"/>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175</v>
      </c>
      <c r="B34" s="90"/>
      <c r="C34" s="90"/>
      <c r="D34" s="92"/>
      <c r="E34" s="92"/>
      <c r="F34" s="92"/>
      <c r="G34" s="92"/>
      <c r="H34" s="92"/>
      <c r="I34" s="92"/>
      <c r="J34" s="92"/>
      <c r="K34" s="92"/>
      <c r="L34" s="92"/>
      <c r="M34" s="92"/>
      <c r="N34" s="92"/>
      <c r="O34" s="92"/>
    </row>
    <row r="35" spans="1:15" s="4" customFormat="1" ht="16.5" customHeight="1">
      <c r="A35" s="90" t="s">
        <v>176</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lVWiGf3qkQ5CG/ZvqQnTwFD5CxcZkAf4vajOtaC7h3XlGGE1TtoHKXmJtiOHOdEZHZa/Nz9mTkwIEBO2Yt5jTw==" saltValue="fuDS+J177fx7/XZQhkeqVA=="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7" priority="2" operator="equal">
      <formula>""</formula>
    </cfRule>
  </conditionalFormatting>
  <conditionalFormatting sqref="D26:G26">
    <cfRule type="cellIs" dxfId="6"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O41"/>
  <sheetViews>
    <sheetView showZeros="0" view="pageBreakPreview" topLeftCell="A13" zoomScale="90" zoomScaleNormal="100" zoomScaleSheetLayoutView="90" workbookViewId="0">
      <selection activeCell="H22" sqref="H22:J2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165</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03" t="s">
        <v>63</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244" t="s">
        <v>57</v>
      </c>
      <c r="B9" s="245"/>
      <c r="C9" s="245"/>
      <c r="D9" s="246">
        <f>交付申請書!I15</f>
        <v>0</v>
      </c>
      <c r="E9" s="246"/>
      <c r="F9" s="246"/>
      <c r="G9" s="246"/>
      <c r="H9" s="246"/>
      <c r="I9" s="246"/>
      <c r="J9" s="246"/>
      <c r="K9" s="246"/>
      <c r="L9" s="246"/>
      <c r="M9" s="246"/>
      <c r="N9" s="246"/>
      <c r="O9" s="247"/>
    </row>
    <row r="10" spans="1:15" ht="15" customHeight="1">
      <c r="A10" s="282" t="s">
        <v>64</v>
      </c>
      <c r="B10" s="283"/>
      <c r="C10" s="284"/>
      <c r="D10" s="288" t="s">
        <v>65</v>
      </c>
      <c r="E10" s="290"/>
      <c r="F10" s="292" t="s">
        <v>58</v>
      </c>
      <c r="G10" s="293"/>
      <c r="H10" s="298" t="str">
        <f>IFERROR(VLOOKUP(E10,研修等一覧!$A10:$K$49,3),"")</f>
        <v/>
      </c>
      <c r="I10" s="298" t="e">
        <f>VLOOKUP(J5,[1]研修等一覧!$A$10:$K$49,9)</f>
        <v>#N/A</v>
      </c>
      <c r="J10" s="298" t="e">
        <f>VLOOKUP(K5,[1]研修等一覧!$A$10:$K$49,9)</f>
        <v>#N/A</v>
      </c>
      <c r="K10" s="298" t="e">
        <f>VLOOKUP(L5,[1]研修等一覧!$A$10:$K$49,9)</f>
        <v>#N/A</v>
      </c>
      <c r="L10" s="298" t="e">
        <f>VLOOKUP(M5,[1]研修等一覧!$A$10:$K$49,9)</f>
        <v>#N/A</v>
      </c>
      <c r="M10" s="298" t="e">
        <f>VLOOKUP(N5,[1]研修等一覧!$A$10:$K$49,9)</f>
        <v>#N/A</v>
      </c>
      <c r="N10" s="298" t="e">
        <f>VLOOKUP(O5,[1]研修等一覧!$A$10:$K$49,9)</f>
        <v>#N/A</v>
      </c>
      <c r="O10" s="299" t="e">
        <f>VLOOKUP(P5,[1]研修等一覧!$A$10:$K$49,9)</f>
        <v>#N/A</v>
      </c>
    </row>
    <row r="11" spans="1:15" ht="15" customHeight="1">
      <c r="A11" s="285"/>
      <c r="B11" s="286"/>
      <c r="C11" s="287"/>
      <c r="D11" s="289"/>
      <c r="E11" s="291"/>
      <c r="F11" s="294"/>
      <c r="G11" s="295"/>
      <c r="H11" s="300" t="e">
        <f>VLOOKUP(I9,[1]研修等一覧!$A$10:$K$49,9)</f>
        <v>#N/A</v>
      </c>
      <c r="I11" s="300" t="e">
        <f>VLOOKUP(J9,[1]研修等一覧!$A$10:$K$49,9)</f>
        <v>#N/A</v>
      </c>
      <c r="J11" s="300" t="e">
        <f>VLOOKUP(K9,[1]研修等一覧!$A$10:$K$49,9)</f>
        <v>#N/A</v>
      </c>
      <c r="K11" s="300" t="e">
        <f>VLOOKUP(L9,[1]研修等一覧!$A$10:$K$49,9)</f>
        <v>#N/A</v>
      </c>
      <c r="L11" s="300" t="e">
        <f>VLOOKUP(M9,[1]研修等一覧!$A$10:$K$49,9)</f>
        <v>#N/A</v>
      </c>
      <c r="M11" s="300" t="e">
        <f>VLOOKUP(N9,[1]研修等一覧!$A$10:$K$49,9)</f>
        <v>#N/A</v>
      </c>
      <c r="N11" s="300" t="e">
        <f>VLOOKUP(O9,[1]研修等一覧!$A$10:$K$49,9)</f>
        <v>#N/A</v>
      </c>
      <c r="O11" s="301" t="e">
        <f>VLOOKUP(P9,[1]研修等一覧!$A$10:$K$49,9)</f>
        <v>#N/A</v>
      </c>
    </row>
    <row r="12" spans="1:15" ht="18.75" customHeight="1">
      <c r="A12" s="285" t="s">
        <v>59</v>
      </c>
      <c r="B12" s="286"/>
      <c r="C12" s="286"/>
      <c r="D12" s="123">
        <f>IFERROR(VLOOKUP(E10,研修等一覧!$A$10:$K$49,9),)</f>
        <v>0</v>
      </c>
      <c r="E12" s="124" t="s">
        <v>22</v>
      </c>
      <c r="F12" s="296"/>
      <c r="G12" s="297"/>
      <c r="H12" s="302" t="e">
        <f>VLOOKUP(I10,[1]研修等一覧!$A$10:$K$49,9)</f>
        <v>#N/A</v>
      </c>
      <c r="I12" s="302" t="e">
        <f>VLOOKUP(J10,[1]研修等一覧!$A$10:$K$49,9)</f>
        <v>#N/A</v>
      </c>
      <c r="J12" s="302" t="e">
        <f>VLOOKUP(K10,[1]研修等一覧!$A$10:$K$49,9)</f>
        <v>#N/A</v>
      </c>
      <c r="K12" s="302" t="e">
        <f>VLOOKUP(L10,[1]研修等一覧!$A$10:$K$49,9)</f>
        <v>#N/A</v>
      </c>
      <c r="L12" s="302" t="e">
        <f>VLOOKUP(M10,[1]研修等一覧!$A$10:$K$49,9)</f>
        <v>#N/A</v>
      </c>
      <c r="M12" s="302" t="e">
        <f>VLOOKUP(N10,[1]研修等一覧!$A$10:$K$49,9)</f>
        <v>#N/A</v>
      </c>
      <c r="N12" s="302" t="e">
        <f>VLOOKUP(O10,[1]研修等一覧!$A$10:$K$49,9)</f>
        <v>#N/A</v>
      </c>
      <c r="O12" s="303" t="e">
        <f>VLOOKUP(P10,[1]研修等一覧!$A$10:$K$49,9)</f>
        <v>#N/A</v>
      </c>
    </row>
    <row r="13" spans="1:15" ht="19.5" customHeight="1">
      <c r="A13" s="272" t="s">
        <v>66</v>
      </c>
      <c r="B13" s="273"/>
      <c r="C13" s="273"/>
      <c r="D13" s="274"/>
      <c r="E13" s="274"/>
      <c r="F13" s="274"/>
      <c r="G13" s="274"/>
      <c r="H13" s="274"/>
      <c r="I13" s="274"/>
      <c r="J13" s="274"/>
      <c r="K13" s="274"/>
      <c r="L13" s="274"/>
      <c r="M13" s="274"/>
      <c r="N13" s="274"/>
      <c r="O13" s="275"/>
    </row>
    <row r="14" spans="1:15" ht="19.5" customHeight="1">
      <c r="A14" s="272" t="s">
        <v>67</v>
      </c>
      <c r="B14" s="273"/>
      <c r="C14" s="273"/>
      <c r="D14" s="276" t="s">
        <v>73</v>
      </c>
      <c r="E14" s="276"/>
      <c r="F14" s="276"/>
      <c r="G14" s="276"/>
      <c r="H14" s="276"/>
      <c r="I14" s="276"/>
      <c r="J14" s="276"/>
      <c r="K14" s="276"/>
      <c r="L14" s="276"/>
      <c r="M14" s="276"/>
      <c r="N14" s="276"/>
      <c r="O14" s="277"/>
    </row>
    <row r="15" spans="1:15" ht="19.5" customHeight="1" thickBot="1">
      <c r="A15" s="278" t="s">
        <v>68</v>
      </c>
      <c r="B15" s="279"/>
      <c r="C15" s="279"/>
      <c r="D15" s="280"/>
      <c r="E15" s="280"/>
      <c r="F15" s="280"/>
      <c r="G15" s="280"/>
      <c r="H15" s="280"/>
      <c r="I15" s="280"/>
      <c r="J15" s="280"/>
      <c r="K15" s="280"/>
      <c r="L15" s="280"/>
      <c r="M15" s="280"/>
      <c r="N15" s="280"/>
      <c r="O15" s="281"/>
    </row>
    <row r="16" spans="1:15" s="4" customFormat="1" ht="7.5" customHeight="1">
      <c r="A16" s="264" t="s">
        <v>174</v>
      </c>
      <c r="B16" s="265"/>
      <c r="C16" s="266"/>
      <c r="D16" s="125"/>
      <c r="E16" s="125"/>
      <c r="F16" s="125"/>
      <c r="G16" s="125"/>
      <c r="H16" s="125"/>
      <c r="I16" s="125"/>
      <c r="J16" s="125"/>
      <c r="K16" s="125"/>
      <c r="L16" s="125"/>
      <c r="M16" s="125"/>
      <c r="N16" s="125"/>
      <c r="O16" s="126"/>
    </row>
    <row r="17" spans="1:15" s="4" customFormat="1" ht="12.75" customHeight="1">
      <c r="A17" s="264"/>
      <c r="B17" s="265"/>
      <c r="C17" s="266"/>
      <c r="D17" s="125"/>
      <c r="E17" s="125"/>
      <c r="F17" s="125"/>
      <c r="G17" s="692">
        <f>SUM(H22:J29)</f>
        <v>0</v>
      </c>
      <c r="H17" s="692"/>
      <c r="I17" s="692"/>
      <c r="J17" s="125"/>
      <c r="K17" s="125"/>
      <c r="L17" s="694">
        <f>SUM(L22:N29)</f>
        <v>0</v>
      </c>
      <c r="M17" s="694"/>
      <c r="N17" s="694"/>
      <c r="O17" s="127" t="s">
        <v>61</v>
      </c>
    </row>
    <row r="18" spans="1:15" s="4" customFormat="1" ht="18" customHeight="1" thickBot="1">
      <c r="A18" s="264"/>
      <c r="B18" s="265"/>
      <c r="C18" s="266"/>
      <c r="D18" s="270" t="s">
        <v>60</v>
      </c>
      <c r="E18" s="270"/>
      <c r="F18" s="128" t="s">
        <v>96</v>
      </c>
      <c r="G18" s="693"/>
      <c r="H18" s="693"/>
      <c r="I18" s="693"/>
      <c r="J18" s="129" t="s">
        <v>8</v>
      </c>
      <c r="K18" s="128" t="s">
        <v>97</v>
      </c>
      <c r="L18" s="695"/>
      <c r="M18" s="695"/>
      <c r="N18" s="695"/>
      <c r="O18" s="130" t="s">
        <v>8</v>
      </c>
    </row>
    <row r="19" spans="1:15" s="4" customFormat="1" ht="18" customHeight="1" thickTop="1">
      <c r="A19" s="264"/>
      <c r="B19" s="265"/>
      <c r="C19" s="266"/>
      <c r="D19" s="131"/>
      <c r="E19" s="131"/>
      <c r="F19" s="128"/>
      <c r="G19" s="132"/>
      <c r="H19" s="132"/>
      <c r="I19" s="132"/>
      <c r="J19" s="133"/>
      <c r="K19" s="128"/>
      <c r="L19" s="134"/>
      <c r="M19" s="134"/>
      <c r="N19" s="134"/>
      <c r="O19" s="135"/>
    </row>
    <row r="20" spans="1:15" s="4" customFormat="1" ht="15" customHeight="1">
      <c r="A20" s="264"/>
      <c r="B20" s="265"/>
      <c r="C20" s="266"/>
      <c r="D20" s="125"/>
      <c r="E20" s="125"/>
      <c r="F20" s="125"/>
      <c r="G20" s="125"/>
      <c r="H20" s="125"/>
      <c r="I20" s="125"/>
      <c r="J20" s="125"/>
      <c r="K20" s="125"/>
      <c r="L20" s="125"/>
      <c r="M20" s="125"/>
      <c r="N20" s="125"/>
      <c r="O20" s="126"/>
    </row>
    <row r="21" spans="1:15" s="4" customFormat="1" ht="17.25" customHeight="1">
      <c r="A21" s="264"/>
      <c r="B21" s="265"/>
      <c r="C21" s="266"/>
      <c r="D21" s="271" t="s">
        <v>98</v>
      </c>
      <c r="E21" s="271"/>
      <c r="F21" s="125"/>
      <c r="G21" s="125"/>
      <c r="H21" s="136" t="s">
        <v>95</v>
      </c>
      <c r="I21" s="125"/>
      <c r="J21" s="125"/>
      <c r="K21" s="125"/>
      <c r="L21" s="136" t="s">
        <v>104</v>
      </c>
      <c r="M21" s="125"/>
      <c r="N21" s="125"/>
      <c r="O21" s="126"/>
    </row>
    <row r="22" spans="1:15" s="4" customFormat="1" ht="17.25" customHeight="1">
      <c r="A22" s="264"/>
      <c r="B22" s="265"/>
      <c r="C22" s="266"/>
      <c r="D22" s="263" t="s">
        <v>99</v>
      </c>
      <c r="E22" s="263"/>
      <c r="F22" s="263"/>
      <c r="G22" s="263"/>
      <c r="H22" s="696">
        <f>IFERROR(ROUNDDOWN(L22*1.1,0),)</f>
        <v>0</v>
      </c>
      <c r="I22" s="696"/>
      <c r="J22" s="696"/>
      <c r="K22" s="137" t="s">
        <v>8</v>
      </c>
      <c r="L22" s="697"/>
      <c r="M22" s="697"/>
      <c r="N22" s="697"/>
      <c r="O22" s="138" t="s">
        <v>8</v>
      </c>
    </row>
    <row r="23" spans="1:15" s="4" customFormat="1" ht="17.25" customHeight="1">
      <c r="A23" s="264"/>
      <c r="B23" s="265"/>
      <c r="C23" s="266"/>
      <c r="D23" s="263" t="s">
        <v>190</v>
      </c>
      <c r="E23" s="263"/>
      <c r="F23" s="263"/>
      <c r="G23" s="263"/>
      <c r="H23" s="696">
        <f>IFERROR(ROUNDDOWN(L23*1.1,0),)</f>
        <v>0</v>
      </c>
      <c r="I23" s="696"/>
      <c r="J23" s="696"/>
      <c r="K23" s="137" t="s">
        <v>8</v>
      </c>
      <c r="L23" s="698"/>
      <c r="M23" s="698"/>
      <c r="N23" s="698"/>
      <c r="O23" s="138" t="s">
        <v>8</v>
      </c>
    </row>
    <row r="24" spans="1:15" s="4" customFormat="1" ht="17.25" customHeight="1">
      <c r="A24" s="264"/>
      <c r="B24" s="265"/>
      <c r="C24" s="266"/>
      <c r="D24" s="263" t="s">
        <v>101</v>
      </c>
      <c r="E24" s="263"/>
      <c r="F24" s="263"/>
      <c r="G24" s="263"/>
      <c r="H24" s="696">
        <f t="shared" ref="H24:H28" si="0">IFERROR(ROUNDDOWN(L24*1.1,0),)</f>
        <v>0</v>
      </c>
      <c r="I24" s="696"/>
      <c r="J24" s="696"/>
      <c r="K24" s="137" t="s">
        <v>8</v>
      </c>
      <c r="L24" s="698"/>
      <c r="M24" s="698"/>
      <c r="N24" s="698"/>
      <c r="O24" s="138" t="s">
        <v>8</v>
      </c>
    </row>
    <row r="25" spans="1:15" s="4" customFormat="1" ht="17.25" customHeight="1">
      <c r="A25" s="264"/>
      <c r="B25" s="265"/>
      <c r="C25" s="266"/>
      <c r="D25" s="263" t="s">
        <v>102</v>
      </c>
      <c r="E25" s="263"/>
      <c r="F25" s="263"/>
      <c r="G25" s="263"/>
      <c r="H25" s="696">
        <f t="shared" si="0"/>
        <v>0</v>
      </c>
      <c r="I25" s="696"/>
      <c r="J25" s="696"/>
      <c r="K25" s="137" t="s">
        <v>8</v>
      </c>
      <c r="L25" s="698"/>
      <c r="M25" s="698"/>
      <c r="N25" s="698"/>
      <c r="O25" s="138" t="s">
        <v>8</v>
      </c>
    </row>
    <row r="26" spans="1:15" s="4" customFormat="1" ht="17.25" customHeight="1">
      <c r="A26" s="264"/>
      <c r="B26" s="265"/>
      <c r="C26" s="266"/>
      <c r="D26" s="261" t="s">
        <v>189</v>
      </c>
      <c r="E26" s="261"/>
      <c r="F26" s="261"/>
      <c r="G26" s="261"/>
      <c r="H26" s="696">
        <f t="shared" si="0"/>
        <v>0</v>
      </c>
      <c r="I26" s="696"/>
      <c r="J26" s="696"/>
      <c r="K26" s="137" t="s">
        <v>8</v>
      </c>
      <c r="L26" s="698"/>
      <c r="M26" s="698"/>
      <c r="N26" s="698"/>
      <c r="O26" s="138" t="s">
        <v>8</v>
      </c>
    </row>
    <row r="27" spans="1:15" s="4" customFormat="1" ht="17.25" customHeight="1">
      <c r="A27" s="264"/>
      <c r="B27" s="265"/>
      <c r="C27" s="266"/>
      <c r="D27" s="261" t="s">
        <v>108</v>
      </c>
      <c r="E27" s="261"/>
      <c r="F27" s="261"/>
      <c r="G27" s="261"/>
      <c r="H27" s="696">
        <f t="shared" si="0"/>
        <v>0</v>
      </c>
      <c r="I27" s="696"/>
      <c r="J27" s="696"/>
      <c r="K27" s="137" t="s">
        <v>8</v>
      </c>
      <c r="L27" s="698"/>
      <c r="M27" s="698"/>
      <c r="N27" s="698"/>
      <c r="O27" s="138" t="s">
        <v>8</v>
      </c>
    </row>
    <row r="28" spans="1:15" s="4" customFormat="1" ht="17.25" customHeight="1">
      <c r="A28" s="264"/>
      <c r="B28" s="265"/>
      <c r="C28" s="266"/>
      <c r="D28" s="261" t="s">
        <v>108</v>
      </c>
      <c r="E28" s="261"/>
      <c r="F28" s="261"/>
      <c r="G28" s="261"/>
      <c r="H28" s="696">
        <f t="shared" si="0"/>
        <v>0</v>
      </c>
      <c r="I28" s="696"/>
      <c r="J28" s="696"/>
      <c r="K28" s="137" t="s">
        <v>8</v>
      </c>
      <c r="L28" s="698"/>
      <c r="M28" s="698"/>
      <c r="N28" s="698"/>
      <c r="O28" s="138" t="s">
        <v>8</v>
      </c>
    </row>
    <row r="29" spans="1:15" s="4" customFormat="1" ht="17.25" customHeight="1">
      <c r="A29" s="264"/>
      <c r="B29" s="265"/>
      <c r="C29" s="266"/>
      <c r="D29" s="262" t="s">
        <v>164</v>
      </c>
      <c r="E29" s="262"/>
      <c r="F29" s="262"/>
      <c r="G29" s="262"/>
      <c r="H29" s="696">
        <f>SUM(L29)</f>
        <v>0</v>
      </c>
      <c r="I29" s="696"/>
      <c r="J29" s="696"/>
      <c r="K29" s="137" t="s">
        <v>8</v>
      </c>
      <c r="L29" s="698"/>
      <c r="M29" s="698"/>
      <c r="N29" s="698"/>
      <c r="O29" s="138" t="s">
        <v>8</v>
      </c>
    </row>
    <row r="30" spans="1:15" s="4" customFormat="1" ht="15" customHeight="1" thickBot="1">
      <c r="A30" s="267"/>
      <c r="B30" s="268"/>
      <c r="C30" s="269"/>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175</v>
      </c>
      <c r="B34" s="90"/>
      <c r="C34" s="90"/>
      <c r="D34" s="92"/>
      <c r="E34" s="92"/>
      <c r="F34" s="92"/>
      <c r="G34" s="92"/>
      <c r="H34" s="92"/>
      <c r="I34" s="92"/>
      <c r="J34" s="92"/>
      <c r="K34" s="92"/>
      <c r="L34" s="92"/>
      <c r="M34" s="92"/>
      <c r="N34" s="92"/>
      <c r="O34" s="92"/>
    </row>
    <row r="35" spans="1:15" s="4" customFormat="1" ht="16.5" customHeight="1">
      <c r="A35" s="90" t="s">
        <v>176</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c5/ROBxI/Aa7NshdJNfzpaKuj4rjj7KakF5c5a21641cHxrlyPsacVWcPTvQmjgjgB11bvaYn8PYsXBAANOusw==" saltValue="WzKpsU/SWWdJRnXPuMP54w=="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5" priority="2" operator="equal">
      <formula>""</formula>
    </cfRule>
  </conditionalFormatting>
  <conditionalFormatting sqref="D26:G26">
    <cfRule type="cellIs" dxfId="4"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O41"/>
  <sheetViews>
    <sheetView showZeros="0" view="pageBreakPreview" topLeftCell="A13" zoomScale="90" zoomScaleNormal="100" zoomScaleSheetLayoutView="90" workbookViewId="0">
      <selection activeCell="H22" sqref="H22:J2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165</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03" t="s">
        <v>63</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244" t="s">
        <v>57</v>
      </c>
      <c r="B9" s="245"/>
      <c r="C9" s="245"/>
      <c r="D9" s="246">
        <f>交付申請書!I15</f>
        <v>0</v>
      </c>
      <c r="E9" s="246"/>
      <c r="F9" s="246"/>
      <c r="G9" s="246"/>
      <c r="H9" s="246"/>
      <c r="I9" s="246"/>
      <c r="J9" s="246"/>
      <c r="K9" s="246"/>
      <c r="L9" s="246"/>
      <c r="M9" s="246"/>
      <c r="N9" s="246"/>
      <c r="O9" s="247"/>
    </row>
    <row r="10" spans="1:15" ht="15" customHeight="1">
      <c r="A10" s="282" t="s">
        <v>64</v>
      </c>
      <c r="B10" s="283"/>
      <c r="C10" s="284"/>
      <c r="D10" s="288" t="s">
        <v>65</v>
      </c>
      <c r="E10" s="290"/>
      <c r="F10" s="292" t="s">
        <v>58</v>
      </c>
      <c r="G10" s="293"/>
      <c r="H10" s="298" t="str">
        <f>IFERROR(VLOOKUP(E10,研修等一覧!$A10:$K$49,3),"")</f>
        <v/>
      </c>
      <c r="I10" s="298" t="e">
        <f>VLOOKUP(J5,[1]研修等一覧!$A$10:$K$49,9)</f>
        <v>#N/A</v>
      </c>
      <c r="J10" s="298" t="e">
        <f>VLOOKUP(K5,[1]研修等一覧!$A$10:$K$49,9)</f>
        <v>#N/A</v>
      </c>
      <c r="K10" s="298" t="e">
        <f>VLOOKUP(L5,[1]研修等一覧!$A$10:$K$49,9)</f>
        <v>#N/A</v>
      </c>
      <c r="L10" s="298" t="e">
        <f>VLOOKUP(M5,[1]研修等一覧!$A$10:$K$49,9)</f>
        <v>#N/A</v>
      </c>
      <c r="M10" s="298" t="e">
        <f>VLOOKUP(N5,[1]研修等一覧!$A$10:$K$49,9)</f>
        <v>#N/A</v>
      </c>
      <c r="N10" s="298" t="e">
        <f>VLOOKUP(O5,[1]研修等一覧!$A$10:$K$49,9)</f>
        <v>#N/A</v>
      </c>
      <c r="O10" s="299" t="e">
        <f>VLOOKUP(P5,[1]研修等一覧!$A$10:$K$49,9)</f>
        <v>#N/A</v>
      </c>
    </row>
    <row r="11" spans="1:15" ht="15" customHeight="1">
      <c r="A11" s="285"/>
      <c r="B11" s="286"/>
      <c r="C11" s="287"/>
      <c r="D11" s="289"/>
      <c r="E11" s="291"/>
      <c r="F11" s="294"/>
      <c r="G11" s="295"/>
      <c r="H11" s="300" t="e">
        <f>VLOOKUP(I9,[1]研修等一覧!$A$10:$K$49,9)</f>
        <v>#N/A</v>
      </c>
      <c r="I11" s="300" t="e">
        <f>VLOOKUP(J9,[1]研修等一覧!$A$10:$K$49,9)</f>
        <v>#N/A</v>
      </c>
      <c r="J11" s="300" t="e">
        <f>VLOOKUP(K9,[1]研修等一覧!$A$10:$K$49,9)</f>
        <v>#N/A</v>
      </c>
      <c r="K11" s="300" t="e">
        <f>VLOOKUP(L9,[1]研修等一覧!$A$10:$K$49,9)</f>
        <v>#N/A</v>
      </c>
      <c r="L11" s="300" t="e">
        <f>VLOOKUP(M9,[1]研修等一覧!$A$10:$K$49,9)</f>
        <v>#N/A</v>
      </c>
      <c r="M11" s="300" t="e">
        <f>VLOOKUP(N9,[1]研修等一覧!$A$10:$K$49,9)</f>
        <v>#N/A</v>
      </c>
      <c r="N11" s="300" t="e">
        <f>VLOOKUP(O9,[1]研修等一覧!$A$10:$K$49,9)</f>
        <v>#N/A</v>
      </c>
      <c r="O11" s="301" t="e">
        <f>VLOOKUP(P9,[1]研修等一覧!$A$10:$K$49,9)</f>
        <v>#N/A</v>
      </c>
    </row>
    <row r="12" spans="1:15" ht="18.75" customHeight="1">
      <c r="A12" s="285" t="s">
        <v>59</v>
      </c>
      <c r="B12" s="286"/>
      <c r="C12" s="286"/>
      <c r="D12" s="123">
        <f>IFERROR(VLOOKUP(E10,研修等一覧!$A$10:$K$49,9),)</f>
        <v>0</v>
      </c>
      <c r="E12" s="124" t="s">
        <v>22</v>
      </c>
      <c r="F12" s="296"/>
      <c r="G12" s="297"/>
      <c r="H12" s="302" t="e">
        <f>VLOOKUP(I10,[1]研修等一覧!$A$10:$K$49,9)</f>
        <v>#N/A</v>
      </c>
      <c r="I12" s="302" t="e">
        <f>VLOOKUP(J10,[1]研修等一覧!$A$10:$K$49,9)</f>
        <v>#N/A</v>
      </c>
      <c r="J12" s="302" t="e">
        <f>VLOOKUP(K10,[1]研修等一覧!$A$10:$K$49,9)</f>
        <v>#N/A</v>
      </c>
      <c r="K12" s="302" t="e">
        <f>VLOOKUP(L10,[1]研修等一覧!$A$10:$K$49,9)</f>
        <v>#N/A</v>
      </c>
      <c r="L12" s="302" t="e">
        <f>VLOOKUP(M10,[1]研修等一覧!$A$10:$K$49,9)</f>
        <v>#N/A</v>
      </c>
      <c r="M12" s="302" t="e">
        <f>VLOOKUP(N10,[1]研修等一覧!$A$10:$K$49,9)</f>
        <v>#N/A</v>
      </c>
      <c r="N12" s="302" t="e">
        <f>VLOOKUP(O10,[1]研修等一覧!$A$10:$K$49,9)</f>
        <v>#N/A</v>
      </c>
      <c r="O12" s="303" t="e">
        <f>VLOOKUP(P10,[1]研修等一覧!$A$10:$K$49,9)</f>
        <v>#N/A</v>
      </c>
    </row>
    <row r="13" spans="1:15" ht="19.5" customHeight="1">
      <c r="A13" s="272" t="s">
        <v>66</v>
      </c>
      <c r="B13" s="273"/>
      <c r="C13" s="273"/>
      <c r="D13" s="274"/>
      <c r="E13" s="274"/>
      <c r="F13" s="274"/>
      <c r="G13" s="274"/>
      <c r="H13" s="274"/>
      <c r="I13" s="274"/>
      <c r="J13" s="274"/>
      <c r="K13" s="274"/>
      <c r="L13" s="274"/>
      <c r="M13" s="274"/>
      <c r="N13" s="274"/>
      <c r="O13" s="275"/>
    </row>
    <row r="14" spans="1:15" ht="19.5" customHeight="1">
      <c r="A14" s="272" t="s">
        <v>67</v>
      </c>
      <c r="B14" s="273"/>
      <c r="C14" s="273"/>
      <c r="D14" s="276" t="s">
        <v>73</v>
      </c>
      <c r="E14" s="276"/>
      <c r="F14" s="276"/>
      <c r="G14" s="276"/>
      <c r="H14" s="276"/>
      <c r="I14" s="276"/>
      <c r="J14" s="276"/>
      <c r="K14" s="276"/>
      <c r="L14" s="276"/>
      <c r="M14" s="276"/>
      <c r="N14" s="276"/>
      <c r="O14" s="277"/>
    </row>
    <row r="15" spans="1:15" ht="19.5" customHeight="1" thickBot="1">
      <c r="A15" s="278" t="s">
        <v>68</v>
      </c>
      <c r="B15" s="279"/>
      <c r="C15" s="279"/>
      <c r="D15" s="280"/>
      <c r="E15" s="280"/>
      <c r="F15" s="280"/>
      <c r="G15" s="280"/>
      <c r="H15" s="280"/>
      <c r="I15" s="280"/>
      <c r="J15" s="280"/>
      <c r="K15" s="280"/>
      <c r="L15" s="280"/>
      <c r="M15" s="280"/>
      <c r="N15" s="280"/>
      <c r="O15" s="281"/>
    </row>
    <row r="16" spans="1:15" s="4" customFormat="1" ht="7.5" customHeight="1">
      <c r="A16" s="264" t="s">
        <v>174</v>
      </c>
      <c r="B16" s="265"/>
      <c r="C16" s="266"/>
      <c r="D16" s="125"/>
      <c r="E16" s="125"/>
      <c r="F16" s="125"/>
      <c r="G16" s="125"/>
      <c r="H16" s="125"/>
      <c r="I16" s="125"/>
      <c r="J16" s="125"/>
      <c r="K16" s="125"/>
      <c r="L16" s="125"/>
      <c r="M16" s="125"/>
      <c r="N16" s="125"/>
      <c r="O16" s="126"/>
    </row>
    <row r="17" spans="1:15" s="4" customFormat="1" ht="12.75" customHeight="1">
      <c r="A17" s="264"/>
      <c r="B17" s="265"/>
      <c r="C17" s="266"/>
      <c r="D17" s="125"/>
      <c r="E17" s="125"/>
      <c r="F17" s="125"/>
      <c r="G17" s="692">
        <f>SUM(H22:J29)</f>
        <v>0</v>
      </c>
      <c r="H17" s="692"/>
      <c r="I17" s="692"/>
      <c r="J17" s="125"/>
      <c r="K17" s="125"/>
      <c r="L17" s="694">
        <f>SUM(L22:N29)</f>
        <v>0</v>
      </c>
      <c r="M17" s="694"/>
      <c r="N17" s="694"/>
      <c r="O17" s="127" t="s">
        <v>61</v>
      </c>
    </row>
    <row r="18" spans="1:15" s="4" customFormat="1" ht="18" customHeight="1" thickBot="1">
      <c r="A18" s="264"/>
      <c r="B18" s="265"/>
      <c r="C18" s="266"/>
      <c r="D18" s="270" t="s">
        <v>60</v>
      </c>
      <c r="E18" s="270"/>
      <c r="F18" s="128" t="s">
        <v>96</v>
      </c>
      <c r="G18" s="693"/>
      <c r="H18" s="693"/>
      <c r="I18" s="693"/>
      <c r="J18" s="129" t="s">
        <v>8</v>
      </c>
      <c r="K18" s="128" t="s">
        <v>97</v>
      </c>
      <c r="L18" s="695"/>
      <c r="M18" s="695"/>
      <c r="N18" s="695"/>
      <c r="O18" s="130" t="s">
        <v>8</v>
      </c>
    </row>
    <row r="19" spans="1:15" s="4" customFormat="1" ht="18" customHeight="1" thickTop="1">
      <c r="A19" s="264"/>
      <c r="B19" s="265"/>
      <c r="C19" s="266"/>
      <c r="D19" s="131"/>
      <c r="E19" s="131"/>
      <c r="F19" s="128"/>
      <c r="G19" s="132"/>
      <c r="H19" s="132"/>
      <c r="I19" s="132"/>
      <c r="J19" s="133"/>
      <c r="K19" s="128"/>
      <c r="L19" s="134"/>
      <c r="M19" s="134"/>
      <c r="N19" s="134"/>
      <c r="O19" s="135"/>
    </row>
    <row r="20" spans="1:15" s="4" customFormat="1" ht="15" customHeight="1">
      <c r="A20" s="264"/>
      <c r="B20" s="265"/>
      <c r="C20" s="266"/>
      <c r="D20" s="125"/>
      <c r="E20" s="125"/>
      <c r="F20" s="125"/>
      <c r="G20" s="125"/>
      <c r="H20" s="125"/>
      <c r="I20" s="125"/>
      <c r="J20" s="125"/>
      <c r="K20" s="125"/>
      <c r="L20" s="125"/>
      <c r="M20" s="125"/>
      <c r="N20" s="125"/>
      <c r="O20" s="126"/>
    </row>
    <row r="21" spans="1:15" s="4" customFormat="1" ht="17.25" customHeight="1">
      <c r="A21" s="264"/>
      <c r="B21" s="265"/>
      <c r="C21" s="266"/>
      <c r="D21" s="271" t="s">
        <v>98</v>
      </c>
      <c r="E21" s="271"/>
      <c r="F21" s="125"/>
      <c r="G21" s="125"/>
      <c r="H21" s="136" t="s">
        <v>95</v>
      </c>
      <c r="I21" s="125"/>
      <c r="J21" s="125"/>
      <c r="K21" s="125"/>
      <c r="L21" s="136" t="s">
        <v>104</v>
      </c>
      <c r="M21" s="125"/>
      <c r="N21" s="125"/>
      <c r="O21" s="126"/>
    </row>
    <row r="22" spans="1:15" s="4" customFormat="1" ht="17.25" customHeight="1">
      <c r="A22" s="264"/>
      <c r="B22" s="265"/>
      <c r="C22" s="266"/>
      <c r="D22" s="263" t="s">
        <v>99</v>
      </c>
      <c r="E22" s="263"/>
      <c r="F22" s="263"/>
      <c r="G22" s="263"/>
      <c r="H22" s="696">
        <f>IFERROR(ROUNDDOWN(L22*1.1,0),)</f>
        <v>0</v>
      </c>
      <c r="I22" s="696"/>
      <c r="J22" s="696"/>
      <c r="K22" s="137" t="s">
        <v>8</v>
      </c>
      <c r="L22" s="697"/>
      <c r="M22" s="697"/>
      <c r="N22" s="697"/>
      <c r="O22" s="138" t="s">
        <v>8</v>
      </c>
    </row>
    <row r="23" spans="1:15" s="4" customFormat="1" ht="17.25" customHeight="1">
      <c r="A23" s="264"/>
      <c r="B23" s="265"/>
      <c r="C23" s="266"/>
      <c r="D23" s="263" t="s">
        <v>190</v>
      </c>
      <c r="E23" s="263"/>
      <c r="F23" s="263"/>
      <c r="G23" s="263"/>
      <c r="H23" s="696">
        <f>IFERROR(ROUNDDOWN(L23*1.1,0),)</f>
        <v>0</v>
      </c>
      <c r="I23" s="696"/>
      <c r="J23" s="696"/>
      <c r="K23" s="137" t="s">
        <v>8</v>
      </c>
      <c r="L23" s="698"/>
      <c r="M23" s="698"/>
      <c r="N23" s="698"/>
      <c r="O23" s="138" t="s">
        <v>8</v>
      </c>
    </row>
    <row r="24" spans="1:15" s="4" customFormat="1" ht="17.25" customHeight="1">
      <c r="A24" s="264"/>
      <c r="B24" s="265"/>
      <c r="C24" s="266"/>
      <c r="D24" s="263" t="s">
        <v>101</v>
      </c>
      <c r="E24" s="263"/>
      <c r="F24" s="263"/>
      <c r="G24" s="263"/>
      <c r="H24" s="696">
        <f t="shared" ref="H24:H28" si="0">IFERROR(ROUNDDOWN(L24*1.1,0),)</f>
        <v>0</v>
      </c>
      <c r="I24" s="696"/>
      <c r="J24" s="696"/>
      <c r="K24" s="137" t="s">
        <v>8</v>
      </c>
      <c r="L24" s="698"/>
      <c r="M24" s="698"/>
      <c r="N24" s="698"/>
      <c r="O24" s="138" t="s">
        <v>8</v>
      </c>
    </row>
    <row r="25" spans="1:15" s="4" customFormat="1" ht="17.25" customHeight="1">
      <c r="A25" s="264"/>
      <c r="B25" s="265"/>
      <c r="C25" s="266"/>
      <c r="D25" s="263" t="s">
        <v>102</v>
      </c>
      <c r="E25" s="263"/>
      <c r="F25" s="263"/>
      <c r="G25" s="263"/>
      <c r="H25" s="696">
        <f t="shared" si="0"/>
        <v>0</v>
      </c>
      <c r="I25" s="696"/>
      <c r="J25" s="696"/>
      <c r="K25" s="137" t="s">
        <v>8</v>
      </c>
      <c r="L25" s="698"/>
      <c r="M25" s="698"/>
      <c r="N25" s="698"/>
      <c r="O25" s="138" t="s">
        <v>8</v>
      </c>
    </row>
    <row r="26" spans="1:15" s="4" customFormat="1" ht="17.25" customHeight="1">
      <c r="A26" s="264"/>
      <c r="B26" s="265"/>
      <c r="C26" s="266"/>
      <c r="D26" s="261" t="s">
        <v>189</v>
      </c>
      <c r="E26" s="261"/>
      <c r="F26" s="261"/>
      <c r="G26" s="261"/>
      <c r="H26" s="696">
        <f t="shared" si="0"/>
        <v>0</v>
      </c>
      <c r="I26" s="696"/>
      <c r="J26" s="696"/>
      <c r="K26" s="137" t="s">
        <v>8</v>
      </c>
      <c r="L26" s="698"/>
      <c r="M26" s="698"/>
      <c r="N26" s="698"/>
      <c r="O26" s="138" t="s">
        <v>8</v>
      </c>
    </row>
    <row r="27" spans="1:15" s="4" customFormat="1" ht="17.25" customHeight="1">
      <c r="A27" s="264"/>
      <c r="B27" s="265"/>
      <c r="C27" s="266"/>
      <c r="D27" s="261" t="s">
        <v>108</v>
      </c>
      <c r="E27" s="261"/>
      <c r="F27" s="261"/>
      <c r="G27" s="261"/>
      <c r="H27" s="696">
        <f t="shared" si="0"/>
        <v>0</v>
      </c>
      <c r="I27" s="696"/>
      <c r="J27" s="696"/>
      <c r="K27" s="137" t="s">
        <v>8</v>
      </c>
      <c r="L27" s="698"/>
      <c r="M27" s="698"/>
      <c r="N27" s="698"/>
      <c r="O27" s="138" t="s">
        <v>8</v>
      </c>
    </row>
    <row r="28" spans="1:15" s="4" customFormat="1" ht="17.25" customHeight="1">
      <c r="A28" s="264"/>
      <c r="B28" s="265"/>
      <c r="C28" s="266"/>
      <c r="D28" s="261" t="s">
        <v>108</v>
      </c>
      <c r="E28" s="261"/>
      <c r="F28" s="261"/>
      <c r="G28" s="261"/>
      <c r="H28" s="696">
        <f t="shared" si="0"/>
        <v>0</v>
      </c>
      <c r="I28" s="696"/>
      <c r="J28" s="696"/>
      <c r="K28" s="137" t="s">
        <v>8</v>
      </c>
      <c r="L28" s="698"/>
      <c r="M28" s="698"/>
      <c r="N28" s="698"/>
      <c r="O28" s="138" t="s">
        <v>8</v>
      </c>
    </row>
    <row r="29" spans="1:15" s="4" customFormat="1" ht="17.25" customHeight="1">
      <c r="A29" s="264"/>
      <c r="B29" s="265"/>
      <c r="C29" s="266"/>
      <c r="D29" s="262" t="s">
        <v>164</v>
      </c>
      <c r="E29" s="262"/>
      <c r="F29" s="262"/>
      <c r="G29" s="262"/>
      <c r="H29" s="696">
        <f>SUM(L29)</f>
        <v>0</v>
      </c>
      <c r="I29" s="696"/>
      <c r="J29" s="696"/>
      <c r="K29" s="137" t="s">
        <v>8</v>
      </c>
      <c r="L29" s="698"/>
      <c r="M29" s="698"/>
      <c r="N29" s="698"/>
      <c r="O29" s="138" t="s">
        <v>8</v>
      </c>
    </row>
    <row r="30" spans="1:15" s="4" customFormat="1" ht="15" customHeight="1" thickBot="1">
      <c r="A30" s="267"/>
      <c r="B30" s="268"/>
      <c r="C30" s="269"/>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175</v>
      </c>
      <c r="B34" s="90"/>
      <c r="C34" s="90"/>
      <c r="D34" s="92"/>
      <c r="E34" s="92"/>
      <c r="F34" s="92"/>
      <c r="G34" s="92"/>
      <c r="H34" s="92"/>
      <c r="I34" s="92"/>
      <c r="J34" s="92"/>
      <c r="K34" s="92"/>
      <c r="L34" s="92"/>
      <c r="M34" s="92"/>
      <c r="N34" s="92"/>
      <c r="O34" s="92"/>
    </row>
    <row r="35" spans="1:15" s="4" customFormat="1" ht="16.5" customHeight="1">
      <c r="A35" s="90" t="s">
        <v>176</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TIter1CAick5JWzMY4cFLahfQRC9oc96gekEAixDEs1m5pS9VOLh3cCXBNh+ahKAvTN8nxAtatGHI8448aJpbA==" saltValue="3e9WADQ0pkbYsJTIkTAsiw=="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3" priority="2" operator="equal">
      <formula>""</formula>
    </cfRule>
  </conditionalFormatting>
  <conditionalFormatting sqref="D26:G26">
    <cfRule type="cellIs" dxfId="2"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O41"/>
  <sheetViews>
    <sheetView showZeros="0" view="pageBreakPreview" topLeftCell="A22" zoomScale="90" zoomScaleNormal="100" zoomScaleSheetLayoutView="90" workbookViewId="0">
      <selection activeCell="T17" sqref="T17"/>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165</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03" t="s">
        <v>63</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244" t="s">
        <v>57</v>
      </c>
      <c r="B9" s="245"/>
      <c r="C9" s="245"/>
      <c r="D9" s="246">
        <f>交付申請書!I15</f>
        <v>0</v>
      </c>
      <c r="E9" s="246"/>
      <c r="F9" s="246"/>
      <c r="G9" s="246"/>
      <c r="H9" s="246"/>
      <c r="I9" s="246"/>
      <c r="J9" s="246"/>
      <c r="K9" s="246"/>
      <c r="L9" s="246"/>
      <c r="M9" s="246"/>
      <c r="N9" s="246"/>
      <c r="O9" s="247"/>
    </row>
    <row r="10" spans="1:15" ht="15" customHeight="1">
      <c r="A10" s="282" t="s">
        <v>64</v>
      </c>
      <c r="B10" s="283"/>
      <c r="C10" s="284"/>
      <c r="D10" s="288" t="s">
        <v>65</v>
      </c>
      <c r="E10" s="290"/>
      <c r="F10" s="292" t="s">
        <v>58</v>
      </c>
      <c r="G10" s="293"/>
      <c r="H10" s="298" t="str">
        <f>IFERROR(VLOOKUP(E10,研修等一覧!$A10:$K$49,3),"")</f>
        <v/>
      </c>
      <c r="I10" s="298" t="e">
        <f>VLOOKUP(J5,[1]研修等一覧!$A$10:$K$49,9)</f>
        <v>#N/A</v>
      </c>
      <c r="J10" s="298" t="e">
        <f>VLOOKUP(K5,[1]研修等一覧!$A$10:$K$49,9)</f>
        <v>#N/A</v>
      </c>
      <c r="K10" s="298" t="e">
        <f>VLOOKUP(L5,[1]研修等一覧!$A$10:$K$49,9)</f>
        <v>#N/A</v>
      </c>
      <c r="L10" s="298" t="e">
        <f>VLOOKUP(M5,[1]研修等一覧!$A$10:$K$49,9)</f>
        <v>#N/A</v>
      </c>
      <c r="M10" s="298" t="e">
        <f>VLOOKUP(N5,[1]研修等一覧!$A$10:$K$49,9)</f>
        <v>#N/A</v>
      </c>
      <c r="N10" s="298" t="e">
        <f>VLOOKUP(O5,[1]研修等一覧!$A$10:$K$49,9)</f>
        <v>#N/A</v>
      </c>
      <c r="O10" s="299" t="e">
        <f>VLOOKUP(P5,[1]研修等一覧!$A$10:$K$49,9)</f>
        <v>#N/A</v>
      </c>
    </row>
    <row r="11" spans="1:15" ht="15" customHeight="1">
      <c r="A11" s="285"/>
      <c r="B11" s="286"/>
      <c r="C11" s="287"/>
      <c r="D11" s="289"/>
      <c r="E11" s="291"/>
      <c r="F11" s="294"/>
      <c r="G11" s="295"/>
      <c r="H11" s="300" t="e">
        <f>VLOOKUP(I9,[1]研修等一覧!$A$10:$K$49,9)</f>
        <v>#N/A</v>
      </c>
      <c r="I11" s="300" t="e">
        <f>VLOOKUP(J9,[1]研修等一覧!$A$10:$K$49,9)</f>
        <v>#N/A</v>
      </c>
      <c r="J11" s="300" t="e">
        <f>VLOOKUP(K9,[1]研修等一覧!$A$10:$K$49,9)</f>
        <v>#N/A</v>
      </c>
      <c r="K11" s="300" t="e">
        <f>VLOOKUP(L9,[1]研修等一覧!$A$10:$K$49,9)</f>
        <v>#N/A</v>
      </c>
      <c r="L11" s="300" t="e">
        <f>VLOOKUP(M9,[1]研修等一覧!$A$10:$K$49,9)</f>
        <v>#N/A</v>
      </c>
      <c r="M11" s="300" t="e">
        <f>VLOOKUP(N9,[1]研修等一覧!$A$10:$K$49,9)</f>
        <v>#N/A</v>
      </c>
      <c r="N11" s="300" t="e">
        <f>VLOOKUP(O9,[1]研修等一覧!$A$10:$K$49,9)</f>
        <v>#N/A</v>
      </c>
      <c r="O11" s="301" t="e">
        <f>VLOOKUP(P9,[1]研修等一覧!$A$10:$K$49,9)</f>
        <v>#N/A</v>
      </c>
    </row>
    <row r="12" spans="1:15" ht="18.75" customHeight="1">
      <c r="A12" s="285" t="s">
        <v>59</v>
      </c>
      <c r="B12" s="286"/>
      <c r="C12" s="286"/>
      <c r="D12" s="123">
        <f>IFERROR(VLOOKUP(E10,研修等一覧!$A$10:$K$49,9),)</f>
        <v>0</v>
      </c>
      <c r="E12" s="124" t="s">
        <v>22</v>
      </c>
      <c r="F12" s="296"/>
      <c r="G12" s="297"/>
      <c r="H12" s="302" t="e">
        <f>VLOOKUP(I10,[1]研修等一覧!$A$10:$K$49,9)</f>
        <v>#N/A</v>
      </c>
      <c r="I12" s="302" t="e">
        <f>VLOOKUP(J10,[1]研修等一覧!$A$10:$K$49,9)</f>
        <v>#N/A</v>
      </c>
      <c r="J12" s="302" t="e">
        <f>VLOOKUP(K10,[1]研修等一覧!$A$10:$K$49,9)</f>
        <v>#N/A</v>
      </c>
      <c r="K12" s="302" t="e">
        <f>VLOOKUP(L10,[1]研修等一覧!$A$10:$K$49,9)</f>
        <v>#N/A</v>
      </c>
      <c r="L12" s="302" t="e">
        <f>VLOOKUP(M10,[1]研修等一覧!$A$10:$K$49,9)</f>
        <v>#N/A</v>
      </c>
      <c r="M12" s="302" t="e">
        <f>VLOOKUP(N10,[1]研修等一覧!$A$10:$K$49,9)</f>
        <v>#N/A</v>
      </c>
      <c r="N12" s="302" t="e">
        <f>VLOOKUP(O10,[1]研修等一覧!$A$10:$K$49,9)</f>
        <v>#N/A</v>
      </c>
      <c r="O12" s="303" t="e">
        <f>VLOOKUP(P10,[1]研修等一覧!$A$10:$K$49,9)</f>
        <v>#N/A</v>
      </c>
    </row>
    <row r="13" spans="1:15" ht="19.5" customHeight="1">
      <c r="A13" s="272" t="s">
        <v>66</v>
      </c>
      <c r="B13" s="273"/>
      <c r="C13" s="273"/>
      <c r="D13" s="274"/>
      <c r="E13" s="274"/>
      <c r="F13" s="274"/>
      <c r="G13" s="274"/>
      <c r="H13" s="274"/>
      <c r="I13" s="274"/>
      <c r="J13" s="274"/>
      <c r="K13" s="274"/>
      <c r="L13" s="274"/>
      <c r="M13" s="274"/>
      <c r="N13" s="274"/>
      <c r="O13" s="275"/>
    </row>
    <row r="14" spans="1:15" ht="19.5" customHeight="1">
      <c r="A14" s="272" t="s">
        <v>67</v>
      </c>
      <c r="B14" s="273"/>
      <c r="C14" s="273"/>
      <c r="D14" s="276" t="s">
        <v>73</v>
      </c>
      <c r="E14" s="276"/>
      <c r="F14" s="276"/>
      <c r="G14" s="276"/>
      <c r="H14" s="276"/>
      <c r="I14" s="276"/>
      <c r="J14" s="276"/>
      <c r="K14" s="276"/>
      <c r="L14" s="276"/>
      <c r="M14" s="276"/>
      <c r="N14" s="276"/>
      <c r="O14" s="277"/>
    </row>
    <row r="15" spans="1:15" ht="19.5" customHeight="1" thickBot="1">
      <c r="A15" s="278" t="s">
        <v>68</v>
      </c>
      <c r="B15" s="279"/>
      <c r="C15" s="279"/>
      <c r="D15" s="280"/>
      <c r="E15" s="280"/>
      <c r="F15" s="280"/>
      <c r="G15" s="280"/>
      <c r="H15" s="280"/>
      <c r="I15" s="280"/>
      <c r="J15" s="280"/>
      <c r="K15" s="280"/>
      <c r="L15" s="280"/>
      <c r="M15" s="280"/>
      <c r="N15" s="280"/>
      <c r="O15" s="281"/>
    </row>
    <row r="16" spans="1:15" s="4" customFormat="1" ht="7.5" customHeight="1">
      <c r="A16" s="264" t="s">
        <v>174</v>
      </c>
      <c r="B16" s="265"/>
      <c r="C16" s="266"/>
      <c r="D16" s="125"/>
      <c r="E16" s="125"/>
      <c r="F16" s="125"/>
      <c r="G16" s="125"/>
      <c r="H16" s="125"/>
      <c r="I16" s="125"/>
      <c r="J16" s="125"/>
      <c r="K16" s="125"/>
      <c r="L16" s="125"/>
      <c r="M16" s="125"/>
      <c r="N16" s="125"/>
      <c r="O16" s="126"/>
    </row>
    <row r="17" spans="1:15" s="4" customFormat="1" ht="12.75" customHeight="1">
      <c r="A17" s="264"/>
      <c r="B17" s="265"/>
      <c r="C17" s="266"/>
      <c r="D17" s="125"/>
      <c r="E17" s="125"/>
      <c r="F17" s="125"/>
      <c r="G17" s="692">
        <f>SUM(H22:J29)</f>
        <v>0</v>
      </c>
      <c r="H17" s="692"/>
      <c r="I17" s="692"/>
      <c r="J17" s="125"/>
      <c r="K17" s="125"/>
      <c r="L17" s="694">
        <f>SUM(L22:N29)</f>
        <v>0</v>
      </c>
      <c r="M17" s="694"/>
      <c r="N17" s="694"/>
      <c r="O17" s="127" t="s">
        <v>61</v>
      </c>
    </row>
    <row r="18" spans="1:15" s="4" customFormat="1" ht="18" customHeight="1" thickBot="1">
      <c r="A18" s="264"/>
      <c r="B18" s="265"/>
      <c r="C18" s="266"/>
      <c r="D18" s="270" t="s">
        <v>60</v>
      </c>
      <c r="E18" s="270"/>
      <c r="F18" s="128" t="s">
        <v>96</v>
      </c>
      <c r="G18" s="693"/>
      <c r="H18" s="693"/>
      <c r="I18" s="693"/>
      <c r="J18" s="129" t="s">
        <v>8</v>
      </c>
      <c r="K18" s="128" t="s">
        <v>97</v>
      </c>
      <c r="L18" s="695"/>
      <c r="M18" s="695"/>
      <c r="N18" s="695"/>
      <c r="O18" s="130" t="s">
        <v>8</v>
      </c>
    </row>
    <row r="19" spans="1:15" s="4" customFormat="1" ht="18" customHeight="1" thickTop="1">
      <c r="A19" s="264"/>
      <c r="B19" s="265"/>
      <c r="C19" s="266"/>
      <c r="D19" s="131"/>
      <c r="E19" s="131"/>
      <c r="F19" s="128"/>
      <c r="G19" s="132"/>
      <c r="H19" s="132"/>
      <c r="I19" s="132"/>
      <c r="J19" s="133"/>
      <c r="K19" s="128"/>
      <c r="L19" s="134"/>
      <c r="M19" s="134"/>
      <c r="N19" s="134"/>
      <c r="O19" s="135"/>
    </row>
    <row r="20" spans="1:15" s="4" customFormat="1" ht="15" customHeight="1">
      <c r="A20" s="264"/>
      <c r="B20" s="265"/>
      <c r="C20" s="266"/>
      <c r="D20" s="125"/>
      <c r="E20" s="125"/>
      <c r="F20" s="125"/>
      <c r="G20" s="125"/>
      <c r="H20" s="125"/>
      <c r="I20" s="125"/>
      <c r="J20" s="125"/>
      <c r="K20" s="125"/>
      <c r="L20" s="125"/>
      <c r="M20" s="125"/>
      <c r="N20" s="125"/>
      <c r="O20" s="126"/>
    </row>
    <row r="21" spans="1:15" s="4" customFormat="1" ht="17.25" customHeight="1">
      <c r="A21" s="264"/>
      <c r="B21" s="265"/>
      <c r="C21" s="266"/>
      <c r="D21" s="271" t="s">
        <v>98</v>
      </c>
      <c r="E21" s="271"/>
      <c r="F21" s="125"/>
      <c r="G21" s="125"/>
      <c r="H21" s="136" t="s">
        <v>95</v>
      </c>
      <c r="I21" s="125"/>
      <c r="J21" s="125"/>
      <c r="K21" s="125"/>
      <c r="L21" s="136" t="s">
        <v>104</v>
      </c>
      <c r="M21" s="125"/>
      <c r="N21" s="125"/>
      <c r="O21" s="126"/>
    </row>
    <row r="22" spans="1:15" s="4" customFormat="1" ht="17.25" customHeight="1">
      <c r="A22" s="264"/>
      <c r="B22" s="265"/>
      <c r="C22" s="266"/>
      <c r="D22" s="263" t="s">
        <v>99</v>
      </c>
      <c r="E22" s="263"/>
      <c r="F22" s="263"/>
      <c r="G22" s="263"/>
      <c r="H22" s="696">
        <f>IFERROR(ROUNDDOWN(L22*1.1,0),)</f>
        <v>0</v>
      </c>
      <c r="I22" s="696"/>
      <c r="J22" s="696"/>
      <c r="K22" s="137" t="s">
        <v>8</v>
      </c>
      <c r="L22" s="697"/>
      <c r="M22" s="697"/>
      <c r="N22" s="697"/>
      <c r="O22" s="138" t="s">
        <v>8</v>
      </c>
    </row>
    <row r="23" spans="1:15" s="4" customFormat="1" ht="17.25" customHeight="1">
      <c r="A23" s="264"/>
      <c r="B23" s="265"/>
      <c r="C23" s="266"/>
      <c r="D23" s="263" t="s">
        <v>190</v>
      </c>
      <c r="E23" s="263"/>
      <c r="F23" s="263"/>
      <c r="G23" s="263"/>
      <c r="H23" s="696">
        <f>IFERROR(ROUNDDOWN(L23*1.1,0),)</f>
        <v>0</v>
      </c>
      <c r="I23" s="696"/>
      <c r="J23" s="696"/>
      <c r="K23" s="137" t="s">
        <v>8</v>
      </c>
      <c r="L23" s="698"/>
      <c r="M23" s="698"/>
      <c r="N23" s="698"/>
      <c r="O23" s="138" t="s">
        <v>8</v>
      </c>
    </row>
    <row r="24" spans="1:15" s="4" customFormat="1" ht="17.25" customHeight="1">
      <c r="A24" s="264"/>
      <c r="B24" s="265"/>
      <c r="C24" s="266"/>
      <c r="D24" s="263" t="s">
        <v>101</v>
      </c>
      <c r="E24" s="263"/>
      <c r="F24" s="263"/>
      <c r="G24" s="263"/>
      <c r="H24" s="696">
        <f t="shared" ref="H24:H28" si="0">IFERROR(ROUNDDOWN(L24*1.1,0),)</f>
        <v>0</v>
      </c>
      <c r="I24" s="696"/>
      <c r="J24" s="696"/>
      <c r="K24" s="137" t="s">
        <v>8</v>
      </c>
      <c r="L24" s="698"/>
      <c r="M24" s="698"/>
      <c r="N24" s="698"/>
      <c r="O24" s="138" t="s">
        <v>8</v>
      </c>
    </row>
    <row r="25" spans="1:15" s="4" customFormat="1" ht="17.25" customHeight="1">
      <c r="A25" s="264"/>
      <c r="B25" s="265"/>
      <c r="C25" s="266"/>
      <c r="D25" s="263" t="s">
        <v>102</v>
      </c>
      <c r="E25" s="263"/>
      <c r="F25" s="263"/>
      <c r="G25" s="263"/>
      <c r="H25" s="696">
        <f t="shared" si="0"/>
        <v>0</v>
      </c>
      <c r="I25" s="696"/>
      <c r="J25" s="696"/>
      <c r="K25" s="137" t="s">
        <v>8</v>
      </c>
      <c r="L25" s="698"/>
      <c r="M25" s="698"/>
      <c r="N25" s="698"/>
      <c r="O25" s="138" t="s">
        <v>8</v>
      </c>
    </row>
    <row r="26" spans="1:15" s="4" customFormat="1" ht="17.25" customHeight="1">
      <c r="A26" s="264"/>
      <c r="B26" s="265"/>
      <c r="C26" s="266"/>
      <c r="D26" s="261" t="s">
        <v>189</v>
      </c>
      <c r="E26" s="261"/>
      <c r="F26" s="261"/>
      <c r="G26" s="261"/>
      <c r="H26" s="696">
        <f t="shared" si="0"/>
        <v>0</v>
      </c>
      <c r="I26" s="696"/>
      <c r="J26" s="696"/>
      <c r="K26" s="137" t="s">
        <v>8</v>
      </c>
      <c r="L26" s="698"/>
      <c r="M26" s="698"/>
      <c r="N26" s="698"/>
      <c r="O26" s="138" t="s">
        <v>8</v>
      </c>
    </row>
    <row r="27" spans="1:15" s="4" customFormat="1" ht="17.25" customHeight="1">
      <c r="A27" s="264"/>
      <c r="B27" s="265"/>
      <c r="C27" s="266"/>
      <c r="D27" s="261" t="s">
        <v>108</v>
      </c>
      <c r="E27" s="261"/>
      <c r="F27" s="261"/>
      <c r="G27" s="261"/>
      <c r="H27" s="696">
        <f t="shared" si="0"/>
        <v>0</v>
      </c>
      <c r="I27" s="696"/>
      <c r="J27" s="696"/>
      <c r="K27" s="137" t="s">
        <v>8</v>
      </c>
      <c r="L27" s="698"/>
      <c r="M27" s="698"/>
      <c r="N27" s="698"/>
      <c r="O27" s="138" t="s">
        <v>8</v>
      </c>
    </row>
    <row r="28" spans="1:15" s="4" customFormat="1" ht="17.25" customHeight="1">
      <c r="A28" s="264"/>
      <c r="B28" s="265"/>
      <c r="C28" s="266"/>
      <c r="D28" s="261" t="s">
        <v>108</v>
      </c>
      <c r="E28" s="261"/>
      <c r="F28" s="261"/>
      <c r="G28" s="261"/>
      <c r="H28" s="696">
        <f t="shared" si="0"/>
        <v>0</v>
      </c>
      <c r="I28" s="696"/>
      <c r="J28" s="696"/>
      <c r="K28" s="137" t="s">
        <v>8</v>
      </c>
      <c r="L28" s="698"/>
      <c r="M28" s="698"/>
      <c r="N28" s="698"/>
      <c r="O28" s="138" t="s">
        <v>8</v>
      </c>
    </row>
    <row r="29" spans="1:15" s="4" customFormat="1" ht="17.25" customHeight="1">
      <c r="A29" s="264"/>
      <c r="B29" s="265"/>
      <c r="C29" s="266"/>
      <c r="D29" s="262" t="s">
        <v>164</v>
      </c>
      <c r="E29" s="262"/>
      <c r="F29" s="262"/>
      <c r="G29" s="262"/>
      <c r="H29" s="696">
        <f>SUM(L29)</f>
        <v>0</v>
      </c>
      <c r="I29" s="696"/>
      <c r="J29" s="696"/>
      <c r="K29" s="137" t="s">
        <v>8</v>
      </c>
      <c r="L29" s="698"/>
      <c r="M29" s="698"/>
      <c r="N29" s="698"/>
      <c r="O29" s="138" t="s">
        <v>8</v>
      </c>
    </row>
    <row r="30" spans="1:15" s="4" customFormat="1" ht="15" customHeight="1" thickBot="1">
      <c r="A30" s="267"/>
      <c r="B30" s="268"/>
      <c r="C30" s="269"/>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175</v>
      </c>
      <c r="B34" s="90"/>
      <c r="C34" s="90"/>
      <c r="D34" s="92"/>
      <c r="E34" s="92"/>
      <c r="F34" s="92"/>
      <c r="G34" s="92"/>
      <c r="H34" s="92"/>
      <c r="I34" s="92"/>
      <c r="J34" s="92"/>
      <c r="K34" s="92"/>
      <c r="L34" s="92"/>
      <c r="M34" s="92"/>
      <c r="N34" s="92"/>
      <c r="O34" s="92"/>
    </row>
    <row r="35" spans="1:15" s="4" customFormat="1" ht="16.5" customHeight="1">
      <c r="A35" s="90" t="s">
        <v>176</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XOUmV527aksWP5/zB7XQTzgCWuHMkLB/GGF6cegT9XOHAuF354NuJs9nOYlOYlTFTxdL7iz3DFfz1Gy2JGdajQ==" saltValue="C1STsGX8XoS2BjF7zjX22A=="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1" priority="2" operator="equal">
      <formula>""</formula>
    </cfRule>
  </conditionalFormatting>
  <conditionalFormatting sqref="D26:G26">
    <cfRule type="cellIs" dxfId="0"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4" tint="0.39997558519241921"/>
  </sheetPr>
  <dimension ref="A1:O54"/>
  <sheetViews>
    <sheetView showZeros="0" view="pageBreakPreview" zoomScale="90" zoomScaleNormal="100" zoomScaleSheetLayoutView="90" workbookViewId="0">
      <selection activeCell="G51" sqref="G51"/>
    </sheetView>
  </sheetViews>
  <sheetFormatPr defaultColWidth="6.25" defaultRowHeight="15" customHeight="1"/>
  <cols>
    <col min="1" max="3" width="6.25" style="5"/>
  </cols>
  <sheetData>
    <row r="1" spans="1:15" ht="15" customHeight="1">
      <c r="A1" s="8"/>
      <c r="B1" s="8"/>
      <c r="C1" s="8"/>
      <c r="D1" s="9"/>
      <c r="E1" s="9"/>
      <c r="F1" s="9"/>
      <c r="G1" s="9"/>
      <c r="H1" s="9"/>
      <c r="I1" s="9"/>
      <c r="J1" s="9"/>
      <c r="K1" s="9"/>
      <c r="L1" s="9"/>
      <c r="M1" s="9"/>
      <c r="N1" s="9"/>
      <c r="O1" s="9"/>
    </row>
    <row r="2" spans="1:15" ht="15" customHeight="1">
      <c r="A2" s="10" t="s">
        <v>62</v>
      </c>
      <c r="B2" s="8"/>
      <c r="C2" s="8"/>
      <c r="D2" s="9"/>
      <c r="E2" s="9"/>
      <c r="F2" s="9"/>
      <c r="G2" s="9"/>
      <c r="H2" s="9"/>
      <c r="I2" s="9"/>
      <c r="J2" s="9"/>
      <c r="K2" s="9"/>
      <c r="L2" s="9"/>
      <c r="M2" s="9"/>
      <c r="N2" s="9"/>
      <c r="O2" s="9"/>
    </row>
    <row r="3" spans="1:15" ht="15" customHeight="1">
      <c r="A3" s="8"/>
      <c r="B3" s="8"/>
      <c r="C3" s="8"/>
      <c r="D3" s="9"/>
      <c r="E3" s="9"/>
      <c r="F3" s="9"/>
      <c r="G3" s="9"/>
      <c r="H3" s="9"/>
      <c r="I3" s="9"/>
      <c r="J3" s="9"/>
      <c r="K3" s="9"/>
      <c r="L3" s="9"/>
      <c r="M3" s="9"/>
      <c r="N3" s="9"/>
      <c r="O3" s="9"/>
    </row>
    <row r="4" spans="1:15" ht="15" customHeight="1">
      <c r="A4" s="304" t="s">
        <v>63</v>
      </c>
      <c r="B4" s="304"/>
      <c r="C4" s="304"/>
      <c r="D4" s="304"/>
      <c r="E4" s="304"/>
      <c r="F4" s="304"/>
      <c r="G4" s="304"/>
      <c r="H4" s="304"/>
      <c r="I4" s="304"/>
      <c r="J4" s="304"/>
      <c r="K4" s="304"/>
      <c r="L4" s="304"/>
      <c r="M4" s="304"/>
      <c r="N4" s="304"/>
      <c r="O4" s="304"/>
    </row>
    <row r="5" spans="1:15" ht="15" customHeight="1" thickBot="1">
      <c r="A5" s="304"/>
      <c r="B5" s="304"/>
      <c r="C5" s="304"/>
      <c r="D5" s="304"/>
      <c r="E5" s="304"/>
      <c r="F5" s="304"/>
      <c r="G5" s="304"/>
      <c r="H5" s="304"/>
      <c r="I5" s="304"/>
      <c r="J5" s="304"/>
      <c r="K5" s="304"/>
      <c r="L5" s="304"/>
      <c r="M5" s="304"/>
      <c r="N5" s="304"/>
      <c r="O5" s="304"/>
    </row>
    <row r="6" spans="1:15" ht="22.5" customHeight="1" thickBot="1">
      <c r="A6" s="305" t="s">
        <v>57</v>
      </c>
      <c r="B6" s="306"/>
      <c r="C6" s="306"/>
      <c r="D6" s="307">
        <f>交付申請書!$I$15</f>
        <v>0</v>
      </c>
      <c r="E6" s="307"/>
      <c r="F6" s="307"/>
      <c r="G6" s="307"/>
      <c r="H6" s="307"/>
      <c r="I6" s="307"/>
      <c r="J6" s="307"/>
      <c r="K6" s="307"/>
      <c r="L6" s="307"/>
      <c r="M6" s="307"/>
      <c r="N6" s="307"/>
      <c r="O6" s="308"/>
    </row>
    <row r="7" spans="1:15" ht="15" customHeight="1">
      <c r="A7" s="309" t="s">
        <v>64</v>
      </c>
      <c r="B7" s="310"/>
      <c r="C7" s="311"/>
      <c r="D7" s="315" t="s">
        <v>65</v>
      </c>
      <c r="E7" s="317"/>
      <c r="F7" s="319" t="s">
        <v>58</v>
      </c>
      <c r="G7" s="320"/>
      <c r="H7" s="325" t="str">
        <f>IFERROR(VLOOKUP(E7,#REF!,3),"")</f>
        <v/>
      </c>
      <c r="I7" s="325" t="e">
        <f>VLOOKUP(J5,#REF!,9)</f>
        <v>#REF!</v>
      </c>
      <c r="J7" s="325" t="e">
        <f>VLOOKUP(K5,#REF!,9)</f>
        <v>#REF!</v>
      </c>
      <c r="K7" s="325" t="e">
        <f>VLOOKUP(L5,#REF!,9)</f>
        <v>#REF!</v>
      </c>
      <c r="L7" s="325" t="e">
        <f>VLOOKUP(M5,#REF!,9)</f>
        <v>#REF!</v>
      </c>
      <c r="M7" s="325" t="e">
        <f>VLOOKUP(N5,#REF!,9)</f>
        <v>#REF!</v>
      </c>
      <c r="N7" s="325" t="e">
        <f>VLOOKUP(O5,#REF!,9)</f>
        <v>#REF!</v>
      </c>
      <c r="O7" s="326" t="e">
        <f>VLOOKUP(P5,#REF!,9)</f>
        <v>#REF!</v>
      </c>
    </row>
    <row r="8" spans="1:15" ht="15" customHeight="1">
      <c r="A8" s="312"/>
      <c r="B8" s="313"/>
      <c r="C8" s="314"/>
      <c r="D8" s="316"/>
      <c r="E8" s="318"/>
      <c r="F8" s="321"/>
      <c r="G8" s="322"/>
      <c r="H8" s="327" t="e">
        <f>VLOOKUP(I6,#REF!,9)</f>
        <v>#REF!</v>
      </c>
      <c r="I8" s="327" t="e">
        <f>VLOOKUP(J6,#REF!,9)</f>
        <v>#REF!</v>
      </c>
      <c r="J8" s="327" t="e">
        <f>VLOOKUP(K6,#REF!,9)</f>
        <v>#REF!</v>
      </c>
      <c r="K8" s="327" t="e">
        <f>VLOOKUP(L6,#REF!,9)</f>
        <v>#REF!</v>
      </c>
      <c r="L8" s="327" t="e">
        <f>VLOOKUP(M6,#REF!,9)</f>
        <v>#REF!</v>
      </c>
      <c r="M8" s="327" t="e">
        <f>VLOOKUP(N6,#REF!,9)</f>
        <v>#REF!</v>
      </c>
      <c r="N8" s="327" t="e">
        <f>VLOOKUP(O6,#REF!,9)</f>
        <v>#REF!</v>
      </c>
      <c r="O8" s="328" t="e">
        <f>VLOOKUP(P6,#REF!,9)</f>
        <v>#REF!</v>
      </c>
    </row>
    <row r="9" spans="1:15" ht="18.75" customHeight="1">
      <c r="A9" s="312" t="s">
        <v>59</v>
      </c>
      <c r="B9" s="313"/>
      <c r="C9" s="313"/>
      <c r="D9" s="11">
        <f>IFERROR(VLOOKUP(E7,#REF!,9),)</f>
        <v>0</v>
      </c>
      <c r="E9" s="12" t="s">
        <v>22</v>
      </c>
      <c r="F9" s="323"/>
      <c r="G9" s="324"/>
      <c r="H9" s="329" t="e">
        <f>VLOOKUP(I7,#REF!,9)</f>
        <v>#REF!</v>
      </c>
      <c r="I9" s="329" t="e">
        <f>VLOOKUP(J7,#REF!,9)</f>
        <v>#REF!</v>
      </c>
      <c r="J9" s="329" t="e">
        <f>VLOOKUP(K7,#REF!,9)</f>
        <v>#REF!</v>
      </c>
      <c r="K9" s="329" t="e">
        <f>VLOOKUP(L7,#REF!,9)</f>
        <v>#REF!</v>
      </c>
      <c r="L9" s="329" t="e">
        <f>VLOOKUP(M7,#REF!,9)</f>
        <v>#REF!</v>
      </c>
      <c r="M9" s="329" t="e">
        <f>VLOOKUP(N7,#REF!,9)</f>
        <v>#REF!</v>
      </c>
      <c r="N9" s="329" t="e">
        <f>VLOOKUP(O7,#REF!,9)</f>
        <v>#REF!</v>
      </c>
      <c r="O9" s="330" t="e">
        <f>VLOOKUP(P7,#REF!,9)</f>
        <v>#REF!</v>
      </c>
    </row>
    <row r="10" spans="1:15" ht="21.75" customHeight="1">
      <c r="A10" s="331" t="s">
        <v>66</v>
      </c>
      <c r="B10" s="332"/>
      <c r="C10" s="332"/>
      <c r="D10" s="333"/>
      <c r="E10" s="333"/>
      <c r="F10" s="333"/>
      <c r="G10" s="333"/>
      <c r="H10" s="333"/>
      <c r="I10" s="333"/>
      <c r="J10" s="333"/>
      <c r="K10" s="333"/>
      <c r="L10" s="333"/>
      <c r="M10" s="333"/>
      <c r="N10" s="333"/>
      <c r="O10" s="334"/>
    </row>
    <row r="11" spans="1:15" ht="21.75" customHeight="1">
      <c r="A11" s="331" t="s">
        <v>67</v>
      </c>
      <c r="B11" s="332"/>
      <c r="C11" s="332"/>
      <c r="D11" s="335" t="s">
        <v>73</v>
      </c>
      <c r="E11" s="335"/>
      <c r="F11" s="335"/>
      <c r="G11" s="335"/>
      <c r="H11" s="335"/>
      <c r="I11" s="335"/>
      <c r="J11" s="335"/>
      <c r="K11" s="335"/>
      <c r="L11" s="335"/>
      <c r="M11" s="335"/>
      <c r="N11" s="335"/>
      <c r="O11" s="336"/>
    </row>
    <row r="12" spans="1:15" ht="21.75" customHeight="1" thickBot="1">
      <c r="A12" s="337" t="s">
        <v>68</v>
      </c>
      <c r="B12" s="338"/>
      <c r="C12" s="338"/>
      <c r="D12" s="339"/>
      <c r="E12" s="339"/>
      <c r="F12" s="339"/>
      <c r="G12" s="339"/>
      <c r="H12" s="339"/>
      <c r="I12" s="339"/>
      <c r="J12" s="339"/>
      <c r="K12" s="339"/>
      <c r="L12" s="339"/>
      <c r="M12" s="339"/>
      <c r="N12" s="339"/>
      <c r="O12" s="340"/>
    </row>
    <row r="13" spans="1:15" ht="22.5" customHeight="1" thickBot="1">
      <c r="A13" s="341" t="s">
        <v>69</v>
      </c>
      <c r="B13" s="342"/>
      <c r="C13" s="342"/>
      <c r="D13" s="13"/>
      <c r="E13" s="343" t="s">
        <v>72</v>
      </c>
      <c r="F13" s="343"/>
      <c r="G13" s="344"/>
      <c r="H13" s="13"/>
      <c r="I13" s="343" t="s">
        <v>70</v>
      </c>
      <c r="J13" s="343"/>
      <c r="K13" s="344"/>
      <c r="L13" s="13"/>
      <c r="M13" s="343" t="s">
        <v>71</v>
      </c>
      <c r="N13" s="343"/>
      <c r="O13" s="345"/>
    </row>
    <row r="14" spans="1:15" ht="15" customHeight="1" thickTop="1">
      <c r="A14" s="346" t="s">
        <v>74</v>
      </c>
      <c r="B14" s="347"/>
      <c r="C14" s="348"/>
      <c r="D14" s="14"/>
      <c r="E14" s="15"/>
      <c r="F14" s="15"/>
      <c r="G14" s="15"/>
      <c r="H14" s="16"/>
      <c r="I14" s="15"/>
      <c r="J14" s="15"/>
      <c r="K14" s="15"/>
      <c r="L14" s="16"/>
      <c r="M14" s="15"/>
      <c r="N14" s="15"/>
      <c r="O14" s="17"/>
    </row>
    <row r="15" spans="1:15" ht="18.75" customHeight="1">
      <c r="A15" s="346"/>
      <c r="B15" s="347"/>
      <c r="C15" s="348"/>
      <c r="D15" s="18" t="s">
        <v>75</v>
      </c>
      <c r="E15" s="19"/>
      <c r="F15" s="19"/>
      <c r="G15" s="19"/>
      <c r="H15" s="19"/>
      <c r="I15" s="19"/>
      <c r="J15" s="19"/>
      <c r="K15" s="19"/>
      <c r="L15" s="19"/>
      <c r="M15" s="19"/>
      <c r="N15" s="19"/>
      <c r="O15" s="20"/>
    </row>
    <row r="16" spans="1:15" s="4" customFormat="1" ht="20.25" customHeight="1">
      <c r="A16" s="346"/>
      <c r="B16" s="347"/>
      <c r="C16" s="348"/>
      <c r="D16" s="18"/>
      <c r="E16" s="349" t="s">
        <v>76</v>
      </c>
      <c r="F16" s="349"/>
      <c r="G16" s="349"/>
      <c r="H16" s="349"/>
      <c r="I16" s="21"/>
      <c r="J16" s="21" t="s">
        <v>77</v>
      </c>
      <c r="K16" s="21"/>
      <c r="L16" s="21"/>
      <c r="M16" s="21" t="s">
        <v>78</v>
      </c>
      <c r="N16" s="21"/>
      <c r="O16" s="22"/>
    </row>
    <row r="17" spans="1:15" s="4" customFormat="1" ht="20.25" customHeight="1">
      <c r="A17" s="346"/>
      <c r="B17" s="347"/>
      <c r="C17" s="348"/>
      <c r="D17" s="18"/>
      <c r="E17" s="21" t="s">
        <v>79</v>
      </c>
      <c r="F17" s="21"/>
      <c r="G17" s="21"/>
      <c r="H17" s="21"/>
      <c r="I17" s="21"/>
      <c r="J17" s="21"/>
      <c r="K17" s="21"/>
      <c r="L17" s="21"/>
      <c r="M17" s="21"/>
      <c r="N17" s="21"/>
      <c r="O17" s="22"/>
    </row>
    <row r="18" spans="1:15" s="4" customFormat="1" ht="20.25" customHeight="1">
      <c r="A18" s="346"/>
      <c r="B18" s="347"/>
      <c r="C18" s="348"/>
      <c r="D18" s="18"/>
      <c r="E18" s="350" t="s">
        <v>94</v>
      </c>
      <c r="F18" s="350"/>
      <c r="G18" s="350"/>
      <c r="H18" s="350"/>
      <c r="I18" s="350"/>
      <c r="J18" s="350"/>
      <c r="K18" s="350"/>
      <c r="L18" s="350"/>
      <c r="M18" s="350"/>
      <c r="N18" s="350"/>
      <c r="O18" s="351"/>
    </row>
    <row r="19" spans="1:15" s="4" customFormat="1" ht="15" customHeight="1">
      <c r="A19" s="346"/>
      <c r="B19" s="347"/>
      <c r="C19" s="348"/>
      <c r="D19" s="23"/>
      <c r="E19" s="24"/>
      <c r="F19" s="24"/>
      <c r="G19" s="24"/>
      <c r="H19" s="24"/>
      <c r="I19" s="24"/>
      <c r="J19" s="24"/>
      <c r="K19" s="24"/>
      <c r="L19" s="24"/>
      <c r="M19" s="24"/>
      <c r="N19" s="24"/>
      <c r="O19" s="25"/>
    </row>
    <row r="20" spans="1:15" s="4" customFormat="1" ht="15" customHeight="1">
      <c r="A20" s="346"/>
      <c r="B20" s="347"/>
      <c r="C20" s="348"/>
      <c r="D20" s="26"/>
      <c r="E20" s="27"/>
      <c r="F20" s="27"/>
      <c r="G20" s="27"/>
      <c r="H20" s="27"/>
      <c r="I20" s="27"/>
      <c r="J20" s="27"/>
      <c r="K20" s="27"/>
      <c r="L20" s="27"/>
      <c r="M20" s="27"/>
      <c r="N20" s="27"/>
      <c r="O20" s="28"/>
    </row>
    <row r="21" spans="1:15" s="4" customFormat="1" ht="18.75" customHeight="1">
      <c r="A21" s="346"/>
      <c r="B21" s="347"/>
      <c r="C21" s="348"/>
      <c r="D21" s="18" t="s">
        <v>80</v>
      </c>
      <c r="E21" s="21"/>
      <c r="F21" s="21"/>
      <c r="G21" s="21"/>
      <c r="H21" s="21"/>
      <c r="I21" s="21"/>
      <c r="J21" s="21"/>
      <c r="K21" s="21"/>
      <c r="L21" s="21"/>
      <c r="M21" s="21"/>
      <c r="N21" s="21"/>
      <c r="O21" s="22"/>
    </row>
    <row r="22" spans="1:15" s="4" customFormat="1" ht="19.5" customHeight="1">
      <c r="A22" s="346"/>
      <c r="B22" s="347"/>
      <c r="C22" s="348"/>
      <c r="D22" s="18"/>
      <c r="E22" s="21" t="s">
        <v>81</v>
      </c>
      <c r="F22" s="21"/>
      <c r="G22" s="21"/>
      <c r="H22" s="21" t="s">
        <v>82</v>
      </c>
      <c r="I22" s="21"/>
      <c r="J22" s="21"/>
      <c r="K22" s="21"/>
      <c r="L22" s="21" t="s">
        <v>83</v>
      </c>
      <c r="M22" s="21"/>
      <c r="N22" s="21"/>
      <c r="O22" s="22"/>
    </row>
    <row r="23" spans="1:15" s="4" customFormat="1" ht="19.5" customHeight="1">
      <c r="A23" s="346"/>
      <c r="B23" s="347"/>
      <c r="C23" s="348"/>
      <c r="D23" s="18"/>
      <c r="E23" s="21" t="s">
        <v>84</v>
      </c>
      <c r="F23" s="21"/>
      <c r="G23" s="21"/>
      <c r="H23" s="21" t="s">
        <v>85</v>
      </c>
      <c r="I23" s="21"/>
      <c r="J23" s="21"/>
      <c r="K23" s="21"/>
      <c r="L23" s="21" t="s">
        <v>86</v>
      </c>
      <c r="M23" s="21"/>
      <c r="N23" s="21"/>
      <c r="O23" s="22"/>
    </row>
    <row r="24" spans="1:15" s="4" customFormat="1" ht="19.5" customHeight="1">
      <c r="A24" s="346"/>
      <c r="B24" s="347"/>
      <c r="C24" s="348"/>
      <c r="D24" s="18"/>
      <c r="E24" s="21" t="s">
        <v>87</v>
      </c>
      <c r="F24" s="21"/>
      <c r="G24" s="21"/>
      <c r="H24" s="21" t="s">
        <v>88</v>
      </c>
      <c r="I24" s="21"/>
      <c r="J24" s="21"/>
      <c r="K24" s="21"/>
      <c r="L24" s="21" t="s">
        <v>89</v>
      </c>
      <c r="M24" s="21"/>
      <c r="N24" s="21"/>
      <c r="O24" s="22"/>
    </row>
    <row r="25" spans="1:15" s="4" customFormat="1" ht="19.5" customHeight="1">
      <c r="A25" s="346"/>
      <c r="B25" s="347"/>
      <c r="C25" s="348"/>
      <c r="D25" s="18"/>
      <c r="E25" s="21" t="s">
        <v>90</v>
      </c>
      <c r="F25" s="21"/>
      <c r="G25" s="21"/>
      <c r="H25" s="21"/>
      <c r="I25" s="21" t="s">
        <v>91</v>
      </c>
      <c r="J25" s="21"/>
      <c r="K25" s="21"/>
      <c r="L25" s="21"/>
      <c r="M25" s="21"/>
      <c r="N25" s="21"/>
      <c r="O25" s="22"/>
    </row>
    <row r="26" spans="1:15" s="4" customFormat="1" ht="19.5" customHeight="1">
      <c r="A26" s="346"/>
      <c r="B26" s="347"/>
      <c r="C26" s="348"/>
      <c r="D26" s="18"/>
      <c r="E26" s="21" t="s">
        <v>92</v>
      </c>
      <c r="F26" s="21"/>
      <c r="G26" s="21"/>
      <c r="H26" s="21"/>
      <c r="I26" s="21"/>
      <c r="J26" s="21"/>
      <c r="K26" s="21" t="s">
        <v>93</v>
      </c>
      <c r="L26" s="21"/>
      <c r="M26" s="21"/>
      <c r="N26" s="21"/>
      <c r="O26" s="22"/>
    </row>
    <row r="27" spans="1:15" s="4" customFormat="1" ht="19.5" customHeight="1">
      <c r="A27" s="346"/>
      <c r="B27" s="347"/>
      <c r="C27" s="348"/>
      <c r="D27" s="18"/>
      <c r="E27" s="350" t="s">
        <v>94</v>
      </c>
      <c r="F27" s="350"/>
      <c r="G27" s="350"/>
      <c r="H27" s="350"/>
      <c r="I27" s="350"/>
      <c r="J27" s="350"/>
      <c r="K27" s="350"/>
      <c r="L27" s="350"/>
      <c r="M27" s="350"/>
      <c r="N27" s="350"/>
      <c r="O27" s="351"/>
    </row>
    <row r="28" spans="1:15" s="4" customFormat="1" ht="15" customHeight="1" thickBot="1">
      <c r="A28" s="346"/>
      <c r="B28" s="347"/>
      <c r="C28" s="348"/>
      <c r="D28" s="18"/>
      <c r="E28" s="21"/>
      <c r="F28" s="21"/>
      <c r="G28" s="21"/>
      <c r="H28" s="21"/>
      <c r="I28" s="21"/>
      <c r="J28" s="21"/>
      <c r="K28" s="21"/>
      <c r="L28" s="21"/>
      <c r="M28" s="21"/>
      <c r="N28" s="21"/>
      <c r="O28" s="22"/>
    </row>
    <row r="29" spans="1:15" s="4" customFormat="1" ht="15" customHeight="1" thickTop="1">
      <c r="A29" s="352" t="s">
        <v>105</v>
      </c>
      <c r="B29" s="353"/>
      <c r="C29" s="354"/>
      <c r="D29" s="29"/>
      <c r="E29" s="29"/>
      <c r="F29" s="29"/>
      <c r="G29" s="29"/>
      <c r="H29" s="29"/>
      <c r="I29" s="29"/>
      <c r="J29" s="29"/>
      <c r="K29" s="29"/>
      <c r="L29" s="29"/>
      <c r="M29" s="29"/>
      <c r="N29" s="29"/>
      <c r="O29" s="30"/>
    </row>
    <row r="30" spans="1:15" s="4" customFormat="1" ht="12.75" customHeight="1">
      <c r="A30" s="346"/>
      <c r="B30" s="347"/>
      <c r="C30" s="348"/>
      <c r="D30" s="21"/>
      <c r="E30" s="21"/>
      <c r="F30" s="21"/>
      <c r="G30" s="358"/>
      <c r="H30" s="358"/>
      <c r="I30" s="358"/>
      <c r="J30" s="21"/>
      <c r="K30" s="21"/>
      <c r="L30" s="360"/>
      <c r="M30" s="360"/>
      <c r="N30" s="360"/>
      <c r="O30" s="31" t="s">
        <v>61</v>
      </c>
    </row>
    <row r="31" spans="1:15" s="4" customFormat="1" ht="18" customHeight="1" thickBot="1">
      <c r="A31" s="346"/>
      <c r="B31" s="347"/>
      <c r="C31" s="348"/>
      <c r="D31" s="362" t="s">
        <v>60</v>
      </c>
      <c r="E31" s="362"/>
      <c r="F31" s="32" t="s">
        <v>96</v>
      </c>
      <c r="G31" s="359"/>
      <c r="H31" s="359"/>
      <c r="I31" s="359"/>
      <c r="J31" s="33" t="s">
        <v>8</v>
      </c>
      <c r="K31" s="32" t="s">
        <v>97</v>
      </c>
      <c r="L31" s="361"/>
      <c r="M31" s="361"/>
      <c r="N31" s="361"/>
      <c r="O31" s="34" t="s">
        <v>8</v>
      </c>
    </row>
    <row r="32" spans="1:15" s="4" customFormat="1" ht="18" customHeight="1" thickTop="1">
      <c r="A32" s="346"/>
      <c r="B32" s="347"/>
      <c r="C32" s="348"/>
      <c r="D32" s="35"/>
      <c r="E32" s="35"/>
      <c r="F32" s="32"/>
      <c r="G32" s="36"/>
      <c r="H32" s="36"/>
      <c r="I32" s="36"/>
      <c r="J32" s="37"/>
      <c r="K32" s="32"/>
      <c r="L32" s="38"/>
      <c r="M32" s="38"/>
      <c r="N32" s="38"/>
      <c r="O32" s="39"/>
    </row>
    <row r="33" spans="1:15" s="4" customFormat="1" ht="15" customHeight="1">
      <c r="A33" s="346"/>
      <c r="B33" s="347"/>
      <c r="C33" s="348"/>
      <c r="D33" s="21"/>
      <c r="E33" s="21"/>
      <c r="F33" s="21"/>
      <c r="G33" s="21"/>
      <c r="H33" s="21"/>
      <c r="I33" s="21"/>
      <c r="J33" s="21"/>
      <c r="K33" s="21"/>
      <c r="L33" s="21"/>
      <c r="M33" s="21"/>
      <c r="N33" s="21"/>
      <c r="O33" s="22"/>
    </row>
    <row r="34" spans="1:15" s="4" customFormat="1" ht="17.25" customHeight="1">
      <c r="A34" s="346"/>
      <c r="B34" s="347"/>
      <c r="C34" s="348"/>
      <c r="D34" s="363" t="s">
        <v>98</v>
      </c>
      <c r="E34" s="363"/>
      <c r="F34" s="21"/>
      <c r="G34" s="21"/>
      <c r="H34" s="40" t="s">
        <v>95</v>
      </c>
      <c r="I34" s="21"/>
      <c r="J34" s="21"/>
      <c r="K34" s="21"/>
      <c r="L34" s="40" t="s">
        <v>104</v>
      </c>
      <c r="M34" s="21"/>
      <c r="N34" s="21"/>
      <c r="O34" s="22"/>
    </row>
    <row r="35" spans="1:15" s="4" customFormat="1" ht="17.25" customHeight="1">
      <c r="A35" s="346"/>
      <c r="B35" s="347"/>
      <c r="C35" s="348"/>
      <c r="D35" s="364" t="s">
        <v>99</v>
      </c>
      <c r="E35" s="364"/>
      <c r="F35" s="364"/>
      <c r="G35" s="364"/>
      <c r="H35" s="365"/>
      <c r="I35" s="365"/>
      <c r="J35" s="365"/>
      <c r="K35" s="41" t="s">
        <v>8</v>
      </c>
      <c r="L35" s="365"/>
      <c r="M35" s="365"/>
      <c r="N35" s="365"/>
      <c r="O35" s="42" t="s">
        <v>8</v>
      </c>
    </row>
    <row r="36" spans="1:15" s="4" customFormat="1" ht="17.25" customHeight="1">
      <c r="A36" s="346"/>
      <c r="B36" s="347"/>
      <c r="C36" s="348"/>
      <c r="D36" s="364" t="s">
        <v>100</v>
      </c>
      <c r="E36" s="364"/>
      <c r="F36" s="364"/>
      <c r="G36" s="364"/>
      <c r="H36" s="366"/>
      <c r="I36" s="366"/>
      <c r="J36" s="366"/>
      <c r="K36" s="41" t="s">
        <v>8</v>
      </c>
      <c r="L36" s="366"/>
      <c r="M36" s="366"/>
      <c r="N36" s="366"/>
      <c r="O36" s="42" t="s">
        <v>8</v>
      </c>
    </row>
    <row r="37" spans="1:15" s="4" customFormat="1" ht="17.25" customHeight="1">
      <c r="A37" s="346"/>
      <c r="B37" s="347"/>
      <c r="C37" s="348"/>
      <c r="D37" s="364" t="s">
        <v>101</v>
      </c>
      <c r="E37" s="364"/>
      <c r="F37" s="364"/>
      <c r="G37" s="364"/>
      <c r="H37" s="366"/>
      <c r="I37" s="366"/>
      <c r="J37" s="366"/>
      <c r="K37" s="41" t="s">
        <v>8</v>
      </c>
      <c r="L37" s="366"/>
      <c r="M37" s="366"/>
      <c r="N37" s="366"/>
      <c r="O37" s="42" t="s">
        <v>8</v>
      </c>
    </row>
    <row r="38" spans="1:15" s="4" customFormat="1" ht="17.25" customHeight="1">
      <c r="A38" s="346"/>
      <c r="B38" s="347"/>
      <c r="C38" s="348"/>
      <c r="D38" s="364" t="s">
        <v>102</v>
      </c>
      <c r="E38" s="364"/>
      <c r="F38" s="364"/>
      <c r="G38" s="364"/>
      <c r="H38" s="366"/>
      <c r="I38" s="366"/>
      <c r="J38" s="366"/>
      <c r="K38" s="41" t="s">
        <v>8</v>
      </c>
      <c r="L38" s="366"/>
      <c r="M38" s="366"/>
      <c r="N38" s="366"/>
      <c r="O38" s="42" t="s">
        <v>8</v>
      </c>
    </row>
    <row r="39" spans="1:15" s="4" customFormat="1" ht="17.25" customHeight="1">
      <c r="A39" s="346"/>
      <c r="B39" s="347"/>
      <c r="C39" s="348"/>
      <c r="D39" s="364" t="s">
        <v>103</v>
      </c>
      <c r="E39" s="364"/>
      <c r="F39" s="364"/>
      <c r="G39" s="364"/>
      <c r="H39" s="366"/>
      <c r="I39" s="366"/>
      <c r="J39" s="366"/>
      <c r="K39" s="41" t="s">
        <v>8</v>
      </c>
      <c r="L39" s="366"/>
      <c r="M39" s="366"/>
      <c r="N39" s="366"/>
      <c r="O39" s="42" t="s">
        <v>8</v>
      </c>
    </row>
    <row r="40" spans="1:15" s="4" customFormat="1" ht="17.25" customHeight="1">
      <c r="A40" s="346"/>
      <c r="B40" s="347"/>
      <c r="C40" s="348"/>
      <c r="D40" s="364" t="s">
        <v>108</v>
      </c>
      <c r="E40" s="364"/>
      <c r="F40" s="364"/>
      <c r="G40" s="364"/>
      <c r="H40" s="366"/>
      <c r="I40" s="366"/>
      <c r="J40" s="366"/>
      <c r="K40" s="41" t="s">
        <v>8</v>
      </c>
      <c r="L40" s="366"/>
      <c r="M40" s="366"/>
      <c r="N40" s="366"/>
      <c r="O40" s="42" t="s">
        <v>8</v>
      </c>
    </row>
    <row r="41" spans="1:15" s="4" customFormat="1" ht="17.25" customHeight="1">
      <c r="A41" s="346"/>
      <c r="B41" s="347"/>
      <c r="C41" s="348"/>
      <c r="D41" s="364" t="s">
        <v>108</v>
      </c>
      <c r="E41" s="364"/>
      <c r="F41" s="364"/>
      <c r="G41" s="364"/>
      <c r="H41" s="366"/>
      <c r="I41" s="366"/>
      <c r="J41" s="366"/>
      <c r="K41" s="41" t="s">
        <v>8</v>
      </c>
      <c r="L41" s="366"/>
      <c r="M41" s="366"/>
      <c r="N41" s="366"/>
      <c r="O41" s="42" t="s">
        <v>8</v>
      </c>
    </row>
    <row r="42" spans="1:15" s="4" customFormat="1" ht="17.25" customHeight="1">
      <c r="A42" s="346"/>
      <c r="B42" s="347"/>
      <c r="C42" s="348"/>
      <c r="D42" s="364" t="s">
        <v>108</v>
      </c>
      <c r="E42" s="364"/>
      <c r="F42" s="364"/>
      <c r="G42" s="364"/>
      <c r="H42" s="366"/>
      <c r="I42" s="366"/>
      <c r="J42" s="366"/>
      <c r="K42" s="41" t="s">
        <v>8</v>
      </c>
      <c r="L42" s="366"/>
      <c r="M42" s="366"/>
      <c r="N42" s="366"/>
      <c r="O42" s="42" t="s">
        <v>8</v>
      </c>
    </row>
    <row r="43" spans="1:15" s="4" customFormat="1" ht="15" customHeight="1" thickBot="1">
      <c r="A43" s="355"/>
      <c r="B43" s="356"/>
      <c r="C43" s="357"/>
      <c r="D43" s="43"/>
      <c r="E43" s="43"/>
      <c r="F43" s="43"/>
      <c r="G43" s="43"/>
      <c r="H43" s="43"/>
      <c r="I43" s="43"/>
      <c r="J43" s="43"/>
      <c r="K43" s="43"/>
      <c r="L43" s="43"/>
      <c r="M43" s="43"/>
      <c r="N43" s="43"/>
      <c r="O43" s="44"/>
    </row>
    <row r="44" spans="1:15" s="4" customFormat="1" ht="16.5" customHeight="1">
      <c r="A44" s="45" t="s">
        <v>106</v>
      </c>
      <c r="B44" s="45"/>
      <c r="C44" s="45"/>
      <c r="D44" s="46"/>
      <c r="E44" s="46"/>
      <c r="F44" s="46"/>
      <c r="G44" s="46"/>
      <c r="H44" s="46"/>
      <c r="I44" s="46"/>
      <c r="J44" s="46"/>
      <c r="K44" s="46"/>
      <c r="L44" s="46"/>
      <c r="M44" s="46"/>
      <c r="N44" s="46"/>
      <c r="O44" s="46"/>
    </row>
    <row r="45" spans="1:15" s="4" customFormat="1" ht="16.5" customHeight="1">
      <c r="A45" s="45" t="s">
        <v>109</v>
      </c>
      <c r="B45" s="45"/>
      <c r="C45" s="45"/>
      <c r="D45" s="46"/>
      <c r="E45" s="46"/>
      <c r="F45" s="46"/>
      <c r="G45" s="46"/>
      <c r="H45" s="46"/>
      <c r="I45" s="46"/>
      <c r="J45" s="46"/>
      <c r="K45" s="46"/>
      <c r="L45" s="46"/>
      <c r="M45" s="46"/>
      <c r="N45" s="46"/>
      <c r="O45" s="46"/>
    </row>
    <row r="46" spans="1:15" s="4" customFormat="1" ht="16.5" customHeight="1">
      <c r="A46" s="45" t="s">
        <v>107</v>
      </c>
      <c r="B46" s="45"/>
      <c r="C46" s="45"/>
      <c r="D46" s="46"/>
      <c r="E46" s="46"/>
      <c r="F46" s="46"/>
      <c r="G46" s="46"/>
      <c r="H46" s="46"/>
      <c r="I46" s="46"/>
      <c r="J46" s="46"/>
      <c r="K46" s="46"/>
      <c r="L46" s="46"/>
      <c r="M46" s="46"/>
      <c r="N46" s="46"/>
      <c r="O46" s="46"/>
    </row>
    <row r="47" spans="1:15" s="4" customFormat="1" ht="16.5" customHeight="1">
      <c r="A47" s="45" t="s">
        <v>110</v>
      </c>
      <c r="B47" s="45"/>
      <c r="C47" s="45"/>
      <c r="D47" s="46"/>
      <c r="E47" s="46"/>
      <c r="F47" s="46"/>
      <c r="G47" s="46"/>
      <c r="H47" s="46"/>
      <c r="I47" s="46"/>
      <c r="J47" s="46"/>
      <c r="K47" s="46"/>
      <c r="L47" s="46"/>
      <c r="M47" s="46"/>
      <c r="N47" s="46"/>
      <c r="O47" s="46"/>
    </row>
    <row r="48" spans="1:15" s="4" customFormat="1" ht="16.5" customHeight="1">
      <c r="A48" s="45" t="s">
        <v>111</v>
      </c>
      <c r="B48" s="45"/>
      <c r="C48" s="45"/>
      <c r="D48" s="46"/>
      <c r="E48" s="46"/>
      <c r="F48" s="46"/>
      <c r="G48" s="46"/>
      <c r="H48" s="46"/>
      <c r="I48" s="46"/>
      <c r="J48" s="46"/>
      <c r="K48" s="46"/>
      <c r="L48" s="46"/>
      <c r="M48" s="46"/>
      <c r="N48" s="46"/>
      <c r="O48" s="46"/>
    </row>
    <row r="49" spans="1:3" s="4" customFormat="1" ht="15" customHeight="1">
      <c r="A49" s="7"/>
      <c r="B49" s="7"/>
      <c r="C49" s="7"/>
    </row>
    <row r="50" spans="1:3" s="4" customFormat="1" ht="15" customHeight="1">
      <c r="A50" s="7"/>
      <c r="B50" s="7"/>
      <c r="C50" s="7"/>
    </row>
    <row r="51" spans="1:3" s="4" customFormat="1" ht="15" customHeight="1">
      <c r="A51" s="7"/>
      <c r="B51" s="7"/>
      <c r="C51" s="7"/>
    </row>
    <row r="52" spans="1:3" s="4" customFormat="1" ht="15" customHeight="1">
      <c r="A52" s="7"/>
      <c r="B52" s="7"/>
      <c r="C52" s="7"/>
    </row>
    <row r="53" spans="1:3" s="4" customFormat="1" ht="15" customHeight="1">
      <c r="A53" s="7"/>
      <c r="B53" s="7"/>
      <c r="C53" s="7"/>
    </row>
    <row r="54" spans="1:3" s="4" customFormat="1" ht="15" customHeight="1">
      <c r="A54" s="7"/>
      <c r="B54" s="7"/>
      <c r="C54" s="7"/>
    </row>
  </sheetData>
  <sheetProtection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92D050"/>
  </sheetPr>
  <dimension ref="A1:O54"/>
  <sheetViews>
    <sheetView showZeros="0" view="pageBreakPreview" zoomScale="90" zoomScaleNormal="100" zoomScaleSheetLayoutView="90" workbookViewId="0">
      <selection activeCell="G51" sqref="G51"/>
    </sheetView>
  </sheetViews>
  <sheetFormatPr defaultColWidth="6.25" defaultRowHeight="15" customHeight="1"/>
  <cols>
    <col min="1" max="3" width="6.25" style="5"/>
  </cols>
  <sheetData>
    <row r="1" spans="1:15" ht="15" customHeight="1">
      <c r="A1" s="47"/>
      <c r="B1" s="47"/>
      <c r="C1" s="47"/>
      <c r="D1" s="48"/>
      <c r="E1" s="48"/>
      <c r="F1" s="48"/>
      <c r="G1" s="48"/>
      <c r="H1" s="48"/>
      <c r="I1" s="48"/>
      <c r="J1" s="48"/>
      <c r="K1" s="48"/>
      <c r="L1" s="48"/>
      <c r="M1" s="48"/>
      <c r="N1" s="48"/>
      <c r="O1" s="48"/>
    </row>
    <row r="2" spans="1:15" ht="15" customHeight="1">
      <c r="A2" s="49" t="s">
        <v>62</v>
      </c>
      <c r="B2" s="47"/>
      <c r="C2" s="47"/>
      <c r="D2" s="48"/>
      <c r="E2" s="48"/>
      <c r="F2" s="48"/>
      <c r="G2" s="48"/>
      <c r="H2" s="48"/>
      <c r="I2" s="48"/>
      <c r="J2" s="48"/>
      <c r="K2" s="48"/>
      <c r="L2" s="48"/>
      <c r="M2" s="48"/>
      <c r="N2" s="48"/>
      <c r="O2" s="48"/>
    </row>
    <row r="3" spans="1:15" ht="15" customHeight="1">
      <c r="A3" s="47"/>
      <c r="B3" s="47"/>
      <c r="C3" s="47"/>
      <c r="D3" s="48"/>
      <c r="E3" s="48"/>
      <c r="F3" s="48"/>
      <c r="G3" s="48"/>
      <c r="H3" s="48"/>
      <c r="I3" s="48"/>
      <c r="J3" s="48"/>
      <c r="K3" s="48"/>
      <c r="L3" s="48"/>
      <c r="M3" s="48"/>
      <c r="N3" s="48"/>
      <c r="O3" s="48"/>
    </row>
    <row r="4" spans="1:15" ht="15" customHeight="1">
      <c r="A4" s="367" t="s">
        <v>63</v>
      </c>
      <c r="B4" s="367"/>
      <c r="C4" s="367"/>
      <c r="D4" s="367"/>
      <c r="E4" s="367"/>
      <c r="F4" s="367"/>
      <c r="G4" s="367"/>
      <c r="H4" s="367"/>
      <c r="I4" s="367"/>
      <c r="J4" s="367"/>
      <c r="K4" s="367"/>
      <c r="L4" s="367"/>
      <c r="M4" s="367"/>
      <c r="N4" s="367"/>
      <c r="O4" s="367"/>
    </row>
    <row r="5" spans="1:15" ht="15" customHeight="1" thickBot="1">
      <c r="A5" s="367"/>
      <c r="B5" s="367"/>
      <c r="C5" s="367"/>
      <c r="D5" s="367"/>
      <c r="E5" s="367"/>
      <c r="F5" s="367"/>
      <c r="G5" s="367"/>
      <c r="H5" s="367"/>
      <c r="I5" s="367"/>
      <c r="J5" s="367"/>
      <c r="K5" s="367"/>
      <c r="L5" s="367"/>
      <c r="M5" s="367"/>
      <c r="N5" s="367"/>
      <c r="O5" s="367"/>
    </row>
    <row r="6" spans="1:15" ht="22.5" customHeight="1" thickBot="1">
      <c r="A6" s="368" t="s">
        <v>57</v>
      </c>
      <c r="B6" s="369"/>
      <c r="C6" s="369"/>
      <c r="D6" s="370">
        <f>交付申請書!$I$15</f>
        <v>0</v>
      </c>
      <c r="E6" s="370"/>
      <c r="F6" s="370"/>
      <c r="G6" s="370"/>
      <c r="H6" s="370"/>
      <c r="I6" s="370"/>
      <c r="J6" s="370"/>
      <c r="K6" s="370"/>
      <c r="L6" s="370"/>
      <c r="M6" s="370"/>
      <c r="N6" s="370"/>
      <c r="O6" s="371"/>
    </row>
    <row r="7" spans="1:15" ht="15" customHeight="1">
      <c r="A7" s="372" t="s">
        <v>64</v>
      </c>
      <c r="B7" s="373"/>
      <c r="C7" s="374"/>
      <c r="D7" s="378" t="s">
        <v>65</v>
      </c>
      <c r="E7" s="380"/>
      <c r="F7" s="382" t="s">
        <v>58</v>
      </c>
      <c r="G7" s="383"/>
      <c r="H7" s="388" t="str">
        <f>IFERROR(VLOOKUP(E7,#REF!,3),"")</f>
        <v/>
      </c>
      <c r="I7" s="388" t="e">
        <f>VLOOKUP(J5,#REF!,9)</f>
        <v>#REF!</v>
      </c>
      <c r="J7" s="388" t="e">
        <f>VLOOKUP(K5,#REF!,9)</f>
        <v>#REF!</v>
      </c>
      <c r="K7" s="388" t="e">
        <f>VLOOKUP(L5,#REF!,9)</f>
        <v>#REF!</v>
      </c>
      <c r="L7" s="388" t="e">
        <f>VLOOKUP(M5,#REF!,9)</f>
        <v>#REF!</v>
      </c>
      <c r="M7" s="388" t="e">
        <f>VLOOKUP(N5,#REF!,9)</f>
        <v>#REF!</v>
      </c>
      <c r="N7" s="388" t="e">
        <f>VLOOKUP(O5,#REF!,9)</f>
        <v>#REF!</v>
      </c>
      <c r="O7" s="389" t="e">
        <f>VLOOKUP(P5,#REF!,9)</f>
        <v>#REF!</v>
      </c>
    </row>
    <row r="8" spans="1:15" ht="15" customHeight="1">
      <c r="A8" s="375"/>
      <c r="B8" s="376"/>
      <c r="C8" s="377"/>
      <c r="D8" s="379"/>
      <c r="E8" s="381"/>
      <c r="F8" s="384"/>
      <c r="G8" s="385"/>
      <c r="H8" s="390" t="e">
        <f>VLOOKUP(I6,#REF!,9)</f>
        <v>#REF!</v>
      </c>
      <c r="I8" s="390" t="e">
        <f>VLOOKUP(J6,#REF!,9)</f>
        <v>#REF!</v>
      </c>
      <c r="J8" s="390" t="e">
        <f>VLOOKUP(K6,#REF!,9)</f>
        <v>#REF!</v>
      </c>
      <c r="K8" s="390" t="e">
        <f>VLOOKUP(L6,#REF!,9)</f>
        <v>#REF!</v>
      </c>
      <c r="L8" s="390" t="e">
        <f>VLOOKUP(M6,#REF!,9)</f>
        <v>#REF!</v>
      </c>
      <c r="M8" s="390" t="e">
        <f>VLOOKUP(N6,#REF!,9)</f>
        <v>#REF!</v>
      </c>
      <c r="N8" s="390" t="e">
        <f>VLOOKUP(O6,#REF!,9)</f>
        <v>#REF!</v>
      </c>
      <c r="O8" s="391" t="e">
        <f>VLOOKUP(P6,#REF!,9)</f>
        <v>#REF!</v>
      </c>
    </row>
    <row r="9" spans="1:15" ht="18.75" customHeight="1">
      <c r="A9" s="375" t="s">
        <v>59</v>
      </c>
      <c r="B9" s="376"/>
      <c r="C9" s="376"/>
      <c r="D9" s="50">
        <f>IFERROR(VLOOKUP(E7,#REF!,9),)</f>
        <v>0</v>
      </c>
      <c r="E9" s="51" t="s">
        <v>22</v>
      </c>
      <c r="F9" s="386"/>
      <c r="G9" s="387"/>
      <c r="H9" s="392" t="e">
        <f>VLOOKUP(I7,#REF!,9)</f>
        <v>#REF!</v>
      </c>
      <c r="I9" s="392" t="e">
        <f>VLOOKUP(J7,#REF!,9)</f>
        <v>#REF!</v>
      </c>
      <c r="J9" s="392" t="e">
        <f>VLOOKUP(K7,#REF!,9)</f>
        <v>#REF!</v>
      </c>
      <c r="K9" s="392" t="e">
        <f>VLOOKUP(L7,#REF!,9)</f>
        <v>#REF!</v>
      </c>
      <c r="L9" s="392" t="e">
        <f>VLOOKUP(M7,#REF!,9)</f>
        <v>#REF!</v>
      </c>
      <c r="M9" s="392" t="e">
        <f>VLOOKUP(N7,#REF!,9)</f>
        <v>#REF!</v>
      </c>
      <c r="N9" s="392" t="e">
        <f>VLOOKUP(O7,#REF!,9)</f>
        <v>#REF!</v>
      </c>
      <c r="O9" s="393" t="e">
        <f>VLOOKUP(P7,#REF!,9)</f>
        <v>#REF!</v>
      </c>
    </row>
    <row r="10" spans="1:15" ht="21.75" customHeight="1">
      <c r="A10" s="394" t="s">
        <v>66</v>
      </c>
      <c r="B10" s="395"/>
      <c r="C10" s="395"/>
      <c r="D10" s="396"/>
      <c r="E10" s="396"/>
      <c r="F10" s="396"/>
      <c r="G10" s="396"/>
      <c r="H10" s="396"/>
      <c r="I10" s="396"/>
      <c r="J10" s="396"/>
      <c r="K10" s="396"/>
      <c r="L10" s="396"/>
      <c r="M10" s="396"/>
      <c r="N10" s="396"/>
      <c r="O10" s="397"/>
    </row>
    <row r="11" spans="1:15" ht="21.75" customHeight="1">
      <c r="A11" s="394" t="s">
        <v>67</v>
      </c>
      <c r="B11" s="395"/>
      <c r="C11" s="395"/>
      <c r="D11" s="398" t="s">
        <v>73</v>
      </c>
      <c r="E11" s="398"/>
      <c r="F11" s="398"/>
      <c r="G11" s="398"/>
      <c r="H11" s="398"/>
      <c r="I11" s="398"/>
      <c r="J11" s="398"/>
      <c r="K11" s="398"/>
      <c r="L11" s="398"/>
      <c r="M11" s="398"/>
      <c r="N11" s="398"/>
      <c r="O11" s="399"/>
    </row>
    <row r="12" spans="1:15" ht="21.75" customHeight="1" thickBot="1">
      <c r="A12" s="400" t="s">
        <v>68</v>
      </c>
      <c r="B12" s="401"/>
      <c r="C12" s="401"/>
      <c r="D12" s="402"/>
      <c r="E12" s="402"/>
      <c r="F12" s="402"/>
      <c r="G12" s="402"/>
      <c r="H12" s="402"/>
      <c r="I12" s="402"/>
      <c r="J12" s="402"/>
      <c r="K12" s="402"/>
      <c r="L12" s="402"/>
      <c r="M12" s="402"/>
      <c r="N12" s="402"/>
      <c r="O12" s="403"/>
    </row>
    <row r="13" spans="1:15" ht="22.5" customHeight="1" thickBot="1">
      <c r="A13" s="404" t="s">
        <v>69</v>
      </c>
      <c r="B13" s="405"/>
      <c r="C13" s="405"/>
      <c r="D13" s="52"/>
      <c r="E13" s="406" t="s">
        <v>72</v>
      </c>
      <c r="F13" s="406"/>
      <c r="G13" s="407"/>
      <c r="H13" s="52"/>
      <c r="I13" s="406" t="s">
        <v>70</v>
      </c>
      <c r="J13" s="406"/>
      <c r="K13" s="407"/>
      <c r="L13" s="52"/>
      <c r="M13" s="406" t="s">
        <v>71</v>
      </c>
      <c r="N13" s="406"/>
      <c r="O13" s="408"/>
    </row>
    <row r="14" spans="1:15" ht="15" customHeight="1" thickTop="1">
      <c r="A14" s="409" t="s">
        <v>74</v>
      </c>
      <c r="B14" s="410"/>
      <c r="C14" s="411"/>
      <c r="D14" s="53"/>
      <c r="E14" s="54"/>
      <c r="F14" s="54"/>
      <c r="G14" s="54"/>
      <c r="H14" s="55"/>
      <c r="I14" s="54"/>
      <c r="J14" s="54"/>
      <c r="K14" s="54"/>
      <c r="L14" s="55"/>
      <c r="M14" s="54"/>
      <c r="N14" s="54"/>
      <c r="O14" s="56"/>
    </row>
    <row r="15" spans="1:15" ht="18.75" customHeight="1">
      <c r="A15" s="409"/>
      <c r="B15" s="410"/>
      <c r="C15" s="411"/>
      <c r="D15" s="57" t="s">
        <v>75</v>
      </c>
      <c r="E15" s="58"/>
      <c r="F15" s="58"/>
      <c r="G15" s="58"/>
      <c r="H15" s="58"/>
      <c r="I15" s="58"/>
      <c r="J15" s="58"/>
      <c r="K15" s="58"/>
      <c r="L15" s="58"/>
      <c r="M15" s="58"/>
      <c r="N15" s="58"/>
      <c r="O15" s="59"/>
    </row>
    <row r="16" spans="1:15" s="4" customFormat="1" ht="20.25" customHeight="1">
      <c r="A16" s="409"/>
      <c r="B16" s="410"/>
      <c r="C16" s="411"/>
      <c r="D16" s="57"/>
      <c r="E16" s="412" t="s">
        <v>76</v>
      </c>
      <c r="F16" s="412"/>
      <c r="G16" s="412"/>
      <c r="H16" s="412"/>
      <c r="I16" s="60"/>
      <c r="J16" s="60" t="s">
        <v>77</v>
      </c>
      <c r="K16" s="60"/>
      <c r="L16" s="60"/>
      <c r="M16" s="60" t="s">
        <v>78</v>
      </c>
      <c r="N16" s="60"/>
      <c r="O16" s="61"/>
    </row>
    <row r="17" spans="1:15" s="4" customFormat="1" ht="20.25" customHeight="1">
      <c r="A17" s="409"/>
      <c r="B17" s="410"/>
      <c r="C17" s="411"/>
      <c r="D17" s="57"/>
      <c r="E17" s="60" t="s">
        <v>79</v>
      </c>
      <c r="F17" s="60"/>
      <c r="G17" s="60"/>
      <c r="H17" s="60"/>
      <c r="I17" s="60"/>
      <c r="J17" s="60"/>
      <c r="K17" s="60"/>
      <c r="L17" s="60"/>
      <c r="M17" s="60"/>
      <c r="N17" s="60"/>
      <c r="O17" s="61"/>
    </row>
    <row r="18" spans="1:15" s="4" customFormat="1" ht="20.25" customHeight="1">
      <c r="A18" s="409"/>
      <c r="B18" s="410"/>
      <c r="C18" s="411"/>
      <c r="D18" s="57"/>
      <c r="E18" s="413" t="s">
        <v>94</v>
      </c>
      <c r="F18" s="413"/>
      <c r="G18" s="413"/>
      <c r="H18" s="413"/>
      <c r="I18" s="413"/>
      <c r="J18" s="413"/>
      <c r="K18" s="413"/>
      <c r="L18" s="413"/>
      <c r="M18" s="413"/>
      <c r="N18" s="413"/>
      <c r="O18" s="414"/>
    </row>
    <row r="19" spans="1:15" s="4" customFormat="1" ht="15" customHeight="1">
      <c r="A19" s="409"/>
      <c r="B19" s="410"/>
      <c r="C19" s="411"/>
      <c r="D19" s="62"/>
      <c r="E19" s="63"/>
      <c r="F19" s="63"/>
      <c r="G19" s="63"/>
      <c r="H19" s="63"/>
      <c r="I19" s="63"/>
      <c r="J19" s="63"/>
      <c r="K19" s="63"/>
      <c r="L19" s="63"/>
      <c r="M19" s="63"/>
      <c r="N19" s="63"/>
      <c r="O19" s="64"/>
    </row>
    <row r="20" spans="1:15" s="4" customFormat="1" ht="15" customHeight="1">
      <c r="A20" s="409"/>
      <c r="B20" s="410"/>
      <c r="C20" s="411"/>
      <c r="D20" s="65"/>
      <c r="E20" s="66"/>
      <c r="F20" s="66"/>
      <c r="G20" s="66"/>
      <c r="H20" s="66"/>
      <c r="I20" s="66"/>
      <c r="J20" s="66"/>
      <c r="K20" s="66"/>
      <c r="L20" s="66"/>
      <c r="M20" s="66"/>
      <c r="N20" s="66"/>
      <c r="O20" s="67"/>
    </row>
    <row r="21" spans="1:15" s="4" customFormat="1" ht="18.75" customHeight="1">
      <c r="A21" s="409"/>
      <c r="B21" s="410"/>
      <c r="C21" s="411"/>
      <c r="D21" s="57" t="s">
        <v>80</v>
      </c>
      <c r="E21" s="60"/>
      <c r="F21" s="60"/>
      <c r="G21" s="60"/>
      <c r="H21" s="60"/>
      <c r="I21" s="60"/>
      <c r="J21" s="60"/>
      <c r="K21" s="60"/>
      <c r="L21" s="60"/>
      <c r="M21" s="60"/>
      <c r="N21" s="60"/>
      <c r="O21" s="61"/>
    </row>
    <row r="22" spans="1:15" s="4" customFormat="1" ht="19.5" customHeight="1">
      <c r="A22" s="409"/>
      <c r="B22" s="410"/>
      <c r="C22" s="411"/>
      <c r="D22" s="57"/>
      <c r="E22" s="60" t="s">
        <v>81</v>
      </c>
      <c r="F22" s="60"/>
      <c r="G22" s="60"/>
      <c r="H22" s="60" t="s">
        <v>82</v>
      </c>
      <c r="I22" s="60"/>
      <c r="J22" s="60"/>
      <c r="K22" s="60"/>
      <c r="L22" s="60" t="s">
        <v>83</v>
      </c>
      <c r="M22" s="60"/>
      <c r="N22" s="60"/>
      <c r="O22" s="61"/>
    </row>
    <row r="23" spans="1:15" s="4" customFormat="1" ht="19.5" customHeight="1">
      <c r="A23" s="409"/>
      <c r="B23" s="410"/>
      <c r="C23" s="411"/>
      <c r="D23" s="57"/>
      <c r="E23" s="60" t="s">
        <v>84</v>
      </c>
      <c r="F23" s="60"/>
      <c r="G23" s="60"/>
      <c r="H23" s="60" t="s">
        <v>85</v>
      </c>
      <c r="I23" s="60"/>
      <c r="J23" s="60"/>
      <c r="K23" s="60"/>
      <c r="L23" s="60" t="s">
        <v>86</v>
      </c>
      <c r="M23" s="60"/>
      <c r="N23" s="60"/>
      <c r="O23" s="61"/>
    </row>
    <row r="24" spans="1:15" s="4" customFormat="1" ht="19.5" customHeight="1">
      <c r="A24" s="409"/>
      <c r="B24" s="410"/>
      <c r="C24" s="411"/>
      <c r="D24" s="57"/>
      <c r="E24" s="60" t="s">
        <v>87</v>
      </c>
      <c r="F24" s="60"/>
      <c r="G24" s="60"/>
      <c r="H24" s="60" t="s">
        <v>88</v>
      </c>
      <c r="I24" s="60"/>
      <c r="J24" s="60"/>
      <c r="K24" s="60"/>
      <c r="L24" s="60" t="s">
        <v>89</v>
      </c>
      <c r="M24" s="60"/>
      <c r="N24" s="60"/>
      <c r="O24" s="61"/>
    </row>
    <row r="25" spans="1:15" s="4" customFormat="1" ht="19.5" customHeight="1">
      <c r="A25" s="409"/>
      <c r="B25" s="410"/>
      <c r="C25" s="411"/>
      <c r="D25" s="57"/>
      <c r="E25" s="60" t="s">
        <v>90</v>
      </c>
      <c r="F25" s="60"/>
      <c r="G25" s="60"/>
      <c r="H25" s="60"/>
      <c r="I25" s="60" t="s">
        <v>91</v>
      </c>
      <c r="J25" s="60"/>
      <c r="K25" s="60"/>
      <c r="L25" s="60"/>
      <c r="M25" s="60"/>
      <c r="N25" s="60"/>
      <c r="O25" s="61"/>
    </row>
    <row r="26" spans="1:15" s="4" customFormat="1" ht="19.5" customHeight="1">
      <c r="A26" s="409"/>
      <c r="B26" s="410"/>
      <c r="C26" s="411"/>
      <c r="D26" s="57"/>
      <c r="E26" s="60" t="s">
        <v>92</v>
      </c>
      <c r="F26" s="60"/>
      <c r="G26" s="60"/>
      <c r="H26" s="60"/>
      <c r="I26" s="60"/>
      <c r="J26" s="60"/>
      <c r="K26" s="60" t="s">
        <v>93</v>
      </c>
      <c r="L26" s="60"/>
      <c r="M26" s="60"/>
      <c r="N26" s="60"/>
      <c r="O26" s="61"/>
    </row>
    <row r="27" spans="1:15" s="4" customFormat="1" ht="19.5" customHeight="1">
      <c r="A27" s="409"/>
      <c r="B27" s="410"/>
      <c r="C27" s="411"/>
      <c r="D27" s="57"/>
      <c r="E27" s="413" t="s">
        <v>94</v>
      </c>
      <c r="F27" s="413"/>
      <c r="G27" s="413"/>
      <c r="H27" s="413"/>
      <c r="I27" s="413"/>
      <c r="J27" s="413"/>
      <c r="K27" s="413"/>
      <c r="L27" s="413"/>
      <c r="M27" s="413"/>
      <c r="N27" s="413"/>
      <c r="O27" s="414"/>
    </row>
    <row r="28" spans="1:15" s="4" customFormat="1" ht="15" customHeight="1" thickBot="1">
      <c r="A28" s="409"/>
      <c r="B28" s="410"/>
      <c r="C28" s="411"/>
      <c r="D28" s="57"/>
      <c r="E28" s="60"/>
      <c r="F28" s="60"/>
      <c r="G28" s="60"/>
      <c r="H28" s="60"/>
      <c r="I28" s="60"/>
      <c r="J28" s="60"/>
      <c r="K28" s="60"/>
      <c r="L28" s="60"/>
      <c r="M28" s="60"/>
      <c r="N28" s="60"/>
      <c r="O28" s="61"/>
    </row>
    <row r="29" spans="1:15" s="4" customFormat="1" ht="15" customHeight="1" thickTop="1">
      <c r="A29" s="415" t="s">
        <v>105</v>
      </c>
      <c r="B29" s="416"/>
      <c r="C29" s="417"/>
      <c r="D29" s="68"/>
      <c r="E29" s="68"/>
      <c r="F29" s="68"/>
      <c r="G29" s="68"/>
      <c r="H29" s="68"/>
      <c r="I29" s="68"/>
      <c r="J29" s="68"/>
      <c r="K29" s="68"/>
      <c r="L29" s="68"/>
      <c r="M29" s="68"/>
      <c r="N29" s="68"/>
      <c r="O29" s="69"/>
    </row>
    <row r="30" spans="1:15" s="4" customFormat="1" ht="12.75" customHeight="1">
      <c r="A30" s="409"/>
      <c r="B30" s="410"/>
      <c r="C30" s="411"/>
      <c r="D30" s="60"/>
      <c r="E30" s="60"/>
      <c r="F30" s="60"/>
      <c r="G30" s="421"/>
      <c r="H30" s="421"/>
      <c r="I30" s="421"/>
      <c r="J30" s="60"/>
      <c r="K30" s="60"/>
      <c r="L30" s="423"/>
      <c r="M30" s="423"/>
      <c r="N30" s="423"/>
      <c r="O30" s="70" t="s">
        <v>61</v>
      </c>
    </row>
    <row r="31" spans="1:15" s="4" customFormat="1" ht="18" customHeight="1" thickBot="1">
      <c r="A31" s="409"/>
      <c r="B31" s="410"/>
      <c r="C31" s="411"/>
      <c r="D31" s="425" t="s">
        <v>60</v>
      </c>
      <c r="E31" s="425"/>
      <c r="F31" s="71" t="s">
        <v>96</v>
      </c>
      <c r="G31" s="422"/>
      <c r="H31" s="422"/>
      <c r="I31" s="422"/>
      <c r="J31" s="72" t="s">
        <v>8</v>
      </c>
      <c r="K31" s="71" t="s">
        <v>97</v>
      </c>
      <c r="L31" s="424"/>
      <c r="M31" s="424"/>
      <c r="N31" s="424"/>
      <c r="O31" s="73" t="s">
        <v>8</v>
      </c>
    </row>
    <row r="32" spans="1:15" s="4" customFormat="1" ht="18" customHeight="1" thickTop="1">
      <c r="A32" s="409"/>
      <c r="B32" s="410"/>
      <c r="C32" s="411"/>
      <c r="D32" s="74"/>
      <c r="E32" s="74"/>
      <c r="F32" s="71"/>
      <c r="G32" s="75"/>
      <c r="H32" s="75"/>
      <c r="I32" s="75"/>
      <c r="J32" s="76"/>
      <c r="K32" s="71"/>
      <c r="L32" s="77"/>
      <c r="M32" s="77"/>
      <c r="N32" s="77"/>
      <c r="O32" s="78"/>
    </row>
    <row r="33" spans="1:15" s="4" customFormat="1" ht="15" customHeight="1">
      <c r="A33" s="409"/>
      <c r="B33" s="410"/>
      <c r="C33" s="411"/>
      <c r="D33" s="60"/>
      <c r="E33" s="60"/>
      <c r="F33" s="60"/>
      <c r="G33" s="60"/>
      <c r="H33" s="60"/>
      <c r="I33" s="60"/>
      <c r="J33" s="60"/>
      <c r="K33" s="60"/>
      <c r="L33" s="60"/>
      <c r="M33" s="60"/>
      <c r="N33" s="60"/>
      <c r="O33" s="61"/>
    </row>
    <row r="34" spans="1:15" s="4" customFormat="1" ht="17.25" customHeight="1">
      <c r="A34" s="409"/>
      <c r="B34" s="410"/>
      <c r="C34" s="411"/>
      <c r="D34" s="426" t="s">
        <v>98</v>
      </c>
      <c r="E34" s="426"/>
      <c r="F34" s="60"/>
      <c r="G34" s="60"/>
      <c r="H34" s="79" t="s">
        <v>95</v>
      </c>
      <c r="I34" s="60"/>
      <c r="J34" s="60"/>
      <c r="K34" s="60"/>
      <c r="L34" s="79" t="s">
        <v>104</v>
      </c>
      <c r="M34" s="60"/>
      <c r="N34" s="60"/>
      <c r="O34" s="61"/>
    </row>
    <row r="35" spans="1:15" s="4" customFormat="1" ht="17.25" customHeight="1">
      <c r="A35" s="409"/>
      <c r="B35" s="410"/>
      <c r="C35" s="411"/>
      <c r="D35" s="427" t="s">
        <v>99</v>
      </c>
      <c r="E35" s="427"/>
      <c r="F35" s="427"/>
      <c r="G35" s="427"/>
      <c r="H35" s="428"/>
      <c r="I35" s="428"/>
      <c r="J35" s="428"/>
      <c r="K35" s="80" t="s">
        <v>8</v>
      </c>
      <c r="L35" s="428"/>
      <c r="M35" s="428"/>
      <c r="N35" s="428"/>
      <c r="O35" s="81" t="s">
        <v>8</v>
      </c>
    </row>
    <row r="36" spans="1:15" s="4" customFormat="1" ht="17.25" customHeight="1">
      <c r="A36" s="409"/>
      <c r="B36" s="410"/>
      <c r="C36" s="411"/>
      <c r="D36" s="427" t="s">
        <v>100</v>
      </c>
      <c r="E36" s="427"/>
      <c r="F36" s="427"/>
      <c r="G36" s="427"/>
      <c r="H36" s="429"/>
      <c r="I36" s="429"/>
      <c r="J36" s="429"/>
      <c r="K36" s="80" t="s">
        <v>8</v>
      </c>
      <c r="L36" s="429"/>
      <c r="M36" s="429"/>
      <c r="N36" s="429"/>
      <c r="O36" s="81" t="s">
        <v>8</v>
      </c>
    </row>
    <row r="37" spans="1:15" s="4" customFormat="1" ht="17.25" customHeight="1">
      <c r="A37" s="409"/>
      <c r="B37" s="410"/>
      <c r="C37" s="411"/>
      <c r="D37" s="427" t="s">
        <v>101</v>
      </c>
      <c r="E37" s="427"/>
      <c r="F37" s="427"/>
      <c r="G37" s="427"/>
      <c r="H37" s="429"/>
      <c r="I37" s="429"/>
      <c r="J37" s="429"/>
      <c r="K37" s="80" t="s">
        <v>8</v>
      </c>
      <c r="L37" s="429"/>
      <c r="M37" s="429"/>
      <c r="N37" s="429"/>
      <c r="O37" s="81" t="s">
        <v>8</v>
      </c>
    </row>
    <row r="38" spans="1:15" s="4" customFormat="1" ht="17.25" customHeight="1">
      <c r="A38" s="409"/>
      <c r="B38" s="410"/>
      <c r="C38" s="411"/>
      <c r="D38" s="427" t="s">
        <v>102</v>
      </c>
      <c r="E38" s="427"/>
      <c r="F38" s="427"/>
      <c r="G38" s="427"/>
      <c r="H38" s="429"/>
      <c r="I38" s="429"/>
      <c r="J38" s="429"/>
      <c r="K38" s="80" t="s">
        <v>8</v>
      </c>
      <c r="L38" s="429"/>
      <c r="M38" s="429"/>
      <c r="N38" s="429"/>
      <c r="O38" s="81" t="s">
        <v>8</v>
      </c>
    </row>
    <row r="39" spans="1:15" s="4" customFormat="1" ht="17.25" customHeight="1">
      <c r="A39" s="409"/>
      <c r="B39" s="410"/>
      <c r="C39" s="411"/>
      <c r="D39" s="427" t="s">
        <v>103</v>
      </c>
      <c r="E39" s="427"/>
      <c r="F39" s="427"/>
      <c r="G39" s="427"/>
      <c r="H39" s="429"/>
      <c r="I39" s="429"/>
      <c r="J39" s="429"/>
      <c r="K39" s="80" t="s">
        <v>8</v>
      </c>
      <c r="L39" s="429"/>
      <c r="M39" s="429"/>
      <c r="N39" s="429"/>
      <c r="O39" s="81" t="s">
        <v>8</v>
      </c>
    </row>
    <row r="40" spans="1:15" s="4" customFormat="1" ht="17.25" customHeight="1">
      <c r="A40" s="409"/>
      <c r="B40" s="410"/>
      <c r="C40" s="411"/>
      <c r="D40" s="427" t="s">
        <v>108</v>
      </c>
      <c r="E40" s="427"/>
      <c r="F40" s="427"/>
      <c r="G40" s="427"/>
      <c r="H40" s="429"/>
      <c r="I40" s="429"/>
      <c r="J40" s="429"/>
      <c r="K40" s="80" t="s">
        <v>8</v>
      </c>
      <c r="L40" s="429"/>
      <c r="M40" s="429"/>
      <c r="N40" s="429"/>
      <c r="O40" s="81" t="s">
        <v>8</v>
      </c>
    </row>
    <row r="41" spans="1:15" s="4" customFormat="1" ht="17.25" customHeight="1">
      <c r="A41" s="409"/>
      <c r="B41" s="410"/>
      <c r="C41" s="411"/>
      <c r="D41" s="427" t="s">
        <v>108</v>
      </c>
      <c r="E41" s="427"/>
      <c r="F41" s="427"/>
      <c r="G41" s="427"/>
      <c r="H41" s="429"/>
      <c r="I41" s="429"/>
      <c r="J41" s="429"/>
      <c r="K41" s="80" t="s">
        <v>8</v>
      </c>
      <c r="L41" s="429"/>
      <c r="M41" s="429"/>
      <c r="N41" s="429"/>
      <c r="O41" s="81" t="s">
        <v>8</v>
      </c>
    </row>
    <row r="42" spans="1:15" s="4" customFormat="1" ht="17.25" customHeight="1">
      <c r="A42" s="409"/>
      <c r="B42" s="410"/>
      <c r="C42" s="411"/>
      <c r="D42" s="427" t="s">
        <v>108</v>
      </c>
      <c r="E42" s="427"/>
      <c r="F42" s="427"/>
      <c r="G42" s="427"/>
      <c r="H42" s="429"/>
      <c r="I42" s="429"/>
      <c r="J42" s="429"/>
      <c r="K42" s="80" t="s">
        <v>8</v>
      </c>
      <c r="L42" s="429"/>
      <c r="M42" s="429"/>
      <c r="N42" s="429"/>
      <c r="O42" s="81" t="s">
        <v>8</v>
      </c>
    </row>
    <row r="43" spans="1:15" s="4" customFormat="1" ht="15" customHeight="1" thickBot="1">
      <c r="A43" s="418"/>
      <c r="B43" s="419"/>
      <c r="C43" s="420"/>
      <c r="D43" s="82"/>
      <c r="E43" s="82"/>
      <c r="F43" s="82"/>
      <c r="G43" s="82"/>
      <c r="H43" s="82"/>
      <c r="I43" s="82"/>
      <c r="J43" s="82"/>
      <c r="K43" s="82"/>
      <c r="L43" s="82"/>
      <c r="M43" s="82"/>
      <c r="N43" s="82"/>
      <c r="O43" s="83"/>
    </row>
    <row r="44" spans="1:15" s="4" customFormat="1" ht="16.5" customHeight="1">
      <c r="A44" s="84" t="s">
        <v>106</v>
      </c>
      <c r="B44" s="84"/>
      <c r="C44" s="84"/>
      <c r="D44" s="85"/>
      <c r="E44" s="85"/>
      <c r="F44" s="85"/>
      <c r="G44" s="85"/>
      <c r="H44" s="85"/>
      <c r="I44" s="85"/>
      <c r="J44" s="85"/>
      <c r="K44" s="85"/>
      <c r="L44" s="85"/>
      <c r="M44" s="85"/>
      <c r="N44" s="85"/>
      <c r="O44" s="85"/>
    </row>
    <row r="45" spans="1:15" s="4" customFormat="1" ht="16.5" customHeight="1">
      <c r="A45" s="84" t="s">
        <v>109</v>
      </c>
      <c r="B45" s="84"/>
      <c r="C45" s="84"/>
      <c r="D45" s="85"/>
      <c r="E45" s="85"/>
      <c r="F45" s="85"/>
      <c r="G45" s="85"/>
      <c r="H45" s="85"/>
      <c r="I45" s="85"/>
      <c r="J45" s="85"/>
      <c r="K45" s="85"/>
      <c r="L45" s="85"/>
      <c r="M45" s="85"/>
      <c r="N45" s="85"/>
      <c r="O45" s="85"/>
    </row>
    <row r="46" spans="1:15" s="4" customFormat="1" ht="16.5" customHeight="1">
      <c r="A46" s="84" t="s">
        <v>107</v>
      </c>
      <c r="B46" s="84"/>
      <c r="C46" s="84"/>
      <c r="D46" s="85"/>
      <c r="E46" s="85"/>
      <c r="F46" s="85"/>
      <c r="G46" s="85"/>
      <c r="H46" s="85"/>
      <c r="I46" s="85"/>
      <c r="J46" s="85"/>
      <c r="K46" s="85"/>
      <c r="L46" s="85"/>
      <c r="M46" s="85"/>
      <c r="N46" s="85"/>
      <c r="O46" s="85"/>
    </row>
    <row r="47" spans="1:15" s="4" customFormat="1" ht="16.5" customHeight="1">
      <c r="A47" s="84" t="s">
        <v>110</v>
      </c>
      <c r="B47" s="84"/>
      <c r="C47" s="84"/>
      <c r="D47" s="85"/>
      <c r="E47" s="85"/>
      <c r="F47" s="85"/>
      <c r="G47" s="85"/>
      <c r="H47" s="85"/>
      <c r="I47" s="85"/>
      <c r="J47" s="85"/>
      <c r="K47" s="85"/>
      <c r="L47" s="85"/>
      <c r="M47" s="85"/>
      <c r="N47" s="85"/>
      <c r="O47" s="85"/>
    </row>
    <row r="48" spans="1:15" s="4" customFormat="1" ht="16.5" customHeight="1">
      <c r="A48" s="84" t="s">
        <v>111</v>
      </c>
      <c r="B48" s="84"/>
      <c r="C48" s="84"/>
      <c r="D48" s="85"/>
      <c r="E48" s="85"/>
      <c r="F48" s="85"/>
      <c r="G48" s="85"/>
      <c r="H48" s="85"/>
      <c r="I48" s="85"/>
      <c r="J48" s="85"/>
      <c r="K48" s="85"/>
      <c r="L48" s="85"/>
      <c r="M48" s="85"/>
      <c r="N48" s="85"/>
      <c r="O48" s="85"/>
    </row>
    <row r="49" spans="1:3" s="4" customFormat="1" ht="15" customHeight="1">
      <c r="A49" s="7"/>
      <c r="B49" s="7"/>
      <c r="C49" s="7"/>
    </row>
    <row r="50" spans="1:3" s="4" customFormat="1" ht="15" customHeight="1">
      <c r="A50" s="7"/>
      <c r="B50" s="7"/>
      <c r="C50" s="7"/>
    </row>
    <row r="51" spans="1:3" s="4" customFormat="1" ht="15" customHeight="1">
      <c r="A51" s="7"/>
      <c r="B51" s="7"/>
      <c r="C51" s="7"/>
    </row>
    <row r="52" spans="1:3" s="4" customFormat="1" ht="15" customHeight="1">
      <c r="A52" s="7"/>
      <c r="B52" s="7"/>
      <c r="C52" s="7"/>
    </row>
    <row r="53" spans="1:3" s="4" customFormat="1" ht="15" customHeight="1">
      <c r="A53" s="7"/>
      <c r="B53" s="7"/>
      <c r="C53" s="7"/>
    </row>
    <row r="54" spans="1:3" s="4" customFormat="1" ht="15" customHeight="1">
      <c r="A54" s="7"/>
      <c r="B54" s="7"/>
      <c r="C54" s="7"/>
    </row>
  </sheetData>
  <sheetProtection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7"/>
  <sheetViews>
    <sheetView showZeros="0" view="pageBreakPreview" topLeftCell="A31" zoomScale="90" zoomScaleNormal="100" zoomScaleSheetLayoutView="90" workbookViewId="0">
      <selection activeCell="E24" sqref="E24:F26"/>
    </sheetView>
  </sheetViews>
  <sheetFormatPr defaultColWidth="6.25" defaultRowHeight="15" customHeight="1"/>
  <cols>
    <col min="1" max="3" width="6.25" style="5"/>
  </cols>
  <sheetData>
    <row r="1" spans="1:21" ht="15" customHeight="1">
      <c r="A1" s="87"/>
      <c r="B1" s="87"/>
      <c r="C1" s="87"/>
      <c r="D1" s="88"/>
      <c r="E1" s="88"/>
      <c r="F1" s="88"/>
      <c r="G1" s="88"/>
      <c r="H1" s="88"/>
      <c r="I1" s="88"/>
      <c r="J1" s="88"/>
      <c r="K1" s="88"/>
      <c r="L1" s="88"/>
      <c r="M1" s="88"/>
      <c r="N1" s="88"/>
      <c r="O1" s="88"/>
    </row>
    <row r="2" spans="1:21" ht="15" customHeight="1">
      <c r="A2" s="89" t="s">
        <v>140</v>
      </c>
      <c r="B2" s="87"/>
      <c r="C2" s="87"/>
      <c r="D2" s="88"/>
      <c r="E2" s="88"/>
      <c r="F2" s="88"/>
      <c r="G2" s="88"/>
      <c r="H2" s="88"/>
      <c r="I2" s="88"/>
      <c r="J2" s="88"/>
      <c r="K2" s="88"/>
      <c r="L2" s="88"/>
      <c r="M2" s="88"/>
      <c r="N2" s="88"/>
      <c r="O2" s="88"/>
    </row>
    <row r="3" spans="1:21" ht="15" customHeight="1">
      <c r="A3" s="87"/>
      <c r="B3" s="87"/>
      <c r="C3" s="87"/>
      <c r="D3" s="88"/>
      <c r="E3" s="88"/>
      <c r="F3" s="88"/>
      <c r="G3" s="88"/>
      <c r="H3" s="88"/>
      <c r="I3" s="88"/>
      <c r="J3" s="88"/>
      <c r="K3" s="88"/>
      <c r="L3" s="88"/>
      <c r="M3" s="88"/>
      <c r="N3" s="88"/>
      <c r="O3" s="88"/>
    </row>
    <row r="4" spans="1:21" ht="15" customHeight="1">
      <c r="A4" s="203" t="s">
        <v>141</v>
      </c>
      <c r="B4" s="203"/>
      <c r="C4" s="203"/>
      <c r="D4" s="203"/>
      <c r="E4" s="203"/>
      <c r="F4" s="203"/>
      <c r="G4" s="203"/>
      <c r="H4" s="203"/>
      <c r="I4" s="203"/>
      <c r="J4" s="203"/>
      <c r="K4" s="203"/>
      <c r="L4" s="203"/>
      <c r="M4" s="203"/>
      <c r="N4" s="203"/>
      <c r="O4" s="203"/>
    </row>
    <row r="5" spans="1:21" ht="15" customHeight="1">
      <c r="A5" s="203"/>
      <c r="B5" s="203"/>
      <c r="C5" s="203"/>
      <c r="D5" s="203"/>
      <c r="E5" s="203"/>
      <c r="F5" s="203"/>
      <c r="G5" s="203"/>
      <c r="H5" s="203"/>
      <c r="I5" s="203"/>
      <c r="J5" s="203"/>
      <c r="K5" s="203"/>
      <c r="L5" s="203"/>
      <c r="M5" s="203"/>
      <c r="N5" s="203"/>
      <c r="O5" s="203"/>
    </row>
    <row r="6" spans="1:21" ht="15" customHeight="1">
      <c r="A6" s="155"/>
      <c r="B6" s="155"/>
      <c r="C6" s="155"/>
      <c r="D6" s="155"/>
      <c r="E6" s="155"/>
      <c r="F6" s="155"/>
      <c r="G6" s="155"/>
      <c r="H6" s="155"/>
      <c r="I6" s="155"/>
      <c r="J6" s="155"/>
      <c r="K6" s="155"/>
      <c r="L6" s="155"/>
      <c r="M6" s="155"/>
      <c r="N6" s="155"/>
      <c r="O6" s="155"/>
    </row>
    <row r="7" spans="1:21" ht="15" customHeight="1">
      <c r="A7" s="155"/>
      <c r="B7" s="155"/>
      <c r="C7" s="155"/>
      <c r="D7" s="155"/>
      <c r="E7" s="155"/>
      <c r="F7" s="155"/>
      <c r="G7" s="155"/>
      <c r="H7" s="155"/>
      <c r="I7" s="155"/>
      <c r="J7" s="155"/>
      <c r="K7" s="155"/>
      <c r="L7" s="155"/>
      <c r="M7" s="155"/>
      <c r="N7" s="155"/>
      <c r="O7" s="155"/>
    </row>
    <row r="8" spans="1:21" ht="15" customHeight="1" thickBot="1">
      <c r="A8" s="155"/>
      <c r="B8" s="155"/>
      <c r="C8" s="155"/>
      <c r="D8" s="155"/>
      <c r="E8" s="155"/>
      <c r="F8" s="155"/>
      <c r="G8" s="155"/>
      <c r="H8" s="155"/>
      <c r="I8" s="155"/>
      <c r="J8" s="155"/>
      <c r="K8" s="155"/>
      <c r="L8" s="155"/>
      <c r="M8" s="155"/>
      <c r="N8" s="155"/>
      <c r="O8" s="155"/>
    </row>
    <row r="9" spans="1:21" s="108" customFormat="1" ht="15" customHeight="1">
      <c r="A9" s="218" t="s">
        <v>142</v>
      </c>
      <c r="B9" s="202"/>
      <c r="C9" s="202" t="s">
        <v>144</v>
      </c>
      <c r="D9" s="202"/>
      <c r="E9" s="202"/>
      <c r="F9" s="466"/>
      <c r="G9" s="467"/>
      <c r="H9" s="111"/>
      <c r="I9" s="219" t="s">
        <v>192</v>
      </c>
      <c r="J9" s="219"/>
      <c r="K9" s="219"/>
      <c r="L9" s="466"/>
      <c r="M9" s="467"/>
      <c r="N9" s="467"/>
      <c r="O9" s="110"/>
      <c r="U9" s="113"/>
    </row>
    <row r="10" spans="1:21" s="108" customFormat="1" ht="15" customHeight="1">
      <c r="A10" s="215"/>
      <c r="B10" s="201"/>
      <c r="C10" s="201"/>
      <c r="D10" s="201"/>
      <c r="E10" s="201"/>
      <c r="F10" s="437"/>
      <c r="G10" s="468"/>
      <c r="H10" s="157" t="s">
        <v>143</v>
      </c>
      <c r="I10" s="209"/>
      <c r="J10" s="209"/>
      <c r="K10" s="209"/>
      <c r="L10" s="437"/>
      <c r="M10" s="468"/>
      <c r="N10" s="468"/>
      <c r="O10" s="159" t="s">
        <v>145</v>
      </c>
    </row>
    <row r="11" spans="1:21" s="108" customFormat="1" ht="15" customHeight="1" thickBot="1">
      <c r="A11" s="216"/>
      <c r="B11" s="214"/>
      <c r="C11" s="214"/>
      <c r="D11" s="214"/>
      <c r="E11" s="214"/>
      <c r="F11" s="470"/>
      <c r="G11" s="471"/>
      <c r="H11" s="112"/>
      <c r="I11" s="210"/>
      <c r="J11" s="210"/>
      <c r="K11" s="210"/>
      <c r="L11" s="470"/>
      <c r="M11" s="471"/>
      <c r="N11" s="471"/>
      <c r="O11" s="105"/>
      <c r="S11" s="113"/>
    </row>
    <row r="12" spans="1:21" s="108" customFormat="1" ht="15" customHeight="1">
      <c r="A12" s="158"/>
      <c r="B12" s="158"/>
      <c r="C12" s="158"/>
      <c r="D12" s="158"/>
      <c r="E12" s="158"/>
      <c r="F12" s="158"/>
      <c r="G12" s="158"/>
      <c r="H12" s="143"/>
      <c r="I12" s="144"/>
      <c r="J12" s="144"/>
      <c r="K12" s="144"/>
      <c r="L12" s="158"/>
      <c r="M12" s="158"/>
      <c r="N12" s="158"/>
      <c r="O12" s="143"/>
      <c r="S12" s="113"/>
    </row>
    <row r="13" spans="1:21" s="108" customFormat="1" ht="15" customHeight="1">
      <c r="A13" s="158"/>
      <c r="B13" s="158"/>
      <c r="C13" s="158"/>
      <c r="D13" s="158"/>
      <c r="E13" s="158"/>
      <c r="F13" s="158"/>
      <c r="G13" s="158"/>
      <c r="H13" s="143"/>
      <c r="I13" s="144"/>
      <c r="J13" s="144"/>
      <c r="K13" s="144"/>
      <c r="L13" s="158"/>
      <c r="M13" s="158"/>
      <c r="N13" s="158"/>
      <c r="O13" s="143"/>
      <c r="S13" s="113"/>
    </row>
    <row r="14" spans="1:21" s="108" customFormat="1" ht="15" customHeight="1" thickBot="1">
      <c r="A14" s="95"/>
      <c r="B14" s="95"/>
      <c r="C14" s="95"/>
      <c r="D14" s="95"/>
      <c r="E14" s="95"/>
      <c r="F14" s="95"/>
      <c r="G14" s="95"/>
      <c r="H14" s="95"/>
      <c r="I14" s="95"/>
      <c r="J14" s="95"/>
      <c r="K14" s="95"/>
      <c r="L14" s="95"/>
      <c r="M14" s="95"/>
      <c r="N14" s="95"/>
      <c r="O14" s="95"/>
    </row>
    <row r="15" spans="1:21" s="108" customFormat="1" ht="15" customHeight="1">
      <c r="A15" s="211" t="s">
        <v>150</v>
      </c>
      <c r="B15" s="202" t="s">
        <v>128</v>
      </c>
      <c r="C15" s="202"/>
      <c r="D15" s="202"/>
      <c r="E15" s="160" t="s">
        <v>153</v>
      </c>
      <c r="F15" s="472"/>
      <c r="G15" s="109" t="s">
        <v>152</v>
      </c>
      <c r="H15" s="473"/>
      <c r="I15" s="473"/>
      <c r="J15" s="473"/>
      <c r="K15" s="473"/>
      <c r="L15" s="473"/>
      <c r="M15" s="473"/>
      <c r="N15" s="473"/>
      <c r="O15" s="474"/>
    </row>
    <row r="16" spans="1:21" s="108" customFormat="1" ht="15" customHeight="1">
      <c r="A16" s="212"/>
      <c r="B16" s="201"/>
      <c r="C16" s="201"/>
      <c r="D16" s="201"/>
      <c r="E16" s="437"/>
      <c r="F16" s="468"/>
      <c r="G16" s="468"/>
      <c r="H16" s="468"/>
      <c r="I16" s="468"/>
      <c r="J16" s="468"/>
      <c r="K16" s="468"/>
      <c r="L16" s="468"/>
      <c r="M16" s="468"/>
      <c r="N16" s="468"/>
      <c r="O16" s="475"/>
    </row>
    <row r="17" spans="1:15" s="108" customFormat="1" ht="15" customHeight="1">
      <c r="A17" s="215"/>
      <c r="B17" s="201"/>
      <c r="C17" s="201"/>
      <c r="D17" s="201"/>
      <c r="E17" s="441"/>
      <c r="F17" s="476"/>
      <c r="G17" s="476"/>
      <c r="H17" s="476"/>
      <c r="I17" s="476"/>
      <c r="J17" s="476"/>
      <c r="K17" s="476"/>
      <c r="L17" s="476"/>
      <c r="M17" s="476"/>
      <c r="N17" s="476"/>
      <c r="O17" s="477"/>
    </row>
    <row r="18" spans="1:15" s="108" customFormat="1" ht="15" customHeight="1">
      <c r="A18" s="215"/>
      <c r="B18" s="217" t="s">
        <v>173</v>
      </c>
      <c r="C18" s="217"/>
      <c r="D18" s="217"/>
      <c r="E18" s="478"/>
      <c r="F18" s="479"/>
      <c r="G18" s="479"/>
      <c r="H18" s="479"/>
      <c r="I18" s="479"/>
      <c r="J18" s="479"/>
      <c r="K18" s="479"/>
      <c r="L18" s="479"/>
      <c r="M18" s="479"/>
      <c r="N18" s="479"/>
      <c r="O18" s="480"/>
    </row>
    <row r="19" spans="1:15" s="108" customFormat="1" ht="15" customHeight="1">
      <c r="A19" s="215"/>
      <c r="B19" s="201"/>
      <c r="C19" s="201"/>
      <c r="D19" s="201"/>
      <c r="E19" s="437"/>
      <c r="F19" s="468"/>
      <c r="G19" s="468"/>
      <c r="H19" s="468"/>
      <c r="I19" s="468"/>
      <c r="J19" s="468"/>
      <c r="K19" s="468"/>
      <c r="L19" s="468"/>
      <c r="M19" s="468"/>
      <c r="N19" s="468"/>
      <c r="O19" s="475"/>
    </row>
    <row r="20" spans="1:15" s="108" customFormat="1" ht="15" customHeight="1">
      <c r="A20" s="215"/>
      <c r="B20" s="201"/>
      <c r="C20" s="201"/>
      <c r="D20" s="201"/>
      <c r="E20" s="441"/>
      <c r="F20" s="476"/>
      <c r="G20" s="476"/>
      <c r="H20" s="476"/>
      <c r="I20" s="476"/>
      <c r="J20" s="476"/>
      <c r="K20" s="476"/>
      <c r="L20" s="476"/>
      <c r="M20" s="476"/>
      <c r="N20" s="476"/>
      <c r="O20" s="477"/>
    </row>
    <row r="21" spans="1:15" s="108" customFormat="1" ht="15" customHeight="1">
      <c r="A21" s="215"/>
      <c r="B21" s="220" t="s">
        <v>6</v>
      </c>
      <c r="C21" s="220"/>
      <c r="D21" s="220"/>
      <c r="E21" s="432"/>
      <c r="F21" s="432"/>
      <c r="G21" s="432"/>
      <c r="H21" s="432"/>
      <c r="I21" s="432"/>
      <c r="J21" s="432"/>
      <c r="K21" s="432"/>
      <c r="L21" s="432"/>
      <c r="M21" s="432"/>
      <c r="N21" s="432"/>
      <c r="O21" s="433"/>
    </row>
    <row r="22" spans="1:15" s="108" customFormat="1" ht="15" customHeight="1">
      <c r="A22" s="215"/>
      <c r="B22" s="220"/>
      <c r="C22" s="220"/>
      <c r="D22" s="220"/>
      <c r="E22" s="432"/>
      <c r="F22" s="432"/>
      <c r="G22" s="432"/>
      <c r="H22" s="432"/>
      <c r="I22" s="432"/>
      <c r="J22" s="432"/>
      <c r="K22" s="432"/>
      <c r="L22" s="432"/>
      <c r="M22" s="432"/>
      <c r="N22" s="432"/>
      <c r="O22" s="433"/>
    </row>
    <row r="23" spans="1:15" s="108" customFormat="1" ht="15" customHeight="1">
      <c r="A23" s="215"/>
      <c r="B23" s="220"/>
      <c r="C23" s="220"/>
      <c r="D23" s="220"/>
      <c r="E23" s="432"/>
      <c r="F23" s="432"/>
      <c r="G23" s="432"/>
      <c r="H23" s="432"/>
      <c r="I23" s="432"/>
      <c r="J23" s="432"/>
      <c r="K23" s="432"/>
      <c r="L23" s="432"/>
      <c r="M23" s="432"/>
      <c r="N23" s="432"/>
      <c r="O23" s="433"/>
    </row>
    <row r="24" spans="1:15" s="108" customFormat="1" ht="15" customHeight="1">
      <c r="A24" s="215"/>
      <c r="B24" s="209" t="s">
        <v>147</v>
      </c>
      <c r="C24" s="209"/>
      <c r="D24" s="209"/>
      <c r="E24" s="478"/>
      <c r="F24" s="479"/>
      <c r="G24" s="100"/>
      <c r="H24" s="201" t="s">
        <v>149</v>
      </c>
      <c r="I24" s="201"/>
      <c r="J24" s="201"/>
      <c r="K24" s="432"/>
      <c r="L24" s="432"/>
      <c r="M24" s="432"/>
      <c r="N24" s="432"/>
      <c r="O24" s="433"/>
    </row>
    <row r="25" spans="1:15" s="108" customFormat="1" ht="15" customHeight="1">
      <c r="A25" s="215"/>
      <c r="B25" s="209"/>
      <c r="C25" s="209"/>
      <c r="D25" s="209"/>
      <c r="E25" s="437"/>
      <c r="F25" s="468"/>
      <c r="G25" s="157" t="s">
        <v>112</v>
      </c>
      <c r="H25" s="201"/>
      <c r="I25" s="201"/>
      <c r="J25" s="201"/>
      <c r="K25" s="432"/>
      <c r="L25" s="432"/>
      <c r="M25" s="432"/>
      <c r="N25" s="432"/>
      <c r="O25" s="433"/>
    </row>
    <row r="26" spans="1:15" s="108" customFormat="1" ht="15" customHeight="1">
      <c r="A26" s="215"/>
      <c r="B26" s="209"/>
      <c r="C26" s="209"/>
      <c r="D26" s="209"/>
      <c r="E26" s="441"/>
      <c r="F26" s="476"/>
      <c r="G26" s="101"/>
      <c r="H26" s="201"/>
      <c r="I26" s="201"/>
      <c r="J26" s="201"/>
      <c r="K26" s="432"/>
      <c r="L26" s="432"/>
      <c r="M26" s="432"/>
      <c r="N26" s="432"/>
      <c r="O26" s="433"/>
    </row>
    <row r="27" spans="1:15" s="108" customFormat="1" ht="15" customHeight="1">
      <c r="A27" s="215"/>
      <c r="B27" s="209" t="s">
        <v>148</v>
      </c>
      <c r="C27" s="209"/>
      <c r="D27" s="209"/>
      <c r="E27" s="478"/>
      <c r="F27" s="479"/>
      <c r="G27" s="100"/>
      <c r="H27" s="201" t="s">
        <v>146</v>
      </c>
      <c r="I27" s="201"/>
      <c r="J27" s="201"/>
      <c r="K27" s="432"/>
      <c r="L27" s="432"/>
      <c r="M27" s="432"/>
      <c r="N27" s="432"/>
      <c r="O27" s="433"/>
    </row>
    <row r="28" spans="1:15" s="108" customFormat="1" ht="15" customHeight="1">
      <c r="A28" s="215"/>
      <c r="B28" s="209"/>
      <c r="C28" s="209"/>
      <c r="D28" s="209"/>
      <c r="E28" s="437"/>
      <c r="F28" s="468"/>
      <c r="G28" s="157" t="s">
        <v>22</v>
      </c>
      <c r="H28" s="201"/>
      <c r="I28" s="201"/>
      <c r="J28" s="201"/>
      <c r="K28" s="432"/>
      <c r="L28" s="432"/>
      <c r="M28" s="432"/>
      <c r="N28" s="432"/>
      <c r="O28" s="433"/>
    </row>
    <row r="29" spans="1:15" s="108" customFormat="1" ht="15" customHeight="1" thickBot="1">
      <c r="A29" s="216"/>
      <c r="B29" s="210"/>
      <c r="C29" s="210"/>
      <c r="D29" s="210"/>
      <c r="E29" s="470"/>
      <c r="F29" s="471"/>
      <c r="G29" s="112"/>
      <c r="H29" s="214"/>
      <c r="I29" s="214"/>
      <c r="J29" s="214"/>
      <c r="K29" s="469"/>
      <c r="L29" s="469"/>
      <c r="M29" s="469"/>
      <c r="N29" s="469"/>
      <c r="O29" s="481"/>
    </row>
    <row r="30" spans="1:15" s="108" customFormat="1" ht="15" customHeight="1">
      <c r="A30" s="158"/>
      <c r="B30" s="144"/>
      <c r="C30" s="144"/>
      <c r="D30" s="144"/>
      <c r="E30" s="158"/>
      <c r="F30" s="158"/>
      <c r="G30" s="143"/>
      <c r="H30" s="158"/>
      <c r="I30" s="158"/>
      <c r="J30" s="158"/>
      <c r="K30" s="158"/>
      <c r="L30" s="158"/>
      <c r="M30" s="158"/>
      <c r="N30" s="158"/>
      <c r="O30" s="158"/>
    </row>
    <row r="31" spans="1:15" s="108" customFormat="1" ht="15" customHeight="1">
      <c r="A31" s="158"/>
      <c r="B31" s="144"/>
      <c r="C31" s="144"/>
      <c r="D31" s="144"/>
      <c r="E31" s="158"/>
      <c r="F31" s="158"/>
      <c r="G31" s="143"/>
      <c r="H31" s="158"/>
      <c r="I31" s="158"/>
      <c r="J31" s="158"/>
      <c r="K31" s="158"/>
      <c r="L31" s="158"/>
      <c r="M31" s="158"/>
      <c r="N31" s="158"/>
      <c r="O31" s="158"/>
    </row>
    <row r="32" spans="1:15" s="108" customFormat="1" ht="15" customHeight="1" thickBot="1">
      <c r="A32" s="95"/>
      <c r="B32" s="99"/>
      <c r="C32" s="99"/>
      <c r="D32" s="99"/>
      <c r="E32" s="95"/>
      <c r="F32" s="95"/>
      <c r="G32" s="95"/>
      <c r="H32" s="95"/>
      <c r="I32" s="95"/>
      <c r="J32" s="95"/>
      <c r="K32" s="95"/>
      <c r="L32" s="95"/>
      <c r="M32" s="95"/>
      <c r="N32" s="95"/>
      <c r="O32" s="95"/>
    </row>
    <row r="33" spans="1:15" s="108" customFormat="1" ht="15" customHeight="1">
      <c r="A33" s="211" t="s">
        <v>151</v>
      </c>
      <c r="B33" s="202" t="s">
        <v>128</v>
      </c>
      <c r="C33" s="202"/>
      <c r="D33" s="202"/>
      <c r="E33" s="160" t="s">
        <v>153</v>
      </c>
      <c r="F33" s="472"/>
      <c r="G33" s="109" t="s">
        <v>152</v>
      </c>
      <c r="H33" s="473"/>
      <c r="I33" s="473"/>
      <c r="J33" s="473"/>
      <c r="K33" s="473"/>
      <c r="L33" s="473"/>
      <c r="M33" s="473"/>
      <c r="N33" s="473"/>
      <c r="O33" s="474"/>
    </row>
    <row r="34" spans="1:15" s="108" customFormat="1" ht="15" customHeight="1">
      <c r="A34" s="212"/>
      <c r="B34" s="201"/>
      <c r="C34" s="201"/>
      <c r="D34" s="201"/>
      <c r="E34" s="437"/>
      <c r="F34" s="468"/>
      <c r="G34" s="468"/>
      <c r="H34" s="468"/>
      <c r="I34" s="468"/>
      <c r="J34" s="468"/>
      <c r="K34" s="468"/>
      <c r="L34" s="468"/>
      <c r="M34" s="468"/>
      <c r="N34" s="468"/>
      <c r="O34" s="475"/>
    </row>
    <row r="35" spans="1:15" s="108" customFormat="1" ht="15" customHeight="1">
      <c r="A35" s="215"/>
      <c r="B35" s="201"/>
      <c r="C35" s="201"/>
      <c r="D35" s="201"/>
      <c r="E35" s="441"/>
      <c r="F35" s="476"/>
      <c r="G35" s="476"/>
      <c r="H35" s="476"/>
      <c r="I35" s="476"/>
      <c r="J35" s="476"/>
      <c r="K35" s="476"/>
      <c r="L35" s="476"/>
      <c r="M35" s="476"/>
      <c r="N35" s="476"/>
      <c r="O35" s="477"/>
    </row>
    <row r="36" spans="1:15" s="108" customFormat="1" ht="15" customHeight="1">
      <c r="A36" s="215"/>
      <c r="B36" s="217" t="s">
        <v>173</v>
      </c>
      <c r="C36" s="217"/>
      <c r="D36" s="217"/>
      <c r="E36" s="478"/>
      <c r="F36" s="479"/>
      <c r="G36" s="479"/>
      <c r="H36" s="479"/>
      <c r="I36" s="479"/>
      <c r="J36" s="479"/>
      <c r="K36" s="479"/>
      <c r="L36" s="479"/>
      <c r="M36" s="479"/>
      <c r="N36" s="479"/>
      <c r="O36" s="480"/>
    </row>
    <row r="37" spans="1:15" s="108" customFormat="1" ht="15" customHeight="1">
      <c r="A37" s="215"/>
      <c r="B37" s="201"/>
      <c r="C37" s="201"/>
      <c r="D37" s="201"/>
      <c r="E37" s="437"/>
      <c r="F37" s="468"/>
      <c r="G37" s="468"/>
      <c r="H37" s="468"/>
      <c r="I37" s="468"/>
      <c r="J37" s="468"/>
      <c r="K37" s="468"/>
      <c r="L37" s="468"/>
      <c r="M37" s="468"/>
      <c r="N37" s="468"/>
      <c r="O37" s="475"/>
    </row>
    <row r="38" spans="1:15" s="108" customFormat="1" ht="15" customHeight="1">
      <c r="A38" s="215"/>
      <c r="B38" s="201"/>
      <c r="C38" s="201"/>
      <c r="D38" s="201"/>
      <c r="E38" s="441"/>
      <c r="F38" s="476"/>
      <c r="G38" s="476"/>
      <c r="H38" s="476"/>
      <c r="I38" s="476"/>
      <c r="J38" s="476"/>
      <c r="K38" s="476"/>
      <c r="L38" s="476"/>
      <c r="M38" s="476"/>
      <c r="N38" s="476"/>
      <c r="O38" s="477"/>
    </row>
    <row r="39" spans="1:15" s="108" customFormat="1" ht="15" customHeight="1">
      <c r="A39" s="215"/>
      <c r="B39" s="209" t="s">
        <v>6</v>
      </c>
      <c r="C39" s="209"/>
      <c r="D39" s="209"/>
      <c r="E39" s="432"/>
      <c r="F39" s="432"/>
      <c r="G39" s="432"/>
      <c r="H39" s="432"/>
      <c r="I39" s="432"/>
      <c r="J39" s="432"/>
      <c r="K39" s="432"/>
      <c r="L39" s="432"/>
      <c r="M39" s="432"/>
      <c r="N39" s="432"/>
      <c r="O39" s="433"/>
    </row>
    <row r="40" spans="1:15" s="108" customFormat="1" ht="15" customHeight="1">
      <c r="A40" s="215"/>
      <c r="B40" s="209"/>
      <c r="C40" s="209"/>
      <c r="D40" s="209"/>
      <c r="E40" s="432"/>
      <c r="F40" s="432"/>
      <c r="G40" s="432"/>
      <c r="H40" s="432"/>
      <c r="I40" s="432"/>
      <c r="J40" s="432"/>
      <c r="K40" s="432"/>
      <c r="L40" s="432"/>
      <c r="M40" s="432"/>
      <c r="N40" s="432"/>
      <c r="O40" s="433"/>
    </row>
    <row r="41" spans="1:15" s="108" customFormat="1" ht="15" customHeight="1">
      <c r="A41" s="215"/>
      <c r="B41" s="209"/>
      <c r="C41" s="209"/>
      <c r="D41" s="209"/>
      <c r="E41" s="432"/>
      <c r="F41" s="432"/>
      <c r="G41" s="432"/>
      <c r="H41" s="432"/>
      <c r="I41" s="432"/>
      <c r="J41" s="432"/>
      <c r="K41" s="432"/>
      <c r="L41" s="432"/>
      <c r="M41" s="432"/>
      <c r="N41" s="432"/>
      <c r="O41" s="433"/>
    </row>
    <row r="42" spans="1:15" s="108" customFormat="1" ht="15" customHeight="1">
      <c r="A42" s="215"/>
      <c r="B42" s="209" t="s">
        <v>147</v>
      </c>
      <c r="C42" s="209"/>
      <c r="D42" s="209"/>
      <c r="E42" s="478"/>
      <c r="F42" s="479"/>
      <c r="G42" s="100"/>
      <c r="H42" s="201" t="s">
        <v>149</v>
      </c>
      <c r="I42" s="201"/>
      <c r="J42" s="201"/>
      <c r="K42" s="432"/>
      <c r="L42" s="432"/>
      <c r="M42" s="432"/>
      <c r="N42" s="432"/>
      <c r="O42" s="433"/>
    </row>
    <row r="43" spans="1:15" s="108" customFormat="1" ht="15" customHeight="1">
      <c r="A43" s="215"/>
      <c r="B43" s="209"/>
      <c r="C43" s="209"/>
      <c r="D43" s="209"/>
      <c r="E43" s="437"/>
      <c r="F43" s="468"/>
      <c r="G43" s="157" t="s">
        <v>112</v>
      </c>
      <c r="H43" s="201"/>
      <c r="I43" s="201"/>
      <c r="J43" s="201"/>
      <c r="K43" s="432"/>
      <c r="L43" s="432"/>
      <c r="M43" s="432"/>
      <c r="N43" s="432"/>
      <c r="O43" s="433"/>
    </row>
    <row r="44" spans="1:15" s="108" customFormat="1" ht="15" customHeight="1">
      <c r="A44" s="215"/>
      <c r="B44" s="209"/>
      <c r="C44" s="209"/>
      <c r="D44" s="209"/>
      <c r="E44" s="441"/>
      <c r="F44" s="476"/>
      <c r="G44" s="101"/>
      <c r="H44" s="201"/>
      <c r="I44" s="201"/>
      <c r="J44" s="201"/>
      <c r="K44" s="432"/>
      <c r="L44" s="432"/>
      <c r="M44" s="432"/>
      <c r="N44" s="432"/>
      <c r="O44" s="433"/>
    </row>
    <row r="45" spans="1:15" s="108" customFormat="1" ht="15" customHeight="1">
      <c r="A45" s="215"/>
      <c r="B45" s="209" t="s">
        <v>148</v>
      </c>
      <c r="C45" s="209"/>
      <c r="D45" s="209"/>
      <c r="E45" s="478"/>
      <c r="F45" s="479"/>
      <c r="G45" s="100"/>
      <c r="H45" s="201" t="s">
        <v>146</v>
      </c>
      <c r="I45" s="201"/>
      <c r="J45" s="201"/>
      <c r="K45" s="432"/>
      <c r="L45" s="432"/>
      <c r="M45" s="432"/>
      <c r="N45" s="432"/>
      <c r="O45" s="433"/>
    </row>
    <row r="46" spans="1:15" s="108" customFormat="1" ht="15" customHeight="1">
      <c r="A46" s="215"/>
      <c r="B46" s="209"/>
      <c r="C46" s="209"/>
      <c r="D46" s="209"/>
      <c r="E46" s="437"/>
      <c r="F46" s="468"/>
      <c r="G46" s="157" t="s">
        <v>22</v>
      </c>
      <c r="H46" s="201"/>
      <c r="I46" s="201"/>
      <c r="J46" s="201"/>
      <c r="K46" s="432"/>
      <c r="L46" s="432"/>
      <c r="M46" s="432"/>
      <c r="N46" s="432"/>
      <c r="O46" s="433"/>
    </row>
    <row r="47" spans="1:15" s="108" customFormat="1" ht="15" customHeight="1" thickBot="1">
      <c r="A47" s="216"/>
      <c r="B47" s="210"/>
      <c r="C47" s="210"/>
      <c r="D47" s="210"/>
      <c r="E47" s="470"/>
      <c r="F47" s="471"/>
      <c r="G47" s="112"/>
      <c r="H47" s="214"/>
      <c r="I47" s="214"/>
      <c r="J47" s="214"/>
      <c r="K47" s="469"/>
      <c r="L47" s="469"/>
      <c r="M47" s="469"/>
      <c r="N47" s="469"/>
      <c r="O47" s="481"/>
    </row>
    <row r="48" spans="1:15" s="108" customFormat="1" ht="15" customHeight="1">
      <c r="A48" s="158"/>
      <c r="B48" s="144"/>
      <c r="C48" s="144"/>
      <c r="D48" s="144"/>
      <c r="E48" s="158"/>
      <c r="F48" s="158"/>
      <c r="G48" s="143"/>
      <c r="H48" s="158"/>
      <c r="I48" s="158"/>
      <c r="J48" s="158"/>
      <c r="K48" s="158"/>
      <c r="L48" s="158"/>
      <c r="M48" s="158"/>
      <c r="N48" s="158"/>
      <c r="O48" s="158"/>
    </row>
    <row r="49" spans="1:15" s="108" customFormat="1" ht="15" customHeight="1">
      <c r="A49" s="158"/>
      <c r="B49" s="144"/>
      <c r="C49" s="144"/>
      <c r="D49" s="144"/>
      <c r="E49" s="158"/>
      <c r="F49" s="158"/>
      <c r="G49" s="143"/>
      <c r="H49" s="158"/>
      <c r="I49" s="158"/>
      <c r="J49" s="158"/>
      <c r="K49" s="158"/>
      <c r="L49" s="158"/>
      <c r="M49" s="158"/>
      <c r="N49" s="158"/>
      <c r="O49" s="158"/>
    </row>
    <row r="50" spans="1:15" s="108" customFormat="1" ht="15" customHeight="1">
      <c r="A50" s="95"/>
      <c r="B50" s="99"/>
      <c r="C50" s="99"/>
      <c r="D50" s="99"/>
      <c r="E50" s="95"/>
      <c r="F50" s="95"/>
      <c r="G50" s="95"/>
      <c r="H50" s="95"/>
      <c r="I50" s="95"/>
      <c r="J50" s="95"/>
      <c r="K50" s="95"/>
      <c r="L50" s="95"/>
      <c r="M50" s="95"/>
      <c r="N50" s="95"/>
      <c r="O50" s="95"/>
    </row>
    <row r="51" spans="1:15" s="4" customFormat="1" ht="7.5" customHeight="1">
      <c r="A51" s="90"/>
      <c r="B51" s="90"/>
      <c r="C51" s="90"/>
      <c r="D51" s="91"/>
      <c r="E51" s="91"/>
      <c r="F51" s="91"/>
      <c r="G51" s="91"/>
      <c r="H51" s="91"/>
      <c r="I51" s="91"/>
      <c r="J51" s="91"/>
      <c r="K51" s="91"/>
      <c r="L51" s="91"/>
      <c r="M51" s="91"/>
      <c r="N51" s="91"/>
      <c r="O51" s="92"/>
    </row>
    <row r="52" spans="1:15" s="4" customFormat="1" ht="15" customHeight="1">
      <c r="A52" s="94"/>
      <c r="B52" s="94"/>
      <c r="C52" s="94"/>
    </row>
    <row r="53" spans="1:15" s="4" customFormat="1" ht="15" customHeight="1">
      <c r="A53" s="94"/>
      <c r="B53" s="94"/>
      <c r="C53" s="94"/>
    </row>
    <row r="54" spans="1:15" s="4" customFormat="1" ht="15" customHeight="1">
      <c r="A54" s="94"/>
      <c r="B54" s="94"/>
      <c r="C54" s="94"/>
    </row>
    <row r="55" spans="1:15" s="4" customFormat="1" ht="15" customHeight="1">
      <c r="A55" s="94"/>
      <c r="B55" s="94"/>
      <c r="C55" s="94"/>
    </row>
    <row r="56" spans="1:15" s="4" customFormat="1" ht="15" customHeight="1">
      <c r="A56" s="94"/>
      <c r="B56" s="94"/>
      <c r="C56" s="94"/>
    </row>
    <row r="57" spans="1:15" s="4" customFormat="1" ht="15" customHeight="1">
      <c r="A57" s="94"/>
      <c r="B57" s="94"/>
      <c r="C57" s="94"/>
    </row>
  </sheetData>
  <sheetProtection algorithmName="SHA-512" hashValue="GQ+CRQFYUEbEigABvqlDNMi50fpruUVUqbZZzlNQRpJ+iUd8nXbf14WxO6DA+QO+U6d11MGnsDUDP2pES02VCQ==" saltValue="C0SO44tgs1ZlrG7XSByiZw==" spinCount="100000" sheet="1" formatCells="0"/>
  <mergeCells count="38">
    <mergeCell ref="A4:O5"/>
    <mergeCell ref="A9:B11"/>
    <mergeCell ref="C9:E11"/>
    <mergeCell ref="I9:K11"/>
    <mergeCell ref="B24:D26"/>
    <mergeCell ref="H24:J26"/>
    <mergeCell ref="F9:G11"/>
    <mergeCell ref="L9:N11"/>
    <mergeCell ref="E16:O17"/>
    <mergeCell ref="A15:A29"/>
    <mergeCell ref="B18:D20"/>
    <mergeCell ref="H27:J29"/>
    <mergeCell ref="B15:D17"/>
    <mergeCell ref="B21:D23"/>
    <mergeCell ref="H15:O15"/>
    <mergeCell ref="B27:D29"/>
    <mergeCell ref="A33:A47"/>
    <mergeCell ref="B33:D35"/>
    <mergeCell ref="B39:D41"/>
    <mergeCell ref="B36:D38"/>
    <mergeCell ref="E45:F47"/>
    <mergeCell ref="E39:O41"/>
    <mergeCell ref="B42:D44"/>
    <mergeCell ref="H42:J44"/>
    <mergeCell ref="K42:O44"/>
    <mergeCell ref="B45:D47"/>
    <mergeCell ref="H45:J47"/>
    <mergeCell ref="K45:O47"/>
    <mergeCell ref="E42:F44"/>
    <mergeCell ref="H33:O33"/>
    <mergeCell ref="E34:O35"/>
    <mergeCell ref="K24:O26"/>
    <mergeCell ref="K27:O29"/>
    <mergeCell ref="E18:O20"/>
    <mergeCell ref="E36:O38"/>
    <mergeCell ref="E24:F26"/>
    <mergeCell ref="E27:F29"/>
    <mergeCell ref="E21:O23"/>
  </mergeCells>
  <phoneticPr fontId="4"/>
  <conditionalFormatting sqref="F9 L9 E21 E24 K24 E27 K27 E39:O41 K42 K45 E15:H15 E16 E34">
    <cfRule type="containsBlanks" dxfId="52" priority="6">
      <formula>LEN(TRIM(E9))=0</formula>
    </cfRule>
  </conditionalFormatting>
  <conditionalFormatting sqref="E42">
    <cfRule type="containsBlanks" dxfId="51" priority="5">
      <formula>LEN(TRIM(E42))=0</formula>
    </cfRule>
  </conditionalFormatting>
  <conditionalFormatting sqref="E45">
    <cfRule type="containsBlanks" dxfId="50" priority="4">
      <formula>LEN(TRIM(E45))=0</formula>
    </cfRule>
  </conditionalFormatting>
  <conditionalFormatting sqref="E33:H33">
    <cfRule type="containsBlanks" dxfId="49" priority="3">
      <formula>LEN(TRIM(E33))=0</formula>
    </cfRule>
  </conditionalFormatting>
  <conditionalFormatting sqref="E18">
    <cfRule type="containsBlanks" dxfId="48" priority="2">
      <formula>LEN(TRIM(E18))=0</formula>
    </cfRule>
  </conditionalFormatting>
  <conditionalFormatting sqref="E36">
    <cfRule type="containsBlanks" dxfId="47" priority="1">
      <formula>LEN(TRIM(E36))=0</formula>
    </cfRule>
  </conditionalFormatting>
  <pageMargins left="0.78740157480314965" right="0.70866141732283461" top="0.59055118110236215" bottom="0.59055118110236215"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Q87"/>
  <sheetViews>
    <sheetView view="pageBreakPreview" topLeftCell="A4" zoomScale="90" zoomScaleNormal="90" zoomScaleSheetLayoutView="90" workbookViewId="0">
      <selection activeCell="D10" sqref="D10:G16"/>
    </sheetView>
  </sheetViews>
  <sheetFormatPr defaultColWidth="6.25" defaultRowHeight="15" customHeight="1" outlineLevelRow="1"/>
  <cols>
    <col min="15" max="15" width="4" customWidth="1"/>
  </cols>
  <sheetData>
    <row r="1" spans="1:15" ht="15" customHeight="1">
      <c r="A1" s="88"/>
      <c r="B1" s="88"/>
      <c r="C1" s="88"/>
      <c r="D1" s="88"/>
      <c r="E1" s="88"/>
      <c r="F1" s="88"/>
      <c r="G1" s="88"/>
      <c r="H1" s="88"/>
      <c r="I1" s="88"/>
      <c r="J1" s="88"/>
      <c r="K1" s="88"/>
      <c r="L1" s="88"/>
      <c r="M1" s="88"/>
      <c r="N1" s="88"/>
      <c r="O1" s="88"/>
    </row>
    <row r="2" spans="1:15" ht="15" customHeight="1">
      <c r="A2" s="89" t="s">
        <v>124</v>
      </c>
      <c r="B2" s="88"/>
      <c r="C2" s="88"/>
      <c r="D2" s="88"/>
      <c r="E2" s="88"/>
      <c r="F2" s="88"/>
      <c r="G2" s="88"/>
      <c r="H2" s="88"/>
      <c r="I2" s="88"/>
      <c r="J2" s="88"/>
      <c r="K2" s="88"/>
      <c r="L2" s="88"/>
      <c r="M2" s="88"/>
      <c r="N2" s="88"/>
      <c r="O2" s="88"/>
    </row>
    <row r="3" spans="1:15" ht="15" customHeight="1">
      <c r="A3" s="88"/>
      <c r="B3" s="88"/>
      <c r="C3" s="88"/>
      <c r="D3" s="88"/>
      <c r="E3" s="88"/>
      <c r="F3" s="88"/>
      <c r="G3" s="88"/>
      <c r="H3" s="88"/>
      <c r="I3" s="88"/>
      <c r="J3" s="88"/>
      <c r="K3" s="88"/>
      <c r="L3" s="88"/>
      <c r="M3" s="88"/>
      <c r="N3" s="88"/>
      <c r="O3" s="88"/>
    </row>
    <row r="4" spans="1:15" ht="15" customHeight="1">
      <c r="A4" s="203" t="s">
        <v>31</v>
      </c>
      <c r="B4" s="203"/>
      <c r="C4" s="203"/>
      <c r="D4" s="203"/>
      <c r="E4" s="203"/>
      <c r="F4" s="203"/>
      <c r="G4" s="203"/>
      <c r="H4" s="203"/>
      <c r="I4" s="203"/>
      <c r="J4" s="203"/>
      <c r="K4" s="203"/>
      <c r="L4" s="203"/>
      <c r="M4" s="203"/>
      <c r="N4" s="203"/>
      <c r="O4" s="88"/>
    </row>
    <row r="5" spans="1:15" ht="15" customHeight="1">
      <c r="A5" s="203"/>
      <c r="B5" s="203"/>
      <c r="C5" s="203"/>
      <c r="D5" s="203"/>
      <c r="E5" s="203"/>
      <c r="F5" s="203"/>
      <c r="G5" s="203"/>
      <c r="H5" s="203"/>
      <c r="I5" s="203"/>
      <c r="J5" s="203"/>
      <c r="K5" s="203"/>
      <c r="L5" s="203"/>
      <c r="M5" s="203"/>
      <c r="N5" s="203"/>
      <c r="O5" s="88"/>
    </row>
    <row r="6" spans="1:15" ht="15" customHeight="1">
      <c r="A6" s="203"/>
      <c r="B6" s="203"/>
      <c r="C6" s="203"/>
      <c r="D6" s="203"/>
      <c r="E6" s="203"/>
      <c r="F6" s="203"/>
      <c r="G6" s="203"/>
      <c r="H6" s="203"/>
      <c r="I6" s="203"/>
      <c r="J6" s="203"/>
      <c r="K6" s="203"/>
      <c r="L6" s="203"/>
      <c r="M6" s="203"/>
      <c r="N6" s="203"/>
      <c r="O6" s="88"/>
    </row>
    <row r="7" spans="1:15" ht="17.25" customHeight="1">
      <c r="A7" s="482" t="s">
        <v>32</v>
      </c>
      <c r="B7" s="482"/>
      <c r="C7" s="482"/>
      <c r="D7" s="88"/>
      <c r="E7" s="88"/>
      <c r="F7" s="88"/>
      <c r="G7" s="88"/>
      <c r="H7" s="88"/>
      <c r="I7" s="88"/>
      <c r="J7" s="88"/>
      <c r="K7" s="88"/>
      <c r="L7" s="88"/>
      <c r="M7" s="88"/>
      <c r="N7" s="88"/>
      <c r="O7" s="88"/>
    </row>
    <row r="8" spans="1:15" ht="15" customHeight="1">
      <c r="A8" s="483" t="s">
        <v>33</v>
      </c>
      <c r="B8" s="483"/>
      <c r="C8" s="483"/>
      <c r="D8" s="484" t="s">
        <v>34</v>
      </c>
      <c r="E8" s="485"/>
      <c r="F8" s="485"/>
      <c r="G8" s="485"/>
      <c r="H8" s="485"/>
      <c r="I8" s="486"/>
      <c r="J8" s="484" t="s">
        <v>35</v>
      </c>
      <c r="K8" s="485"/>
      <c r="L8" s="485"/>
      <c r="M8" s="485"/>
      <c r="N8" s="486"/>
      <c r="O8" s="88"/>
    </row>
    <row r="9" spans="1:15" ht="15" customHeight="1">
      <c r="A9" s="483"/>
      <c r="B9" s="483"/>
      <c r="C9" s="483"/>
      <c r="D9" s="487"/>
      <c r="E9" s="488"/>
      <c r="F9" s="488"/>
      <c r="G9" s="488"/>
      <c r="H9" s="488"/>
      <c r="I9" s="489"/>
      <c r="J9" s="487"/>
      <c r="K9" s="488"/>
      <c r="L9" s="488"/>
      <c r="M9" s="488"/>
      <c r="N9" s="489"/>
      <c r="O9" s="88"/>
    </row>
    <row r="10" spans="1:15" s="5" customFormat="1" ht="15" customHeight="1">
      <c r="A10" s="490" t="s">
        <v>36</v>
      </c>
      <c r="B10" s="490"/>
      <c r="C10" s="490"/>
      <c r="D10" s="626">
        <f>IF(G51/3*2&lt;200000,ROUNDDOWN(G51/3*2,-3),200000)</f>
        <v>0</v>
      </c>
      <c r="E10" s="627"/>
      <c r="F10" s="627"/>
      <c r="G10" s="627"/>
      <c r="H10" s="491" t="s">
        <v>37</v>
      </c>
      <c r="I10" s="492"/>
      <c r="J10" s="493"/>
      <c r="K10" s="494"/>
      <c r="L10" s="494"/>
      <c r="M10" s="494"/>
      <c r="N10" s="495"/>
      <c r="O10" s="87"/>
    </row>
    <row r="11" spans="1:15" s="5" customFormat="1" ht="15" customHeight="1">
      <c r="A11" s="490"/>
      <c r="B11" s="490"/>
      <c r="C11" s="490"/>
      <c r="D11" s="628"/>
      <c r="E11" s="629"/>
      <c r="F11" s="629"/>
      <c r="G11" s="629"/>
      <c r="H11" s="496"/>
      <c r="I11" s="497"/>
      <c r="J11" s="498"/>
      <c r="K11" s="499"/>
      <c r="L11" s="499"/>
      <c r="M11" s="499"/>
      <c r="N11" s="500"/>
      <c r="O11" s="87"/>
    </row>
    <row r="12" spans="1:15" s="5" customFormat="1" ht="15" customHeight="1">
      <c r="A12" s="490"/>
      <c r="B12" s="490"/>
      <c r="C12" s="490"/>
      <c r="D12" s="628"/>
      <c r="E12" s="629"/>
      <c r="F12" s="629"/>
      <c r="G12" s="629"/>
      <c r="H12" s="496"/>
      <c r="I12" s="497"/>
      <c r="J12" s="501" t="s">
        <v>39</v>
      </c>
      <c r="K12" s="502"/>
      <c r="L12" s="502"/>
      <c r="M12" s="502"/>
      <c r="N12" s="503"/>
      <c r="O12" s="87"/>
    </row>
    <row r="13" spans="1:15" s="5" customFormat="1" ht="15" customHeight="1">
      <c r="A13" s="490"/>
      <c r="B13" s="490"/>
      <c r="C13" s="490"/>
      <c r="D13" s="628"/>
      <c r="E13" s="629"/>
      <c r="F13" s="629"/>
      <c r="G13" s="629"/>
      <c r="H13" s="496"/>
      <c r="I13" s="504" t="s">
        <v>38</v>
      </c>
      <c r="J13" s="498"/>
      <c r="K13" s="499"/>
      <c r="L13" s="499"/>
      <c r="M13" s="499"/>
      <c r="N13" s="500"/>
      <c r="O13" s="87"/>
    </row>
    <row r="14" spans="1:15" s="5" customFormat="1" ht="15" customHeight="1">
      <c r="A14" s="490"/>
      <c r="B14" s="490"/>
      <c r="C14" s="490"/>
      <c r="D14" s="628"/>
      <c r="E14" s="629"/>
      <c r="F14" s="629"/>
      <c r="G14" s="629"/>
      <c r="H14" s="496"/>
      <c r="I14" s="497"/>
      <c r="J14" s="498"/>
      <c r="K14" s="505"/>
      <c r="L14" s="505"/>
      <c r="M14" s="505"/>
      <c r="N14" s="506"/>
      <c r="O14" s="87"/>
    </row>
    <row r="15" spans="1:15" s="5" customFormat="1" ht="15" customHeight="1">
      <c r="A15" s="490"/>
      <c r="B15" s="490"/>
      <c r="C15" s="490"/>
      <c r="D15" s="628"/>
      <c r="E15" s="629"/>
      <c r="F15" s="629"/>
      <c r="G15" s="629"/>
      <c r="H15" s="496"/>
      <c r="I15" s="497"/>
      <c r="J15" s="498"/>
      <c r="K15" s="505"/>
      <c r="L15" s="505"/>
      <c r="M15" s="505"/>
      <c r="N15" s="506"/>
      <c r="O15" s="87"/>
    </row>
    <row r="16" spans="1:15" s="5" customFormat="1" ht="15" customHeight="1">
      <c r="A16" s="490"/>
      <c r="B16" s="490"/>
      <c r="C16" s="490"/>
      <c r="D16" s="630"/>
      <c r="E16" s="631"/>
      <c r="F16" s="631"/>
      <c r="G16" s="631"/>
      <c r="H16" s="507"/>
      <c r="I16" s="508"/>
      <c r="J16" s="498"/>
      <c r="K16" s="509"/>
      <c r="L16" s="509"/>
      <c r="M16" s="509"/>
      <c r="N16" s="510"/>
      <c r="O16" s="87"/>
    </row>
    <row r="17" spans="1:15" s="5" customFormat="1" ht="15" customHeight="1">
      <c r="A17" s="220" t="s">
        <v>125</v>
      </c>
      <c r="B17" s="208"/>
      <c r="C17" s="208"/>
      <c r="D17" s="632"/>
      <c r="E17" s="633"/>
      <c r="F17" s="633"/>
      <c r="G17" s="633"/>
      <c r="H17" s="491" t="s">
        <v>37</v>
      </c>
      <c r="I17" s="492"/>
      <c r="J17" s="638"/>
      <c r="K17" s="638"/>
      <c r="L17" s="638"/>
      <c r="M17" s="638"/>
      <c r="N17" s="638"/>
      <c r="O17" s="87"/>
    </row>
    <row r="18" spans="1:15" s="5" customFormat="1" ht="15" customHeight="1">
      <c r="A18" s="208"/>
      <c r="B18" s="208"/>
      <c r="C18" s="208"/>
      <c r="D18" s="634"/>
      <c r="E18" s="635"/>
      <c r="F18" s="635"/>
      <c r="G18" s="635"/>
      <c r="H18" s="496"/>
      <c r="I18" s="497"/>
      <c r="J18" s="638"/>
      <c r="K18" s="638"/>
      <c r="L18" s="638"/>
      <c r="M18" s="638"/>
      <c r="N18" s="638"/>
      <c r="O18" s="87"/>
    </row>
    <row r="19" spans="1:15" s="5" customFormat="1" ht="15" customHeight="1">
      <c r="A19" s="208"/>
      <c r="B19" s="208"/>
      <c r="C19" s="208"/>
      <c r="D19" s="636"/>
      <c r="E19" s="637"/>
      <c r="F19" s="637"/>
      <c r="G19" s="637"/>
      <c r="H19" s="507"/>
      <c r="I19" s="508"/>
      <c r="J19" s="638"/>
      <c r="K19" s="638"/>
      <c r="L19" s="638"/>
      <c r="M19" s="638"/>
      <c r="N19" s="638"/>
      <c r="O19" s="87"/>
    </row>
    <row r="20" spans="1:15" s="5" customFormat="1" ht="15" customHeight="1">
      <c r="A20" s="490" t="s">
        <v>126</v>
      </c>
      <c r="B20" s="490"/>
      <c r="C20" s="490"/>
      <c r="D20" s="632"/>
      <c r="E20" s="633"/>
      <c r="F20" s="633"/>
      <c r="G20" s="633"/>
      <c r="H20" s="491" t="s">
        <v>37</v>
      </c>
      <c r="I20" s="492"/>
      <c r="J20" s="638"/>
      <c r="K20" s="638"/>
      <c r="L20" s="638"/>
      <c r="M20" s="638"/>
      <c r="N20" s="638"/>
      <c r="O20" s="87"/>
    </row>
    <row r="21" spans="1:15" s="5" customFormat="1" ht="15" customHeight="1">
      <c r="A21" s="534"/>
      <c r="B21" s="534"/>
      <c r="C21" s="534"/>
      <c r="D21" s="634"/>
      <c r="E21" s="635"/>
      <c r="F21" s="635"/>
      <c r="G21" s="635"/>
      <c r="H21" s="496"/>
      <c r="I21" s="497"/>
      <c r="J21" s="639"/>
      <c r="K21" s="639"/>
      <c r="L21" s="639"/>
      <c r="M21" s="639"/>
      <c r="N21" s="639"/>
      <c r="O21" s="87"/>
    </row>
    <row r="22" spans="1:15" s="5" customFormat="1" ht="15" customHeight="1" thickBot="1">
      <c r="A22" s="534"/>
      <c r="B22" s="534"/>
      <c r="C22" s="534"/>
      <c r="D22" s="634"/>
      <c r="E22" s="635"/>
      <c r="F22" s="635"/>
      <c r="G22" s="635"/>
      <c r="H22" s="496"/>
      <c r="I22" s="497"/>
      <c r="J22" s="639"/>
      <c r="K22" s="639"/>
      <c r="L22" s="639"/>
      <c r="M22" s="639"/>
      <c r="N22" s="639"/>
      <c r="O22" s="87"/>
    </row>
    <row r="23" spans="1:15" s="5" customFormat="1" ht="15" customHeight="1" thickTop="1">
      <c r="A23" s="511" t="s">
        <v>41</v>
      </c>
      <c r="B23" s="511"/>
      <c r="C23" s="511"/>
      <c r="D23" s="646">
        <f>SUM(D10:G22)</f>
        <v>0</v>
      </c>
      <c r="E23" s="647"/>
      <c r="F23" s="647"/>
      <c r="G23" s="647"/>
      <c r="H23" s="512" t="s">
        <v>37</v>
      </c>
      <c r="I23" s="513"/>
      <c r="J23" s="221" t="str">
        <f>IF(D23=D51,"","収入と支出の合計が一致していません")</f>
        <v/>
      </c>
      <c r="K23" s="221"/>
      <c r="L23" s="221"/>
      <c r="M23" s="221"/>
      <c r="N23" s="221"/>
      <c r="O23" s="87"/>
    </row>
    <row r="24" spans="1:15" s="5" customFormat="1" ht="15" customHeight="1">
      <c r="A24" s="514"/>
      <c r="B24" s="514"/>
      <c r="C24" s="514"/>
      <c r="D24" s="648"/>
      <c r="E24" s="649"/>
      <c r="F24" s="649"/>
      <c r="G24" s="649"/>
      <c r="H24" s="496"/>
      <c r="I24" s="504" t="s">
        <v>42</v>
      </c>
      <c r="J24" s="222"/>
      <c r="K24" s="222"/>
      <c r="L24" s="222"/>
      <c r="M24" s="222"/>
      <c r="N24" s="222"/>
      <c r="O24" s="87"/>
    </row>
    <row r="25" spans="1:15" s="5" customFormat="1" ht="15" customHeight="1">
      <c r="A25" s="514"/>
      <c r="B25" s="514"/>
      <c r="C25" s="514"/>
      <c r="D25" s="650"/>
      <c r="E25" s="651"/>
      <c r="F25" s="651"/>
      <c r="G25" s="651"/>
      <c r="H25" s="507"/>
      <c r="I25" s="508"/>
      <c r="J25" s="222"/>
      <c r="K25" s="222"/>
      <c r="L25" s="222"/>
      <c r="M25" s="222"/>
      <c r="N25" s="222"/>
      <c r="O25" s="87"/>
    </row>
    <row r="26" spans="1:15" s="5" customFormat="1" ht="15" customHeight="1">
      <c r="A26" s="515"/>
      <c r="B26" s="515"/>
      <c r="C26" s="515"/>
      <c r="D26" s="516"/>
      <c r="E26" s="516"/>
      <c r="F26" s="516"/>
      <c r="G26" s="516"/>
      <c r="H26" s="515"/>
      <c r="I26" s="517"/>
      <c r="J26" s="141"/>
      <c r="K26" s="141"/>
      <c r="L26" s="141"/>
      <c r="M26" s="141"/>
      <c r="N26" s="141"/>
      <c r="O26" s="87"/>
    </row>
    <row r="27" spans="1:15" s="5" customFormat="1" ht="17.25" customHeight="1" thickBot="1">
      <c r="A27" s="482" t="s">
        <v>43</v>
      </c>
      <c r="B27" s="482"/>
      <c r="C27" s="482"/>
      <c r="D27" s="87"/>
      <c r="E27" s="87"/>
      <c r="F27" s="87"/>
      <c r="G27" s="87"/>
      <c r="H27" s="87"/>
      <c r="I27" s="87"/>
      <c r="J27" s="87"/>
      <c r="K27" s="87"/>
      <c r="L27" s="87"/>
      <c r="M27" s="87"/>
      <c r="N27" s="87"/>
      <c r="O27" s="87"/>
    </row>
    <row r="28" spans="1:15" s="5" customFormat="1" ht="15" customHeight="1">
      <c r="A28" s="483" t="s">
        <v>44</v>
      </c>
      <c r="B28" s="483"/>
      <c r="C28" s="483"/>
      <c r="D28" s="518" t="s">
        <v>46</v>
      </c>
      <c r="E28" s="485"/>
      <c r="F28" s="485"/>
      <c r="G28" s="519" t="s">
        <v>55</v>
      </c>
      <c r="H28" s="520"/>
      <c r="I28" s="521"/>
      <c r="J28" s="522" t="s">
        <v>45</v>
      </c>
      <c r="K28" s="483"/>
      <c r="L28" s="483"/>
      <c r="M28" s="483"/>
      <c r="N28" s="483"/>
      <c r="O28" s="87"/>
    </row>
    <row r="29" spans="1:15" s="5" customFormat="1" ht="15" customHeight="1">
      <c r="A29" s="483"/>
      <c r="B29" s="483"/>
      <c r="C29" s="483"/>
      <c r="D29" s="523"/>
      <c r="E29" s="524"/>
      <c r="F29" s="524"/>
      <c r="G29" s="525"/>
      <c r="H29" s="524"/>
      <c r="I29" s="526"/>
      <c r="J29" s="522"/>
      <c r="K29" s="483"/>
      <c r="L29" s="483"/>
      <c r="M29" s="483"/>
      <c r="N29" s="483"/>
      <c r="O29" s="87"/>
    </row>
    <row r="30" spans="1:15" s="5" customFormat="1" ht="15" customHeight="1">
      <c r="A30" s="490" t="s">
        <v>47</v>
      </c>
      <c r="B30" s="490"/>
      <c r="C30" s="490"/>
      <c r="D30" s="661">
        <f>ROUNDDOWN(G30*1.1,0)</f>
        <v>0</v>
      </c>
      <c r="E30" s="653"/>
      <c r="F30" s="527" t="s">
        <v>37</v>
      </c>
      <c r="G30" s="652">
        <f>SUM('補助対象経費内容説明書１:20'!L22:N22)</f>
        <v>0</v>
      </c>
      <c r="H30" s="653"/>
      <c r="I30" s="528" t="s">
        <v>37</v>
      </c>
      <c r="J30" s="640"/>
      <c r="K30" s="638"/>
      <c r="L30" s="638"/>
      <c r="M30" s="638"/>
      <c r="N30" s="638"/>
      <c r="O30" s="87"/>
    </row>
    <row r="31" spans="1:15" s="5" customFormat="1" ht="15" customHeight="1">
      <c r="A31" s="490"/>
      <c r="B31" s="490"/>
      <c r="C31" s="490"/>
      <c r="D31" s="662"/>
      <c r="E31" s="655"/>
      <c r="F31" s="529"/>
      <c r="G31" s="654"/>
      <c r="H31" s="655"/>
      <c r="I31" s="530"/>
      <c r="J31" s="640"/>
      <c r="K31" s="638"/>
      <c r="L31" s="638"/>
      <c r="M31" s="638"/>
      <c r="N31" s="638"/>
      <c r="O31" s="87"/>
    </row>
    <row r="32" spans="1:15" s="5" customFormat="1" ht="15" customHeight="1">
      <c r="A32" s="490"/>
      <c r="B32" s="490"/>
      <c r="C32" s="490"/>
      <c r="D32" s="662"/>
      <c r="E32" s="655"/>
      <c r="F32" s="529"/>
      <c r="G32" s="654"/>
      <c r="H32" s="655"/>
      <c r="I32" s="530"/>
      <c r="J32" s="640"/>
      <c r="K32" s="638"/>
      <c r="L32" s="638"/>
      <c r="M32" s="638"/>
      <c r="N32" s="638"/>
      <c r="O32" s="87"/>
    </row>
    <row r="33" spans="1:15" s="5" customFormat="1" ht="15" customHeight="1">
      <c r="A33" s="531" t="s">
        <v>188</v>
      </c>
      <c r="B33" s="490"/>
      <c r="C33" s="490"/>
      <c r="D33" s="661">
        <f t="shared" ref="D33" si="0">ROUNDDOWN(G33*1.1,0)</f>
        <v>0</v>
      </c>
      <c r="E33" s="653"/>
      <c r="F33" s="527" t="s">
        <v>37</v>
      </c>
      <c r="G33" s="652">
        <f>SUM('補助対象経費内容説明書１:20'!L23:N23)</f>
        <v>0</v>
      </c>
      <c r="H33" s="653"/>
      <c r="I33" s="528" t="s">
        <v>37</v>
      </c>
      <c r="J33" s="640"/>
      <c r="K33" s="638"/>
      <c r="L33" s="638"/>
      <c r="M33" s="638"/>
      <c r="N33" s="638"/>
      <c r="O33" s="87"/>
    </row>
    <row r="34" spans="1:15" s="5" customFormat="1" ht="15" customHeight="1">
      <c r="A34" s="490"/>
      <c r="B34" s="490"/>
      <c r="C34" s="490"/>
      <c r="D34" s="662"/>
      <c r="E34" s="655"/>
      <c r="F34" s="529"/>
      <c r="G34" s="654"/>
      <c r="H34" s="655"/>
      <c r="I34" s="530"/>
      <c r="J34" s="640"/>
      <c r="K34" s="638"/>
      <c r="L34" s="638"/>
      <c r="M34" s="638"/>
      <c r="N34" s="638"/>
      <c r="O34" s="87"/>
    </row>
    <row r="35" spans="1:15" s="5" customFormat="1" ht="15" customHeight="1">
      <c r="A35" s="490"/>
      <c r="B35" s="490"/>
      <c r="C35" s="490"/>
      <c r="D35" s="662"/>
      <c r="E35" s="655"/>
      <c r="F35" s="529"/>
      <c r="G35" s="654"/>
      <c r="H35" s="655"/>
      <c r="I35" s="530"/>
      <c r="J35" s="640"/>
      <c r="K35" s="638"/>
      <c r="L35" s="638"/>
      <c r="M35" s="638"/>
      <c r="N35" s="638"/>
      <c r="O35" s="87"/>
    </row>
    <row r="36" spans="1:15" s="5" customFormat="1" ht="15" customHeight="1">
      <c r="A36" s="490" t="s">
        <v>48</v>
      </c>
      <c r="B36" s="490"/>
      <c r="C36" s="490"/>
      <c r="D36" s="661">
        <f t="shared" ref="D36" si="1">ROUNDDOWN(G36*1.1,0)</f>
        <v>0</v>
      </c>
      <c r="E36" s="653"/>
      <c r="F36" s="527" t="s">
        <v>37</v>
      </c>
      <c r="G36" s="652">
        <f>SUM('補助対象経費内容説明書１:20'!L24:N24)</f>
        <v>0</v>
      </c>
      <c r="H36" s="653"/>
      <c r="I36" s="528" t="s">
        <v>37</v>
      </c>
      <c r="J36" s="640"/>
      <c r="K36" s="638"/>
      <c r="L36" s="638"/>
      <c r="M36" s="638"/>
      <c r="N36" s="638"/>
      <c r="O36" s="87"/>
    </row>
    <row r="37" spans="1:15" s="5" customFormat="1" ht="15" customHeight="1">
      <c r="A37" s="490"/>
      <c r="B37" s="490"/>
      <c r="C37" s="490"/>
      <c r="D37" s="662"/>
      <c r="E37" s="655"/>
      <c r="F37" s="529"/>
      <c r="G37" s="654"/>
      <c r="H37" s="655"/>
      <c r="I37" s="530"/>
      <c r="J37" s="640"/>
      <c r="K37" s="638"/>
      <c r="L37" s="638"/>
      <c r="M37" s="638"/>
      <c r="N37" s="638"/>
      <c r="O37" s="87"/>
    </row>
    <row r="38" spans="1:15" s="5" customFormat="1" ht="15" customHeight="1">
      <c r="A38" s="490"/>
      <c r="B38" s="490"/>
      <c r="C38" s="490"/>
      <c r="D38" s="662"/>
      <c r="E38" s="655"/>
      <c r="F38" s="529"/>
      <c r="G38" s="654"/>
      <c r="H38" s="655"/>
      <c r="I38" s="532"/>
      <c r="J38" s="640"/>
      <c r="K38" s="638"/>
      <c r="L38" s="638"/>
      <c r="M38" s="638"/>
      <c r="N38" s="638"/>
      <c r="O38" s="87"/>
    </row>
    <row r="39" spans="1:15" s="5" customFormat="1" ht="15" customHeight="1">
      <c r="A39" s="531" t="s">
        <v>49</v>
      </c>
      <c r="B39" s="490"/>
      <c r="C39" s="490"/>
      <c r="D39" s="661">
        <f t="shared" ref="D39" si="2">ROUNDDOWN(G39*1.1,0)</f>
        <v>0</v>
      </c>
      <c r="E39" s="653"/>
      <c r="F39" s="527" t="s">
        <v>37</v>
      </c>
      <c r="G39" s="652">
        <f>SUM('補助対象経費内容説明書１:20'!L25:N25)</f>
        <v>0</v>
      </c>
      <c r="H39" s="653"/>
      <c r="I39" s="530" t="s">
        <v>37</v>
      </c>
      <c r="J39" s="640"/>
      <c r="K39" s="638"/>
      <c r="L39" s="638"/>
      <c r="M39" s="638"/>
      <c r="N39" s="638"/>
      <c r="O39" s="87"/>
    </row>
    <row r="40" spans="1:15" s="5" customFormat="1" ht="15" customHeight="1">
      <c r="A40" s="531"/>
      <c r="B40" s="490"/>
      <c r="C40" s="490"/>
      <c r="D40" s="662"/>
      <c r="E40" s="655"/>
      <c r="F40" s="529"/>
      <c r="G40" s="654"/>
      <c r="H40" s="655"/>
      <c r="I40" s="530"/>
      <c r="J40" s="640"/>
      <c r="K40" s="638"/>
      <c r="L40" s="638"/>
      <c r="M40" s="638"/>
      <c r="N40" s="638"/>
      <c r="O40" s="87"/>
    </row>
    <row r="41" spans="1:15" s="5" customFormat="1" ht="15" customHeight="1">
      <c r="A41" s="490"/>
      <c r="B41" s="490"/>
      <c r="C41" s="490"/>
      <c r="D41" s="662"/>
      <c r="E41" s="655"/>
      <c r="F41" s="533"/>
      <c r="G41" s="654"/>
      <c r="H41" s="655"/>
      <c r="I41" s="532"/>
      <c r="J41" s="640"/>
      <c r="K41" s="638"/>
      <c r="L41" s="638"/>
      <c r="M41" s="638"/>
      <c r="N41" s="638"/>
      <c r="O41" s="87"/>
    </row>
    <row r="42" spans="1:15" s="5" customFormat="1" ht="15" customHeight="1" outlineLevel="1">
      <c r="A42" s="531" t="s">
        <v>187</v>
      </c>
      <c r="B42" s="490"/>
      <c r="C42" s="490"/>
      <c r="D42" s="661">
        <f t="shared" ref="D42" si="3">ROUNDDOWN(G42*1.1,0)</f>
        <v>0</v>
      </c>
      <c r="E42" s="653"/>
      <c r="F42" s="529" t="s">
        <v>37</v>
      </c>
      <c r="G42" s="652">
        <f>SUM('補助対象経費内容説明書１:20'!L26:N26)</f>
        <v>0</v>
      </c>
      <c r="H42" s="653"/>
      <c r="I42" s="530" t="s">
        <v>37</v>
      </c>
      <c r="J42" s="640"/>
      <c r="K42" s="638"/>
      <c r="L42" s="638"/>
      <c r="M42" s="638"/>
      <c r="N42" s="638"/>
      <c r="O42" s="87"/>
    </row>
    <row r="43" spans="1:15" s="5" customFormat="1" ht="15" customHeight="1" outlineLevel="1">
      <c r="A43" s="531"/>
      <c r="B43" s="490"/>
      <c r="C43" s="490"/>
      <c r="D43" s="662"/>
      <c r="E43" s="655"/>
      <c r="F43" s="529"/>
      <c r="G43" s="654"/>
      <c r="H43" s="655"/>
      <c r="I43" s="530"/>
      <c r="J43" s="640"/>
      <c r="K43" s="638"/>
      <c r="L43" s="638"/>
      <c r="M43" s="638"/>
      <c r="N43" s="638"/>
      <c r="O43" s="87"/>
    </row>
    <row r="44" spans="1:15" s="5" customFormat="1" ht="15" customHeight="1" outlineLevel="1">
      <c r="A44" s="490"/>
      <c r="B44" s="490"/>
      <c r="C44" s="490"/>
      <c r="D44" s="662"/>
      <c r="E44" s="655"/>
      <c r="F44" s="533"/>
      <c r="G44" s="654"/>
      <c r="H44" s="655"/>
      <c r="I44" s="532"/>
      <c r="J44" s="640"/>
      <c r="K44" s="638"/>
      <c r="L44" s="638"/>
      <c r="M44" s="638"/>
      <c r="N44" s="638"/>
      <c r="O44" s="87"/>
    </row>
    <row r="45" spans="1:15" s="5" customFormat="1" ht="15" customHeight="1">
      <c r="A45" s="490" t="s">
        <v>40</v>
      </c>
      <c r="B45" s="490"/>
      <c r="C45" s="490"/>
      <c r="D45" s="661">
        <f t="shared" ref="D45" si="4">ROUNDDOWN(G45*1.1,0)</f>
        <v>0</v>
      </c>
      <c r="E45" s="653"/>
      <c r="F45" s="528" t="s">
        <v>37</v>
      </c>
      <c r="G45" s="652">
        <f>SUM('補助対象経費内容説明書１:20'!L27:N28)</f>
        <v>0</v>
      </c>
      <c r="H45" s="653"/>
      <c r="I45" s="528" t="s">
        <v>37</v>
      </c>
      <c r="J45" s="640"/>
      <c r="K45" s="638"/>
      <c r="L45" s="638"/>
      <c r="M45" s="638"/>
      <c r="N45" s="638"/>
      <c r="O45" s="87"/>
    </row>
    <row r="46" spans="1:15" s="5" customFormat="1" ht="15" customHeight="1">
      <c r="A46" s="534"/>
      <c r="B46" s="534"/>
      <c r="C46" s="534"/>
      <c r="D46" s="662"/>
      <c r="E46" s="655"/>
      <c r="F46" s="530"/>
      <c r="G46" s="654"/>
      <c r="H46" s="655"/>
      <c r="I46" s="530"/>
      <c r="J46" s="641"/>
      <c r="K46" s="639"/>
      <c r="L46" s="639"/>
      <c r="M46" s="639"/>
      <c r="N46" s="639"/>
      <c r="O46" s="87"/>
    </row>
    <row r="47" spans="1:15" s="5" customFormat="1" ht="15" customHeight="1">
      <c r="A47" s="534"/>
      <c r="B47" s="534"/>
      <c r="C47" s="534"/>
      <c r="D47" s="662"/>
      <c r="E47" s="655"/>
      <c r="F47" s="532"/>
      <c r="G47" s="654"/>
      <c r="H47" s="655"/>
      <c r="I47" s="532"/>
      <c r="J47" s="641"/>
      <c r="K47" s="639"/>
      <c r="L47" s="639"/>
      <c r="M47" s="639"/>
      <c r="N47" s="639"/>
      <c r="O47" s="87"/>
    </row>
    <row r="48" spans="1:15" s="5" customFormat="1" ht="15" customHeight="1">
      <c r="A48" s="490" t="s">
        <v>113</v>
      </c>
      <c r="B48" s="490"/>
      <c r="C48" s="490"/>
      <c r="D48" s="661">
        <f>G48</f>
        <v>0</v>
      </c>
      <c r="E48" s="653"/>
      <c r="F48" s="529" t="s">
        <v>8</v>
      </c>
      <c r="G48" s="652">
        <f>SUM('補助対象経費内容説明書１:20'!L29:N29)</f>
        <v>0</v>
      </c>
      <c r="H48" s="653"/>
      <c r="I48" s="530" t="s">
        <v>8</v>
      </c>
      <c r="J48" s="640"/>
      <c r="K48" s="638"/>
      <c r="L48" s="638"/>
      <c r="M48" s="638"/>
      <c r="N48" s="638"/>
      <c r="O48" s="87"/>
    </row>
    <row r="49" spans="1:17" s="5" customFormat="1" ht="15" customHeight="1">
      <c r="A49" s="534"/>
      <c r="B49" s="534"/>
      <c r="C49" s="534"/>
      <c r="D49" s="662"/>
      <c r="E49" s="655"/>
      <c r="F49" s="529"/>
      <c r="G49" s="654"/>
      <c r="H49" s="655"/>
      <c r="I49" s="530"/>
      <c r="J49" s="641"/>
      <c r="K49" s="639"/>
      <c r="L49" s="639"/>
      <c r="M49" s="639"/>
      <c r="N49" s="639"/>
      <c r="O49" s="87"/>
    </row>
    <row r="50" spans="1:17" s="5" customFormat="1" ht="15" customHeight="1" thickBot="1">
      <c r="A50" s="534"/>
      <c r="B50" s="534"/>
      <c r="C50" s="534"/>
      <c r="D50" s="662"/>
      <c r="E50" s="655"/>
      <c r="F50" s="529"/>
      <c r="G50" s="654"/>
      <c r="H50" s="655"/>
      <c r="I50" s="530"/>
      <c r="J50" s="641"/>
      <c r="K50" s="639"/>
      <c r="L50" s="639"/>
      <c r="M50" s="639"/>
      <c r="N50" s="639"/>
      <c r="O50" s="87"/>
    </row>
    <row r="51" spans="1:17" s="5" customFormat="1" ht="15" customHeight="1" thickTop="1">
      <c r="A51" s="511" t="s">
        <v>41</v>
      </c>
      <c r="B51" s="511"/>
      <c r="C51" s="511"/>
      <c r="D51" s="663">
        <f>SUM(D30:E50)</f>
        <v>0</v>
      </c>
      <c r="E51" s="664"/>
      <c r="F51" s="535" t="s">
        <v>50</v>
      </c>
      <c r="G51" s="656">
        <f>SUM(G30:H50)</f>
        <v>0</v>
      </c>
      <c r="H51" s="657"/>
      <c r="I51" s="536" t="s">
        <v>51</v>
      </c>
      <c r="J51" s="642"/>
      <c r="K51" s="643"/>
      <c r="L51" s="643"/>
      <c r="M51" s="643"/>
      <c r="N51" s="643"/>
      <c r="O51" s="87"/>
      <c r="Q51" s="86">
        <f>ROUNDDOWN(G51*2/3,-3)</f>
        <v>0</v>
      </c>
    </row>
    <row r="52" spans="1:17" s="5" customFormat="1" ht="15" customHeight="1">
      <c r="A52" s="537"/>
      <c r="B52" s="537"/>
      <c r="C52" s="537"/>
      <c r="D52" s="662"/>
      <c r="E52" s="655"/>
      <c r="F52" s="538"/>
      <c r="G52" s="658"/>
      <c r="H52" s="655"/>
      <c r="I52" s="539"/>
      <c r="J52" s="644"/>
      <c r="K52" s="645"/>
      <c r="L52" s="645"/>
      <c r="M52" s="645"/>
      <c r="N52" s="645"/>
      <c r="O52" s="87"/>
    </row>
    <row r="53" spans="1:17" s="5" customFormat="1" ht="15" customHeight="1" thickBot="1">
      <c r="A53" s="514"/>
      <c r="B53" s="514"/>
      <c r="C53" s="514"/>
      <c r="D53" s="665"/>
      <c r="E53" s="666"/>
      <c r="F53" s="540"/>
      <c r="G53" s="659"/>
      <c r="H53" s="660"/>
      <c r="I53" s="541"/>
      <c r="J53" s="640"/>
      <c r="K53" s="638"/>
      <c r="L53" s="638"/>
      <c r="M53" s="638"/>
      <c r="N53" s="638"/>
      <c r="O53" s="87"/>
    </row>
    <row r="54" spans="1:17" s="6" customFormat="1" ht="7.5" customHeight="1" thickTop="1">
      <c r="A54" s="542"/>
      <c r="B54" s="542"/>
      <c r="C54" s="542"/>
      <c r="D54" s="543"/>
      <c r="E54" s="543"/>
      <c r="F54" s="542"/>
      <c r="G54" s="543"/>
      <c r="H54" s="543"/>
      <c r="I54" s="542"/>
      <c r="J54" s="544"/>
      <c r="K54" s="544"/>
      <c r="L54" s="544"/>
      <c r="M54" s="544"/>
      <c r="N54" s="544"/>
      <c r="O54" s="544"/>
    </row>
    <row r="55" spans="1:17" s="1" customFormat="1" ht="15" customHeight="1">
      <c r="A55" s="545" t="s">
        <v>52</v>
      </c>
      <c r="B55" s="545"/>
      <c r="C55" s="545"/>
      <c r="D55" s="545"/>
      <c r="E55" s="545"/>
      <c r="F55" s="545"/>
      <c r="G55" s="545"/>
      <c r="H55" s="545"/>
      <c r="I55" s="545"/>
      <c r="J55" s="545"/>
      <c r="K55" s="545"/>
      <c r="L55" s="545"/>
      <c r="M55" s="545"/>
      <c r="N55" s="545"/>
      <c r="O55" s="90"/>
    </row>
    <row r="56" spans="1:17" s="152" customFormat="1" ht="15" customHeight="1">
      <c r="A56" s="90" t="s">
        <v>182</v>
      </c>
      <c r="B56" s="90"/>
      <c r="C56" s="90"/>
      <c r="D56" s="90"/>
      <c r="E56" s="90"/>
      <c r="F56" s="90"/>
      <c r="G56" s="90"/>
      <c r="H56" s="90"/>
      <c r="I56" s="90"/>
      <c r="J56" s="90"/>
      <c r="K56" s="90"/>
      <c r="L56" s="90"/>
      <c r="M56" s="90"/>
      <c r="N56" s="90"/>
      <c r="O56" s="90"/>
    </row>
    <row r="57" spans="1:17" s="1" customFormat="1" ht="15" customHeight="1">
      <c r="A57" s="90" t="s">
        <v>183</v>
      </c>
      <c r="B57" s="546"/>
      <c r="C57" s="546"/>
      <c r="D57" s="546"/>
      <c r="E57" s="546"/>
      <c r="F57" s="546"/>
      <c r="G57" s="546"/>
      <c r="H57" s="546"/>
      <c r="I57" s="546"/>
      <c r="J57" s="546"/>
      <c r="K57" s="546"/>
      <c r="L57" s="546"/>
      <c r="M57" s="546"/>
      <c r="N57" s="546"/>
      <c r="O57" s="90"/>
    </row>
    <row r="58" spans="1:17" s="147" customFormat="1" ht="15" customHeight="1">
      <c r="A58" s="90" t="s">
        <v>184</v>
      </c>
      <c r="B58" s="546"/>
      <c r="C58" s="547"/>
      <c r="D58" s="547"/>
      <c r="E58" s="547"/>
      <c r="F58" s="547"/>
      <c r="G58" s="547"/>
      <c r="H58" s="547"/>
      <c r="I58" s="547"/>
      <c r="J58" s="547"/>
      <c r="K58" s="547"/>
      <c r="L58" s="547"/>
      <c r="M58" s="547"/>
      <c r="N58" s="547"/>
      <c r="O58" s="90"/>
    </row>
    <row r="59" spans="1:17" s="1" customFormat="1" ht="15" customHeight="1">
      <c r="A59" s="90"/>
      <c r="B59" s="90"/>
      <c r="C59" s="90"/>
      <c r="D59" s="90"/>
      <c r="E59" s="90"/>
      <c r="F59" s="90"/>
      <c r="G59" s="90"/>
      <c r="H59" s="90"/>
      <c r="I59" s="90"/>
      <c r="J59" s="90"/>
      <c r="K59" s="90"/>
      <c r="L59" s="90"/>
      <c r="M59" s="90"/>
      <c r="N59" s="90"/>
      <c r="O59" s="90"/>
    </row>
    <row r="60" spans="1:17" s="1" customFormat="1" ht="15" customHeight="1" thickBot="1">
      <c r="A60" s="90"/>
      <c r="B60" s="90"/>
      <c r="C60" s="90"/>
      <c r="D60" s="90"/>
      <c r="E60" s="90"/>
      <c r="F60" s="90"/>
      <c r="G60" s="90"/>
      <c r="H60" s="90"/>
      <c r="I60" s="90"/>
      <c r="J60" s="90"/>
      <c r="K60" s="90"/>
      <c r="L60" s="90"/>
      <c r="M60" s="90"/>
      <c r="N60" s="90"/>
      <c r="O60" s="90"/>
    </row>
    <row r="61" spans="1:17" s="1" customFormat="1" ht="15" customHeight="1" thickTop="1">
      <c r="A61" s="90"/>
      <c r="B61" s="548" t="s">
        <v>53</v>
      </c>
      <c r="C61" s="549" t="s">
        <v>56</v>
      </c>
      <c r="D61" s="549"/>
      <c r="E61" s="549"/>
      <c r="F61" s="549"/>
      <c r="G61" s="549"/>
      <c r="H61" s="549"/>
      <c r="I61" s="549"/>
      <c r="J61" s="550" t="s">
        <v>38</v>
      </c>
      <c r="K61" s="551"/>
      <c r="L61" s="551"/>
      <c r="M61" s="551"/>
      <c r="N61" s="552"/>
      <c r="O61" s="90"/>
      <c r="Q61" s="145"/>
    </row>
    <row r="62" spans="1:17" s="1" customFormat="1" ht="15" customHeight="1" thickBot="1">
      <c r="A62" s="90"/>
      <c r="B62" s="553"/>
      <c r="C62" s="554" t="s">
        <v>54</v>
      </c>
      <c r="D62" s="555" t="s">
        <v>191</v>
      </c>
      <c r="E62" s="555"/>
      <c r="F62" s="555"/>
      <c r="G62" s="555"/>
      <c r="H62" s="555"/>
      <c r="I62" s="555"/>
      <c r="J62" s="555"/>
      <c r="K62" s="555"/>
      <c r="L62" s="555"/>
      <c r="M62" s="556"/>
      <c r="N62" s="552"/>
      <c r="O62" s="90"/>
    </row>
    <row r="63" spans="1:17" s="1" customFormat="1" ht="15" customHeight="1" thickTop="1">
      <c r="A63" s="162"/>
      <c r="B63" s="162"/>
      <c r="C63" s="162"/>
      <c r="D63" s="229"/>
      <c r="E63" s="229"/>
      <c r="F63" s="229"/>
      <c r="G63" s="229"/>
      <c r="H63" s="229"/>
      <c r="I63" s="229"/>
      <c r="J63" s="229"/>
      <c r="K63" s="229"/>
      <c r="L63" s="162"/>
      <c r="M63" s="162"/>
      <c r="N63" s="162"/>
      <c r="O63" s="90"/>
    </row>
    <row r="64" spans="1:17" s="1" customFormat="1" ht="7.5" customHeight="1">
      <c r="A64" s="90"/>
      <c r="B64" s="162"/>
      <c r="C64" s="162"/>
      <c r="D64" s="162"/>
      <c r="E64" s="162"/>
      <c r="F64" s="162"/>
      <c r="G64" s="162"/>
      <c r="H64" s="162"/>
      <c r="I64" s="162"/>
      <c r="J64" s="162"/>
      <c r="K64" s="162"/>
      <c r="L64" s="162"/>
      <c r="M64" s="162"/>
      <c r="N64" s="90"/>
      <c r="O64" s="90"/>
    </row>
    <row r="65" s="1" customFormat="1" ht="15" customHeight="1"/>
    <row r="66" s="1" customFormat="1" ht="15" customHeight="1"/>
    <row r="67" s="5" customFormat="1" ht="15" customHeight="1"/>
    <row r="68" s="5" customFormat="1" ht="15" customHeight="1"/>
    <row r="69" s="3" customFormat="1" ht="15" customHeight="1"/>
    <row r="70" s="3" customFormat="1" ht="15" customHeight="1"/>
    <row r="71" s="3" customFormat="1" ht="15" customHeight="1"/>
    <row r="72" s="3" customFormat="1" ht="15" customHeight="1"/>
    <row r="73" s="3" customFormat="1" ht="15" customHeight="1"/>
    <row r="74" s="3" customFormat="1" ht="15" customHeight="1"/>
    <row r="75" s="3" customFormat="1" ht="15" customHeight="1"/>
    <row r="76" s="3" customFormat="1" ht="15" customHeight="1"/>
    <row r="77" s="3" customFormat="1" ht="15" customHeight="1"/>
    <row r="78" s="3" customFormat="1" ht="15" customHeight="1"/>
    <row r="79" s="3" customFormat="1" ht="15" customHeight="1"/>
    <row r="80" s="3" customFormat="1" ht="15" customHeight="1"/>
    <row r="81" s="3" customFormat="1" ht="15" customHeight="1"/>
    <row r="82" s="3" customFormat="1" ht="15" customHeight="1"/>
    <row r="83" s="3" customFormat="1" ht="15" customHeight="1"/>
    <row r="84" s="3" customFormat="1" ht="15" customHeight="1"/>
    <row r="85" s="3" customFormat="1" ht="15" customHeight="1"/>
    <row r="86" s="3" customFormat="1" ht="15" customHeight="1"/>
    <row r="87" s="3" customFormat="1" ht="15" customHeight="1"/>
  </sheetData>
  <sheetProtection sheet="1" formatCells="0"/>
  <mergeCells count="79">
    <mergeCell ref="A4:N6"/>
    <mergeCell ref="A7:C7"/>
    <mergeCell ref="A8:C9"/>
    <mergeCell ref="D8:I9"/>
    <mergeCell ref="J8:N9"/>
    <mergeCell ref="A10:C16"/>
    <mergeCell ref="D10:G16"/>
    <mergeCell ref="H10:H16"/>
    <mergeCell ref="J10:N10"/>
    <mergeCell ref="J12:N12"/>
    <mergeCell ref="A17:C19"/>
    <mergeCell ref="A20:C22"/>
    <mergeCell ref="A23:C25"/>
    <mergeCell ref="D23:G25"/>
    <mergeCell ref="D20:G22"/>
    <mergeCell ref="D17:G19"/>
    <mergeCell ref="J28:N29"/>
    <mergeCell ref="H23:H25"/>
    <mergeCell ref="H20:H22"/>
    <mergeCell ref="H17:H19"/>
    <mergeCell ref="J23:N25"/>
    <mergeCell ref="J20:N22"/>
    <mergeCell ref="J17:N19"/>
    <mergeCell ref="A27:C27"/>
    <mergeCell ref="A28:C29"/>
    <mergeCell ref="D28:F29"/>
    <mergeCell ref="G28:I29"/>
    <mergeCell ref="A33:C35"/>
    <mergeCell ref="A30:C32"/>
    <mergeCell ref="G30:H32"/>
    <mergeCell ref="D33:E35"/>
    <mergeCell ref="D30:E32"/>
    <mergeCell ref="F33:F35"/>
    <mergeCell ref="I30:I32"/>
    <mergeCell ref="G33:H35"/>
    <mergeCell ref="I33:I35"/>
    <mergeCell ref="D45:E47"/>
    <mergeCell ref="D42:E44"/>
    <mergeCell ref="D39:E41"/>
    <mergeCell ref="D36:E38"/>
    <mergeCell ref="A36:C38"/>
    <mergeCell ref="J30:N32"/>
    <mergeCell ref="A55:N55"/>
    <mergeCell ref="G51:H53"/>
    <mergeCell ref="I51:I53"/>
    <mergeCell ref="J51:N53"/>
    <mergeCell ref="J45:N47"/>
    <mergeCell ref="J42:N44"/>
    <mergeCell ref="G39:H41"/>
    <mergeCell ref="I39:I41"/>
    <mergeCell ref="G42:H44"/>
    <mergeCell ref="I42:I44"/>
    <mergeCell ref="G45:H47"/>
    <mergeCell ref="I45:I47"/>
    <mergeCell ref="F30:F32"/>
    <mergeCell ref="F36:F38"/>
    <mergeCell ref="D51:E53"/>
    <mergeCell ref="I48:I50"/>
    <mergeCell ref="J48:N50"/>
    <mergeCell ref="J36:N38"/>
    <mergeCell ref="J33:N35"/>
    <mergeCell ref="G36:H38"/>
    <mergeCell ref="I36:I38"/>
    <mergeCell ref="D62:M62"/>
    <mergeCell ref="D63:K63"/>
    <mergeCell ref="C61:I61"/>
    <mergeCell ref="J39:N41"/>
    <mergeCell ref="A51:C53"/>
    <mergeCell ref="A45:C47"/>
    <mergeCell ref="A42:C44"/>
    <mergeCell ref="A39:C41"/>
    <mergeCell ref="F51:F53"/>
    <mergeCell ref="F45:F47"/>
    <mergeCell ref="F42:F44"/>
    <mergeCell ref="F39:F41"/>
    <mergeCell ref="A48:C50"/>
    <mergeCell ref="D48:E50"/>
    <mergeCell ref="F48:F50"/>
    <mergeCell ref="G48:H50"/>
  </mergeCells>
  <phoneticPr fontId="4"/>
  <conditionalFormatting sqref="D17:G22">
    <cfRule type="cellIs" dxfId="46" priority="4" operator="equal">
      <formula>""</formula>
    </cfRule>
  </conditionalFormatting>
  <conditionalFormatting sqref="J17:N22 J30:N47 J51:N53">
    <cfRule type="cellIs" dxfId="45" priority="3" operator="equal">
      <formula>""</formula>
    </cfRule>
  </conditionalFormatting>
  <conditionalFormatting sqref="J23:N26">
    <cfRule type="cellIs" dxfId="44" priority="2" operator="notEqual">
      <formula>IF($D$23=$D$51,"","")</formula>
    </cfRule>
  </conditionalFormatting>
  <conditionalFormatting sqref="J48:N50">
    <cfRule type="cellIs" dxfId="43" priority="1" operator="equal">
      <formula>""</formula>
    </cfRule>
  </conditionalFormatting>
  <dataValidations disablePrompts="1" count="1">
    <dataValidation type="list" allowBlank="1" showInputMessage="1" showErrorMessage="1" sqref="J14:J16">
      <formula1>"■,□"</formula1>
    </dataValidation>
  </dataValidations>
  <pageMargins left="0.78740157480314965" right="0.70866141732283472" top="0.59055118110236227" bottom="0.59055118110236227" header="0.31496062992125984" footer="0.31496062992125984"/>
  <pageSetup paperSize="9" scale="86"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O52"/>
  <sheetViews>
    <sheetView showZeros="0" view="pageBreakPreview" topLeftCell="A37" zoomScale="90" zoomScaleNormal="90" zoomScaleSheetLayoutView="90" workbookViewId="0">
      <selection activeCell="L10" sqref="L10:N11"/>
    </sheetView>
  </sheetViews>
  <sheetFormatPr defaultColWidth="6.25" defaultRowHeight="15" customHeight="1"/>
  <cols>
    <col min="1" max="16384" width="6.25" style="116"/>
  </cols>
  <sheetData>
    <row r="1" spans="1:15" ht="15" customHeight="1">
      <c r="A1" s="90"/>
      <c r="B1" s="90"/>
      <c r="C1" s="90"/>
      <c r="D1" s="90"/>
      <c r="E1" s="90"/>
      <c r="F1" s="90"/>
      <c r="G1" s="90"/>
      <c r="H1" s="90"/>
      <c r="I1" s="90"/>
      <c r="J1" s="90"/>
      <c r="K1" s="90"/>
      <c r="L1" s="90"/>
      <c r="M1" s="90"/>
      <c r="N1" s="90"/>
      <c r="O1" s="90"/>
    </row>
    <row r="2" spans="1:15" ht="15" customHeight="1">
      <c r="A2" s="89" t="s">
        <v>157</v>
      </c>
      <c r="B2" s="90"/>
      <c r="C2" s="90"/>
      <c r="D2" s="90"/>
      <c r="E2" s="90"/>
      <c r="F2" s="90"/>
      <c r="G2" s="90"/>
      <c r="H2" s="90"/>
      <c r="I2" s="90"/>
      <c r="J2" s="90"/>
      <c r="K2" s="90"/>
      <c r="L2" s="90"/>
      <c r="M2" s="90"/>
      <c r="N2" s="90"/>
      <c r="O2" s="90"/>
    </row>
    <row r="3" spans="1:15" ht="15" customHeight="1">
      <c r="A3" s="90"/>
      <c r="B3" s="90"/>
      <c r="C3" s="90"/>
      <c r="D3" s="90"/>
      <c r="E3" s="90"/>
      <c r="F3" s="90"/>
      <c r="G3" s="90"/>
      <c r="H3" s="90"/>
      <c r="I3" s="90"/>
      <c r="J3" s="90"/>
      <c r="K3" s="90"/>
      <c r="L3" s="90"/>
      <c r="M3" s="90"/>
      <c r="N3" s="90"/>
      <c r="O3" s="90"/>
    </row>
    <row r="4" spans="1:15" ht="15" customHeight="1">
      <c r="A4" s="203" t="s">
        <v>178</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ht="15" customHeight="1" thickBot="1">
      <c r="A6" s="117"/>
      <c r="B6" s="117"/>
      <c r="C6" s="117"/>
      <c r="D6" s="117"/>
      <c r="E6" s="117"/>
      <c r="F6" s="117"/>
      <c r="G6" s="117"/>
      <c r="H6" s="117"/>
      <c r="I6" s="117"/>
      <c r="J6" s="117"/>
      <c r="K6" s="117"/>
      <c r="L6" s="117"/>
      <c r="M6" s="117"/>
      <c r="N6" s="117"/>
      <c r="O6" s="90"/>
    </row>
    <row r="7" spans="1:15" ht="22.5" customHeight="1" thickBot="1">
      <c r="A7" s="244" t="s">
        <v>57</v>
      </c>
      <c r="B7" s="245"/>
      <c r="C7" s="245"/>
      <c r="D7" s="679">
        <f>交付申請書!I15</f>
        <v>0</v>
      </c>
      <c r="E7" s="679"/>
      <c r="F7" s="679"/>
      <c r="G7" s="679"/>
      <c r="H7" s="679"/>
      <c r="I7" s="679"/>
      <c r="J7" s="679"/>
      <c r="K7" s="679"/>
      <c r="L7" s="679"/>
      <c r="M7" s="679"/>
      <c r="N7" s="679"/>
      <c r="O7" s="680"/>
    </row>
    <row r="8" spans="1:15" ht="15" customHeight="1" thickBot="1">
      <c r="A8" s="90"/>
      <c r="B8" s="90"/>
      <c r="C8" s="90"/>
      <c r="D8" s="90"/>
      <c r="E8" s="90"/>
      <c r="F8" s="90"/>
      <c r="G8" s="90"/>
      <c r="H8" s="90"/>
      <c r="I8" s="90"/>
      <c r="J8" s="90"/>
      <c r="K8" s="90"/>
      <c r="L8" s="90"/>
      <c r="M8" s="90"/>
      <c r="N8" s="90"/>
      <c r="O8" s="90"/>
    </row>
    <row r="9" spans="1:15" ht="22.5" customHeight="1" thickBot="1">
      <c r="A9" s="248" t="s">
        <v>154</v>
      </c>
      <c r="B9" s="249"/>
      <c r="C9" s="249" t="s">
        <v>58</v>
      </c>
      <c r="D9" s="249"/>
      <c r="E9" s="249"/>
      <c r="F9" s="249"/>
      <c r="G9" s="249"/>
      <c r="H9" s="249"/>
      <c r="I9" s="249" t="s">
        <v>59</v>
      </c>
      <c r="J9" s="249"/>
      <c r="K9" s="250"/>
      <c r="L9" s="250" t="s">
        <v>60</v>
      </c>
      <c r="M9" s="251"/>
      <c r="N9" s="251"/>
      <c r="O9" s="118" t="s">
        <v>61</v>
      </c>
    </row>
    <row r="10" spans="1:15" ht="15" customHeight="1" thickTop="1">
      <c r="A10" s="239">
        <v>1</v>
      </c>
      <c r="B10" s="240"/>
      <c r="C10" s="241"/>
      <c r="D10" s="241"/>
      <c r="E10" s="241"/>
      <c r="F10" s="241"/>
      <c r="G10" s="241"/>
      <c r="H10" s="241"/>
      <c r="I10" s="675">
        <f>COUNTIF(受講者一覧!$A$10:$B$47,研修等一覧!A10)</f>
        <v>0</v>
      </c>
      <c r="J10" s="676"/>
      <c r="K10" s="242" t="s">
        <v>22</v>
      </c>
      <c r="L10" s="667">
        <f>補助対象経費内容説明書１!L17</f>
        <v>0</v>
      </c>
      <c r="M10" s="668"/>
      <c r="N10" s="668"/>
      <c r="O10" s="243" t="s">
        <v>8</v>
      </c>
    </row>
    <row r="11" spans="1:15" ht="15" customHeight="1">
      <c r="A11" s="230"/>
      <c r="B11" s="231"/>
      <c r="C11" s="234"/>
      <c r="D11" s="234"/>
      <c r="E11" s="234"/>
      <c r="F11" s="234"/>
      <c r="G11" s="234"/>
      <c r="H11" s="234"/>
      <c r="I11" s="677"/>
      <c r="J11" s="678"/>
      <c r="K11" s="235"/>
      <c r="L11" s="669"/>
      <c r="M11" s="670"/>
      <c r="N11" s="670"/>
      <c r="O11" s="237"/>
    </row>
    <row r="12" spans="1:15" ht="15" customHeight="1">
      <c r="A12" s="230">
        <v>2</v>
      </c>
      <c r="B12" s="231"/>
      <c r="C12" s="234"/>
      <c r="D12" s="234"/>
      <c r="E12" s="234"/>
      <c r="F12" s="234"/>
      <c r="G12" s="234"/>
      <c r="H12" s="234"/>
      <c r="I12" s="675">
        <f>COUNTIF(受講者一覧!$A$10:$B$47,研修等一覧!A12)</f>
        <v>0</v>
      </c>
      <c r="J12" s="676"/>
      <c r="K12" s="235" t="s">
        <v>22</v>
      </c>
      <c r="L12" s="669">
        <f>'2'!L17</f>
        <v>0</v>
      </c>
      <c r="M12" s="670"/>
      <c r="N12" s="670"/>
      <c r="O12" s="237" t="s">
        <v>8</v>
      </c>
    </row>
    <row r="13" spans="1:15" ht="15" customHeight="1">
      <c r="A13" s="230"/>
      <c r="B13" s="231"/>
      <c r="C13" s="234"/>
      <c r="D13" s="234"/>
      <c r="E13" s="234"/>
      <c r="F13" s="234"/>
      <c r="G13" s="234"/>
      <c r="H13" s="234"/>
      <c r="I13" s="677"/>
      <c r="J13" s="678"/>
      <c r="K13" s="235"/>
      <c r="L13" s="669"/>
      <c r="M13" s="670"/>
      <c r="N13" s="670"/>
      <c r="O13" s="237"/>
    </row>
    <row r="14" spans="1:15" ht="15" customHeight="1">
      <c r="A14" s="230">
        <v>3</v>
      </c>
      <c r="B14" s="231"/>
      <c r="C14" s="234"/>
      <c r="D14" s="234"/>
      <c r="E14" s="234"/>
      <c r="F14" s="234"/>
      <c r="G14" s="234"/>
      <c r="H14" s="234"/>
      <c r="I14" s="675">
        <f>COUNTIF(受講者一覧!$A$10:$B$47,研修等一覧!A14)</f>
        <v>0</v>
      </c>
      <c r="J14" s="676"/>
      <c r="K14" s="235" t="s">
        <v>22</v>
      </c>
      <c r="L14" s="669">
        <f>'3'!L17</f>
        <v>0</v>
      </c>
      <c r="M14" s="670"/>
      <c r="N14" s="670"/>
      <c r="O14" s="237" t="s">
        <v>8</v>
      </c>
    </row>
    <row r="15" spans="1:15" ht="15" customHeight="1">
      <c r="A15" s="230"/>
      <c r="B15" s="231"/>
      <c r="C15" s="234"/>
      <c r="D15" s="234"/>
      <c r="E15" s="234"/>
      <c r="F15" s="234"/>
      <c r="G15" s="234"/>
      <c r="H15" s="234"/>
      <c r="I15" s="677"/>
      <c r="J15" s="678"/>
      <c r="K15" s="235"/>
      <c r="L15" s="669"/>
      <c r="M15" s="670"/>
      <c r="N15" s="670"/>
      <c r="O15" s="237"/>
    </row>
    <row r="16" spans="1:15" ht="15" customHeight="1">
      <c r="A16" s="230">
        <v>4</v>
      </c>
      <c r="B16" s="231"/>
      <c r="C16" s="234"/>
      <c r="D16" s="234"/>
      <c r="E16" s="234"/>
      <c r="F16" s="234"/>
      <c r="G16" s="234"/>
      <c r="H16" s="234"/>
      <c r="I16" s="675">
        <f>COUNTIF(受講者一覧!$A$10:$B$47,研修等一覧!A16)</f>
        <v>0</v>
      </c>
      <c r="J16" s="676"/>
      <c r="K16" s="235" t="s">
        <v>22</v>
      </c>
      <c r="L16" s="669">
        <f>'4'!L17</f>
        <v>0</v>
      </c>
      <c r="M16" s="670"/>
      <c r="N16" s="670"/>
      <c r="O16" s="237" t="s">
        <v>8</v>
      </c>
    </row>
    <row r="17" spans="1:15" ht="15" customHeight="1">
      <c r="A17" s="230"/>
      <c r="B17" s="231"/>
      <c r="C17" s="234"/>
      <c r="D17" s="234"/>
      <c r="E17" s="234"/>
      <c r="F17" s="234"/>
      <c r="G17" s="234"/>
      <c r="H17" s="234"/>
      <c r="I17" s="677"/>
      <c r="J17" s="678"/>
      <c r="K17" s="235"/>
      <c r="L17" s="669"/>
      <c r="M17" s="670"/>
      <c r="N17" s="670"/>
      <c r="O17" s="237"/>
    </row>
    <row r="18" spans="1:15" ht="15" customHeight="1">
      <c r="A18" s="230">
        <v>5</v>
      </c>
      <c r="B18" s="231"/>
      <c r="C18" s="234"/>
      <c r="D18" s="234"/>
      <c r="E18" s="234"/>
      <c r="F18" s="234"/>
      <c r="G18" s="234"/>
      <c r="H18" s="234"/>
      <c r="I18" s="675">
        <f>COUNTIF(受講者一覧!$A$10:$B$47,研修等一覧!A18)</f>
        <v>0</v>
      </c>
      <c r="J18" s="676"/>
      <c r="K18" s="235" t="s">
        <v>22</v>
      </c>
      <c r="L18" s="669">
        <f>'5'!L17</f>
        <v>0</v>
      </c>
      <c r="M18" s="670"/>
      <c r="N18" s="670"/>
      <c r="O18" s="237" t="s">
        <v>8</v>
      </c>
    </row>
    <row r="19" spans="1:15" ht="15" customHeight="1">
      <c r="A19" s="230"/>
      <c r="B19" s="231"/>
      <c r="C19" s="234"/>
      <c r="D19" s="234"/>
      <c r="E19" s="234"/>
      <c r="F19" s="234"/>
      <c r="G19" s="234"/>
      <c r="H19" s="234"/>
      <c r="I19" s="677"/>
      <c r="J19" s="678"/>
      <c r="K19" s="235"/>
      <c r="L19" s="669"/>
      <c r="M19" s="670"/>
      <c r="N19" s="670"/>
      <c r="O19" s="237"/>
    </row>
    <row r="20" spans="1:15" ht="15" customHeight="1">
      <c r="A20" s="230">
        <v>6</v>
      </c>
      <c r="B20" s="231"/>
      <c r="C20" s="234"/>
      <c r="D20" s="234"/>
      <c r="E20" s="234"/>
      <c r="F20" s="234"/>
      <c r="G20" s="234"/>
      <c r="H20" s="234"/>
      <c r="I20" s="675">
        <f>COUNTIF(受講者一覧!$A$10:$B$47,研修等一覧!A20)</f>
        <v>0</v>
      </c>
      <c r="J20" s="676"/>
      <c r="K20" s="235" t="s">
        <v>22</v>
      </c>
      <c r="L20" s="669">
        <f>'6'!L17</f>
        <v>0</v>
      </c>
      <c r="M20" s="670"/>
      <c r="N20" s="670"/>
      <c r="O20" s="237" t="s">
        <v>8</v>
      </c>
    </row>
    <row r="21" spans="1:15" ht="15" customHeight="1">
      <c r="A21" s="230"/>
      <c r="B21" s="231"/>
      <c r="C21" s="234"/>
      <c r="D21" s="234"/>
      <c r="E21" s="234"/>
      <c r="F21" s="234"/>
      <c r="G21" s="234"/>
      <c r="H21" s="234"/>
      <c r="I21" s="677"/>
      <c r="J21" s="678"/>
      <c r="K21" s="235"/>
      <c r="L21" s="669"/>
      <c r="M21" s="670"/>
      <c r="N21" s="670"/>
      <c r="O21" s="237"/>
    </row>
    <row r="22" spans="1:15" ht="15" customHeight="1">
      <c r="A22" s="230">
        <v>7</v>
      </c>
      <c r="B22" s="231"/>
      <c r="C22" s="234"/>
      <c r="D22" s="234"/>
      <c r="E22" s="234"/>
      <c r="F22" s="234"/>
      <c r="G22" s="234"/>
      <c r="H22" s="234"/>
      <c r="I22" s="675">
        <f>COUNTIF(受講者一覧!$A$10:$B$47,研修等一覧!A22)</f>
        <v>0</v>
      </c>
      <c r="J22" s="676"/>
      <c r="K22" s="235" t="s">
        <v>22</v>
      </c>
      <c r="L22" s="669">
        <f>'7'!L17</f>
        <v>0</v>
      </c>
      <c r="M22" s="670"/>
      <c r="N22" s="670"/>
      <c r="O22" s="237" t="s">
        <v>8</v>
      </c>
    </row>
    <row r="23" spans="1:15" ht="15" customHeight="1">
      <c r="A23" s="230"/>
      <c r="B23" s="231"/>
      <c r="C23" s="234"/>
      <c r="D23" s="234"/>
      <c r="E23" s="234"/>
      <c r="F23" s="234"/>
      <c r="G23" s="234"/>
      <c r="H23" s="234"/>
      <c r="I23" s="677"/>
      <c r="J23" s="678"/>
      <c r="K23" s="235"/>
      <c r="L23" s="669"/>
      <c r="M23" s="670"/>
      <c r="N23" s="670"/>
      <c r="O23" s="237"/>
    </row>
    <row r="24" spans="1:15" ht="15" customHeight="1">
      <c r="A24" s="230">
        <v>8</v>
      </c>
      <c r="B24" s="231"/>
      <c r="C24" s="234"/>
      <c r="D24" s="234"/>
      <c r="E24" s="234"/>
      <c r="F24" s="234"/>
      <c r="G24" s="234"/>
      <c r="H24" s="234"/>
      <c r="I24" s="675">
        <f>COUNTIF(受講者一覧!$A$10:$B$47,研修等一覧!A24)</f>
        <v>0</v>
      </c>
      <c r="J24" s="676"/>
      <c r="K24" s="235" t="s">
        <v>22</v>
      </c>
      <c r="L24" s="669">
        <f>'8'!L17</f>
        <v>0</v>
      </c>
      <c r="M24" s="670"/>
      <c r="N24" s="670"/>
      <c r="O24" s="237" t="s">
        <v>8</v>
      </c>
    </row>
    <row r="25" spans="1:15" ht="15" customHeight="1">
      <c r="A25" s="230"/>
      <c r="B25" s="231"/>
      <c r="C25" s="234"/>
      <c r="D25" s="234"/>
      <c r="E25" s="234"/>
      <c r="F25" s="234"/>
      <c r="G25" s="234"/>
      <c r="H25" s="234"/>
      <c r="I25" s="677"/>
      <c r="J25" s="678"/>
      <c r="K25" s="235"/>
      <c r="L25" s="669"/>
      <c r="M25" s="670"/>
      <c r="N25" s="670"/>
      <c r="O25" s="237"/>
    </row>
    <row r="26" spans="1:15" ht="15" customHeight="1">
      <c r="A26" s="230">
        <v>9</v>
      </c>
      <c r="B26" s="231"/>
      <c r="C26" s="234"/>
      <c r="D26" s="234"/>
      <c r="E26" s="234"/>
      <c r="F26" s="234"/>
      <c r="G26" s="234"/>
      <c r="H26" s="234"/>
      <c r="I26" s="675">
        <f>COUNTIF(受講者一覧!$A$10:$B$47,研修等一覧!A26)</f>
        <v>0</v>
      </c>
      <c r="J26" s="676"/>
      <c r="K26" s="235" t="s">
        <v>22</v>
      </c>
      <c r="L26" s="669">
        <f>'9'!L17</f>
        <v>0</v>
      </c>
      <c r="M26" s="670"/>
      <c r="N26" s="670"/>
      <c r="O26" s="237" t="s">
        <v>8</v>
      </c>
    </row>
    <row r="27" spans="1:15" ht="15" customHeight="1">
      <c r="A27" s="230"/>
      <c r="B27" s="231"/>
      <c r="C27" s="234"/>
      <c r="D27" s="234"/>
      <c r="E27" s="234"/>
      <c r="F27" s="234"/>
      <c r="G27" s="234"/>
      <c r="H27" s="234"/>
      <c r="I27" s="677"/>
      <c r="J27" s="678"/>
      <c r="K27" s="235"/>
      <c r="L27" s="669"/>
      <c r="M27" s="670"/>
      <c r="N27" s="670"/>
      <c r="O27" s="237"/>
    </row>
    <row r="28" spans="1:15" ht="15" customHeight="1">
      <c r="A28" s="230">
        <v>10</v>
      </c>
      <c r="B28" s="231"/>
      <c r="C28" s="234"/>
      <c r="D28" s="234"/>
      <c r="E28" s="234"/>
      <c r="F28" s="234"/>
      <c r="G28" s="234"/>
      <c r="H28" s="234"/>
      <c r="I28" s="675">
        <f>COUNTIF(受講者一覧!$A$10:$B$47,研修等一覧!A28)</f>
        <v>0</v>
      </c>
      <c r="J28" s="676"/>
      <c r="K28" s="235" t="s">
        <v>22</v>
      </c>
      <c r="L28" s="669">
        <f>'10'!L17</f>
        <v>0</v>
      </c>
      <c r="M28" s="670"/>
      <c r="N28" s="670"/>
      <c r="O28" s="237" t="s">
        <v>8</v>
      </c>
    </row>
    <row r="29" spans="1:15" ht="15" customHeight="1">
      <c r="A29" s="230"/>
      <c r="B29" s="231"/>
      <c r="C29" s="234"/>
      <c r="D29" s="234"/>
      <c r="E29" s="234"/>
      <c r="F29" s="234"/>
      <c r="G29" s="234"/>
      <c r="H29" s="234"/>
      <c r="I29" s="677"/>
      <c r="J29" s="678"/>
      <c r="K29" s="235"/>
      <c r="L29" s="669"/>
      <c r="M29" s="670"/>
      <c r="N29" s="670"/>
      <c r="O29" s="237"/>
    </row>
    <row r="30" spans="1:15" ht="15" customHeight="1">
      <c r="A30" s="230">
        <v>11</v>
      </c>
      <c r="B30" s="231"/>
      <c r="C30" s="234"/>
      <c r="D30" s="234"/>
      <c r="E30" s="234"/>
      <c r="F30" s="234"/>
      <c r="G30" s="234"/>
      <c r="H30" s="234"/>
      <c r="I30" s="675">
        <f>COUNTIF(受講者一覧!$A$10:$B$47,研修等一覧!A30)</f>
        <v>0</v>
      </c>
      <c r="J30" s="676"/>
      <c r="K30" s="235" t="s">
        <v>22</v>
      </c>
      <c r="L30" s="669">
        <f>'11'!L17</f>
        <v>0</v>
      </c>
      <c r="M30" s="670"/>
      <c r="N30" s="670"/>
      <c r="O30" s="237" t="s">
        <v>8</v>
      </c>
    </row>
    <row r="31" spans="1:15" ht="15" customHeight="1">
      <c r="A31" s="230"/>
      <c r="B31" s="231"/>
      <c r="C31" s="234"/>
      <c r="D31" s="234"/>
      <c r="E31" s="234"/>
      <c r="F31" s="234"/>
      <c r="G31" s="234"/>
      <c r="H31" s="234"/>
      <c r="I31" s="677"/>
      <c r="J31" s="678"/>
      <c r="K31" s="235"/>
      <c r="L31" s="669"/>
      <c r="M31" s="670"/>
      <c r="N31" s="670"/>
      <c r="O31" s="237"/>
    </row>
    <row r="32" spans="1:15" ht="15" customHeight="1">
      <c r="A32" s="230">
        <v>12</v>
      </c>
      <c r="B32" s="231"/>
      <c r="C32" s="234"/>
      <c r="D32" s="234"/>
      <c r="E32" s="234"/>
      <c r="F32" s="234"/>
      <c r="G32" s="234"/>
      <c r="H32" s="234"/>
      <c r="I32" s="675">
        <f>COUNTIF(受講者一覧!$A$10:$B$47,研修等一覧!A32)</f>
        <v>0</v>
      </c>
      <c r="J32" s="676"/>
      <c r="K32" s="235" t="s">
        <v>22</v>
      </c>
      <c r="L32" s="669">
        <f>'12'!L17</f>
        <v>0</v>
      </c>
      <c r="M32" s="670"/>
      <c r="N32" s="670"/>
      <c r="O32" s="237" t="s">
        <v>8</v>
      </c>
    </row>
    <row r="33" spans="1:15" ht="15" customHeight="1">
      <c r="A33" s="230"/>
      <c r="B33" s="231"/>
      <c r="C33" s="234"/>
      <c r="D33" s="234"/>
      <c r="E33" s="234"/>
      <c r="F33" s="234"/>
      <c r="G33" s="234"/>
      <c r="H33" s="234"/>
      <c r="I33" s="677"/>
      <c r="J33" s="678"/>
      <c r="K33" s="235"/>
      <c r="L33" s="669"/>
      <c r="M33" s="670"/>
      <c r="N33" s="670"/>
      <c r="O33" s="237"/>
    </row>
    <row r="34" spans="1:15" ht="15" customHeight="1">
      <c r="A34" s="230">
        <v>13</v>
      </c>
      <c r="B34" s="231"/>
      <c r="C34" s="234"/>
      <c r="D34" s="234"/>
      <c r="E34" s="234"/>
      <c r="F34" s="234"/>
      <c r="G34" s="234"/>
      <c r="H34" s="234"/>
      <c r="I34" s="675">
        <f>COUNTIF(受講者一覧!$A$10:$B$47,研修等一覧!A34)</f>
        <v>0</v>
      </c>
      <c r="J34" s="676"/>
      <c r="K34" s="235" t="s">
        <v>22</v>
      </c>
      <c r="L34" s="669">
        <f>'13'!L17</f>
        <v>0</v>
      </c>
      <c r="M34" s="670"/>
      <c r="N34" s="670"/>
      <c r="O34" s="237" t="s">
        <v>8</v>
      </c>
    </row>
    <row r="35" spans="1:15" ht="15" customHeight="1">
      <c r="A35" s="230"/>
      <c r="B35" s="231"/>
      <c r="C35" s="234"/>
      <c r="D35" s="234"/>
      <c r="E35" s="234"/>
      <c r="F35" s="234"/>
      <c r="G35" s="234"/>
      <c r="H35" s="234"/>
      <c r="I35" s="677"/>
      <c r="J35" s="678"/>
      <c r="K35" s="235"/>
      <c r="L35" s="669"/>
      <c r="M35" s="670"/>
      <c r="N35" s="670"/>
      <c r="O35" s="237"/>
    </row>
    <row r="36" spans="1:15" ht="15" customHeight="1">
      <c r="A36" s="230">
        <v>14</v>
      </c>
      <c r="B36" s="231"/>
      <c r="C36" s="234"/>
      <c r="D36" s="234"/>
      <c r="E36" s="234"/>
      <c r="F36" s="234"/>
      <c r="G36" s="234"/>
      <c r="H36" s="234"/>
      <c r="I36" s="675">
        <f>COUNTIF(受講者一覧!$A$10:$B$47,研修等一覧!A36)</f>
        <v>0</v>
      </c>
      <c r="J36" s="676"/>
      <c r="K36" s="235" t="s">
        <v>22</v>
      </c>
      <c r="L36" s="669">
        <f>'14'!L17</f>
        <v>0</v>
      </c>
      <c r="M36" s="670"/>
      <c r="N36" s="670"/>
      <c r="O36" s="237" t="s">
        <v>8</v>
      </c>
    </row>
    <row r="37" spans="1:15" ht="15" customHeight="1">
      <c r="A37" s="230"/>
      <c r="B37" s="231"/>
      <c r="C37" s="234"/>
      <c r="D37" s="234"/>
      <c r="E37" s="234"/>
      <c r="F37" s="234"/>
      <c r="G37" s="234"/>
      <c r="H37" s="234"/>
      <c r="I37" s="677"/>
      <c r="J37" s="678"/>
      <c r="K37" s="235"/>
      <c r="L37" s="669"/>
      <c r="M37" s="670"/>
      <c r="N37" s="670"/>
      <c r="O37" s="237"/>
    </row>
    <row r="38" spans="1:15" ht="15" customHeight="1">
      <c r="A38" s="230">
        <v>15</v>
      </c>
      <c r="B38" s="231"/>
      <c r="C38" s="234"/>
      <c r="D38" s="234"/>
      <c r="E38" s="234"/>
      <c r="F38" s="234"/>
      <c r="G38" s="234"/>
      <c r="H38" s="234"/>
      <c r="I38" s="675">
        <f>COUNTIF(受講者一覧!$A$10:$B$47,研修等一覧!A38)</f>
        <v>0</v>
      </c>
      <c r="J38" s="676"/>
      <c r="K38" s="235" t="s">
        <v>22</v>
      </c>
      <c r="L38" s="669">
        <f>'15'!L17</f>
        <v>0</v>
      </c>
      <c r="M38" s="670"/>
      <c r="N38" s="670"/>
      <c r="O38" s="237" t="s">
        <v>8</v>
      </c>
    </row>
    <row r="39" spans="1:15" ht="15" customHeight="1">
      <c r="A39" s="230"/>
      <c r="B39" s="231"/>
      <c r="C39" s="234"/>
      <c r="D39" s="234"/>
      <c r="E39" s="234"/>
      <c r="F39" s="234"/>
      <c r="G39" s="234"/>
      <c r="H39" s="234"/>
      <c r="I39" s="677"/>
      <c r="J39" s="678"/>
      <c r="K39" s="235"/>
      <c r="L39" s="669"/>
      <c r="M39" s="670"/>
      <c r="N39" s="670"/>
      <c r="O39" s="237"/>
    </row>
    <row r="40" spans="1:15" ht="15" customHeight="1">
      <c r="A40" s="230">
        <v>16</v>
      </c>
      <c r="B40" s="231"/>
      <c r="C40" s="234"/>
      <c r="D40" s="234"/>
      <c r="E40" s="234"/>
      <c r="F40" s="234"/>
      <c r="G40" s="234"/>
      <c r="H40" s="234"/>
      <c r="I40" s="675">
        <f>COUNTIF(受講者一覧!$A$10:$B$47,研修等一覧!A40)</f>
        <v>0</v>
      </c>
      <c r="J40" s="676"/>
      <c r="K40" s="235" t="s">
        <v>22</v>
      </c>
      <c r="L40" s="669">
        <f>'16'!L17</f>
        <v>0</v>
      </c>
      <c r="M40" s="670"/>
      <c r="N40" s="670"/>
      <c r="O40" s="237" t="s">
        <v>8</v>
      </c>
    </row>
    <row r="41" spans="1:15" ht="15" customHeight="1">
      <c r="A41" s="230"/>
      <c r="B41" s="231"/>
      <c r="C41" s="234"/>
      <c r="D41" s="234"/>
      <c r="E41" s="234"/>
      <c r="F41" s="234"/>
      <c r="G41" s="234"/>
      <c r="H41" s="234"/>
      <c r="I41" s="677"/>
      <c r="J41" s="678"/>
      <c r="K41" s="235"/>
      <c r="L41" s="669"/>
      <c r="M41" s="670"/>
      <c r="N41" s="670"/>
      <c r="O41" s="237"/>
    </row>
    <row r="42" spans="1:15" ht="15" customHeight="1">
      <c r="A42" s="230">
        <v>17</v>
      </c>
      <c r="B42" s="231"/>
      <c r="C42" s="234"/>
      <c r="D42" s="234"/>
      <c r="E42" s="234"/>
      <c r="F42" s="234"/>
      <c r="G42" s="234"/>
      <c r="H42" s="234"/>
      <c r="I42" s="675">
        <f>COUNTIF(受講者一覧!$A$10:$B$47,研修等一覧!A42)</f>
        <v>0</v>
      </c>
      <c r="J42" s="676"/>
      <c r="K42" s="235" t="s">
        <v>22</v>
      </c>
      <c r="L42" s="669">
        <f>'17'!L17</f>
        <v>0</v>
      </c>
      <c r="M42" s="670"/>
      <c r="N42" s="670"/>
      <c r="O42" s="237" t="s">
        <v>8</v>
      </c>
    </row>
    <row r="43" spans="1:15" ht="15" customHeight="1">
      <c r="A43" s="230"/>
      <c r="B43" s="231"/>
      <c r="C43" s="234"/>
      <c r="D43" s="234"/>
      <c r="E43" s="234"/>
      <c r="F43" s="234"/>
      <c r="G43" s="234"/>
      <c r="H43" s="234"/>
      <c r="I43" s="677"/>
      <c r="J43" s="678"/>
      <c r="K43" s="235"/>
      <c r="L43" s="669"/>
      <c r="M43" s="670"/>
      <c r="N43" s="670"/>
      <c r="O43" s="237"/>
    </row>
    <row r="44" spans="1:15" ht="15" customHeight="1">
      <c r="A44" s="230">
        <v>18</v>
      </c>
      <c r="B44" s="231"/>
      <c r="C44" s="234"/>
      <c r="D44" s="234"/>
      <c r="E44" s="234"/>
      <c r="F44" s="234"/>
      <c r="G44" s="234"/>
      <c r="H44" s="234"/>
      <c r="I44" s="675">
        <f>COUNTIF(受講者一覧!$A$10:$B$47,研修等一覧!A44)</f>
        <v>0</v>
      </c>
      <c r="J44" s="676"/>
      <c r="K44" s="235" t="s">
        <v>22</v>
      </c>
      <c r="L44" s="669">
        <f>'18'!L17</f>
        <v>0</v>
      </c>
      <c r="M44" s="670"/>
      <c r="N44" s="670"/>
      <c r="O44" s="237" t="s">
        <v>8</v>
      </c>
    </row>
    <row r="45" spans="1:15" ht="15" customHeight="1">
      <c r="A45" s="230"/>
      <c r="B45" s="231"/>
      <c r="C45" s="234"/>
      <c r="D45" s="234"/>
      <c r="E45" s="234"/>
      <c r="F45" s="234"/>
      <c r="G45" s="234"/>
      <c r="H45" s="234"/>
      <c r="I45" s="677"/>
      <c r="J45" s="678"/>
      <c r="K45" s="235"/>
      <c r="L45" s="669"/>
      <c r="M45" s="670"/>
      <c r="N45" s="670"/>
      <c r="O45" s="237"/>
    </row>
    <row r="46" spans="1:15" ht="15" customHeight="1">
      <c r="A46" s="230">
        <v>19</v>
      </c>
      <c r="B46" s="231"/>
      <c r="C46" s="234"/>
      <c r="D46" s="234"/>
      <c r="E46" s="234"/>
      <c r="F46" s="234"/>
      <c r="G46" s="234"/>
      <c r="H46" s="234"/>
      <c r="I46" s="675">
        <f>COUNTIF(受講者一覧!$A$10:$B$47,研修等一覧!A46)</f>
        <v>0</v>
      </c>
      <c r="J46" s="676"/>
      <c r="K46" s="235" t="s">
        <v>22</v>
      </c>
      <c r="L46" s="669">
        <f>'19'!L17</f>
        <v>0</v>
      </c>
      <c r="M46" s="670"/>
      <c r="N46" s="670"/>
      <c r="O46" s="237" t="s">
        <v>8</v>
      </c>
    </row>
    <row r="47" spans="1:15" ht="15" customHeight="1">
      <c r="A47" s="230"/>
      <c r="B47" s="231"/>
      <c r="C47" s="234"/>
      <c r="D47" s="234"/>
      <c r="E47" s="234"/>
      <c r="F47" s="234"/>
      <c r="G47" s="234"/>
      <c r="H47" s="234"/>
      <c r="I47" s="677"/>
      <c r="J47" s="678"/>
      <c r="K47" s="235"/>
      <c r="L47" s="669"/>
      <c r="M47" s="670"/>
      <c r="N47" s="670"/>
      <c r="O47" s="237"/>
    </row>
    <row r="48" spans="1:15" ht="15" customHeight="1">
      <c r="A48" s="230">
        <v>20</v>
      </c>
      <c r="B48" s="231"/>
      <c r="C48" s="234"/>
      <c r="D48" s="234"/>
      <c r="E48" s="234"/>
      <c r="F48" s="234"/>
      <c r="G48" s="234"/>
      <c r="H48" s="234"/>
      <c r="I48" s="675">
        <f>COUNTIF(受講者一覧!$A$10:$B$47,研修等一覧!A48)</f>
        <v>0</v>
      </c>
      <c r="J48" s="676"/>
      <c r="K48" s="235" t="s">
        <v>22</v>
      </c>
      <c r="L48" s="669">
        <f>'20'!L17</f>
        <v>0</v>
      </c>
      <c r="M48" s="670"/>
      <c r="N48" s="670"/>
      <c r="O48" s="237" t="s">
        <v>8</v>
      </c>
    </row>
    <row r="49" spans="1:15" ht="15" customHeight="1" thickBot="1">
      <c r="A49" s="232"/>
      <c r="B49" s="233"/>
      <c r="C49" s="234"/>
      <c r="D49" s="234"/>
      <c r="E49" s="234"/>
      <c r="F49" s="234"/>
      <c r="G49" s="234"/>
      <c r="H49" s="234"/>
      <c r="I49" s="677"/>
      <c r="J49" s="678"/>
      <c r="K49" s="236"/>
      <c r="L49" s="669"/>
      <c r="M49" s="670"/>
      <c r="N49" s="670"/>
      <c r="O49" s="238"/>
    </row>
    <row r="50" spans="1:15" ht="12" customHeight="1" thickTop="1">
      <c r="A50" s="223" t="s">
        <v>155</v>
      </c>
      <c r="B50" s="224"/>
      <c r="C50" s="224"/>
      <c r="D50" s="224"/>
      <c r="E50" s="224"/>
      <c r="F50" s="224"/>
      <c r="G50" s="224"/>
      <c r="H50" s="224"/>
      <c r="I50" s="224"/>
      <c r="J50" s="224"/>
      <c r="K50" s="224"/>
      <c r="L50" s="671">
        <f>SUM(L10:N49)</f>
        <v>0</v>
      </c>
      <c r="M50" s="672"/>
      <c r="N50" s="672"/>
      <c r="O50" s="227" t="s">
        <v>156</v>
      </c>
    </row>
    <row r="51" spans="1:15" ht="12" customHeight="1" thickBot="1">
      <c r="A51" s="225"/>
      <c r="B51" s="226"/>
      <c r="C51" s="226"/>
      <c r="D51" s="226"/>
      <c r="E51" s="226"/>
      <c r="F51" s="226"/>
      <c r="G51" s="226"/>
      <c r="H51" s="226"/>
      <c r="I51" s="226"/>
      <c r="J51" s="226"/>
      <c r="K51" s="226"/>
      <c r="L51" s="673"/>
      <c r="M51" s="674"/>
      <c r="N51" s="674"/>
      <c r="O51" s="228"/>
    </row>
    <row r="52" spans="1:15" ht="15" customHeight="1">
      <c r="A52" s="229" t="s">
        <v>163</v>
      </c>
      <c r="B52" s="229"/>
      <c r="C52" s="229"/>
      <c r="D52" s="229"/>
      <c r="E52" s="229"/>
      <c r="F52" s="229"/>
      <c r="G52" s="229"/>
      <c r="H52" s="229"/>
      <c r="I52" s="229"/>
      <c r="J52" s="229"/>
      <c r="K52" s="229"/>
      <c r="L52" s="229"/>
      <c r="M52" s="229"/>
      <c r="N52" s="229"/>
      <c r="O52" s="229"/>
    </row>
  </sheetData>
  <sheetProtection algorithmName="SHA-512" hashValue="9QtbzTRtEf2Mn5bmhocu4cYxjcXKExa+9deTzo4TK0ptSW/sE/V0UPhlmRQFtq1WLsIUOyPaVEsk8up3IBB3lQ==" saltValue="jB3pZSPMKzXeNSB0pzftkg==" spinCount="100000" sheet="1" formatCells="0"/>
  <mergeCells count="131">
    <mergeCell ref="A10:B11"/>
    <mergeCell ref="C10:H11"/>
    <mergeCell ref="I10:J11"/>
    <mergeCell ref="K10:K11"/>
    <mergeCell ref="L10:N11"/>
    <mergeCell ref="O10:O11"/>
    <mergeCell ref="A4:O5"/>
    <mergeCell ref="A7:C7"/>
    <mergeCell ref="D7:O7"/>
    <mergeCell ref="A9:B9"/>
    <mergeCell ref="C9:H9"/>
    <mergeCell ref="I9:K9"/>
    <mergeCell ref="L9:N9"/>
    <mergeCell ref="A14:B15"/>
    <mergeCell ref="C14:H15"/>
    <mergeCell ref="I14:J15"/>
    <mergeCell ref="K14:K15"/>
    <mergeCell ref="L14:N15"/>
    <mergeCell ref="O14:O15"/>
    <mergeCell ref="A12:B13"/>
    <mergeCell ref="C12:H13"/>
    <mergeCell ref="I12:J13"/>
    <mergeCell ref="K12:K13"/>
    <mergeCell ref="L12:N13"/>
    <mergeCell ref="O12:O13"/>
    <mergeCell ref="A18:B19"/>
    <mergeCell ref="C18:H19"/>
    <mergeCell ref="I18:J19"/>
    <mergeCell ref="K18:K19"/>
    <mergeCell ref="L18:N19"/>
    <mergeCell ref="O18:O19"/>
    <mergeCell ref="A16:B17"/>
    <mergeCell ref="C16:H17"/>
    <mergeCell ref="I16:J17"/>
    <mergeCell ref="K16:K17"/>
    <mergeCell ref="L16:N17"/>
    <mergeCell ref="O16:O17"/>
    <mergeCell ref="A22:B23"/>
    <mergeCell ref="C22:H23"/>
    <mergeCell ref="I22:J23"/>
    <mergeCell ref="K22:K23"/>
    <mergeCell ref="L22:N23"/>
    <mergeCell ref="O22:O23"/>
    <mergeCell ref="A20:B21"/>
    <mergeCell ref="C20:H21"/>
    <mergeCell ref="I20:J21"/>
    <mergeCell ref="K20:K21"/>
    <mergeCell ref="L20:N21"/>
    <mergeCell ref="O20:O21"/>
    <mergeCell ref="A26:B27"/>
    <mergeCell ref="C26:H27"/>
    <mergeCell ref="I26:J27"/>
    <mergeCell ref="K26:K27"/>
    <mergeCell ref="L26:N27"/>
    <mergeCell ref="O26:O27"/>
    <mergeCell ref="A24:B25"/>
    <mergeCell ref="C24:H25"/>
    <mergeCell ref="I24:J25"/>
    <mergeCell ref="K24:K25"/>
    <mergeCell ref="L24:N25"/>
    <mergeCell ref="O24:O25"/>
    <mergeCell ref="A30:B31"/>
    <mergeCell ref="C30:H31"/>
    <mergeCell ref="I30:J31"/>
    <mergeCell ref="K30:K31"/>
    <mergeCell ref="L30:N31"/>
    <mergeCell ref="O30:O31"/>
    <mergeCell ref="A28:B29"/>
    <mergeCell ref="C28:H29"/>
    <mergeCell ref="I28:J29"/>
    <mergeCell ref="K28:K29"/>
    <mergeCell ref="L28:N29"/>
    <mergeCell ref="O28:O29"/>
    <mergeCell ref="A34:B35"/>
    <mergeCell ref="C34:H35"/>
    <mergeCell ref="I34:J35"/>
    <mergeCell ref="K34:K35"/>
    <mergeCell ref="L34:N35"/>
    <mergeCell ref="O34:O35"/>
    <mergeCell ref="A32:B33"/>
    <mergeCell ref="C32:H33"/>
    <mergeCell ref="I32:J33"/>
    <mergeCell ref="K32:K33"/>
    <mergeCell ref="L32:N33"/>
    <mergeCell ref="O32:O33"/>
    <mergeCell ref="A38:B39"/>
    <mergeCell ref="C38:H39"/>
    <mergeCell ref="I38:J39"/>
    <mergeCell ref="K38:K39"/>
    <mergeCell ref="L38:N39"/>
    <mergeCell ref="O38:O39"/>
    <mergeCell ref="A36:B37"/>
    <mergeCell ref="C36:H37"/>
    <mergeCell ref="I36:J37"/>
    <mergeCell ref="K36:K37"/>
    <mergeCell ref="L36:N37"/>
    <mergeCell ref="O36:O37"/>
    <mergeCell ref="A42:B43"/>
    <mergeCell ref="C42:H43"/>
    <mergeCell ref="I42:J43"/>
    <mergeCell ref="K42:K43"/>
    <mergeCell ref="L42:N43"/>
    <mergeCell ref="O42:O43"/>
    <mergeCell ref="A40:B41"/>
    <mergeCell ref="C40:H41"/>
    <mergeCell ref="I40:J41"/>
    <mergeCell ref="K40:K41"/>
    <mergeCell ref="L40:N41"/>
    <mergeCell ref="O40:O41"/>
    <mergeCell ref="A46:B47"/>
    <mergeCell ref="C46:H47"/>
    <mergeCell ref="I46:J47"/>
    <mergeCell ref="K46:K47"/>
    <mergeCell ref="L46:N47"/>
    <mergeCell ref="O46:O47"/>
    <mergeCell ref="A44:B45"/>
    <mergeCell ref="C44:H45"/>
    <mergeCell ref="I44:J45"/>
    <mergeCell ref="K44:K45"/>
    <mergeCell ref="L44:N45"/>
    <mergeCell ref="O44:O45"/>
    <mergeCell ref="A50:K51"/>
    <mergeCell ref="L50:N51"/>
    <mergeCell ref="O50:O51"/>
    <mergeCell ref="A52:O52"/>
    <mergeCell ref="A48:B49"/>
    <mergeCell ref="C48:H49"/>
    <mergeCell ref="I48:J49"/>
    <mergeCell ref="K48:K49"/>
    <mergeCell ref="L48:N49"/>
    <mergeCell ref="O48:O49"/>
  </mergeCells>
  <phoneticPr fontId="4"/>
  <conditionalFormatting sqref="C10:H49">
    <cfRule type="cellIs" dxfId="42"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56"/>
  <sheetViews>
    <sheetView showZeros="0" view="pageBreakPreview" zoomScale="90" zoomScaleNormal="100" zoomScaleSheetLayoutView="90" workbookViewId="0">
      <selection activeCell="A10" sqref="A10:B11"/>
    </sheetView>
  </sheetViews>
  <sheetFormatPr defaultColWidth="6.25" defaultRowHeight="15" customHeight="1"/>
  <sheetData>
    <row r="1" spans="1:17" ht="15" customHeight="1">
      <c r="A1" s="88"/>
      <c r="B1" s="88"/>
      <c r="C1" s="88"/>
      <c r="D1" s="88"/>
      <c r="E1" s="88"/>
      <c r="F1" s="88"/>
      <c r="G1" s="88"/>
      <c r="H1" s="88"/>
      <c r="I1" s="88"/>
      <c r="J1" s="88"/>
      <c r="K1" s="88"/>
      <c r="L1" s="88"/>
      <c r="M1" s="88"/>
      <c r="N1" s="88"/>
    </row>
    <row r="2" spans="1:17" ht="15" customHeight="1">
      <c r="A2" s="89" t="s">
        <v>162</v>
      </c>
      <c r="B2" s="88"/>
      <c r="C2" s="88"/>
      <c r="D2" s="88"/>
      <c r="E2" s="88"/>
      <c r="F2" s="88"/>
      <c r="G2" s="88"/>
      <c r="H2" s="88"/>
      <c r="I2" s="88"/>
      <c r="J2" s="88"/>
      <c r="K2" s="88"/>
      <c r="L2" s="88"/>
      <c r="M2" s="88"/>
      <c r="N2" s="88"/>
    </row>
    <row r="3" spans="1:17" ht="15" customHeight="1">
      <c r="A3" s="88"/>
      <c r="B3" s="88"/>
      <c r="C3" s="88"/>
      <c r="D3" s="88"/>
      <c r="E3" s="88"/>
      <c r="F3" s="88"/>
      <c r="G3" s="88"/>
      <c r="H3" s="88"/>
      <c r="I3" s="88"/>
      <c r="J3" s="88"/>
      <c r="K3" s="88"/>
      <c r="L3" s="88"/>
      <c r="M3" s="88"/>
      <c r="N3" s="88"/>
    </row>
    <row r="4" spans="1:17" ht="15" customHeight="1">
      <c r="A4" s="203" t="s">
        <v>179</v>
      </c>
      <c r="B4" s="203"/>
      <c r="C4" s="203"/>
      <c r="D4" s="203"/>
      <c r="E4" s="203"/>
      <c r="F4" s="203"/>
      <c r="G4" s="203"/>
      <c r="H4" s="203"/>
      <c r="I4" s="203"/>
      <c r="J4" s="203"/>
      <c r="K4" s="203"/>
      <c r="L4" s="203"/>
      <c r="M4" s="203"/>
      <c r="N4" s="203"/>
    </row>
    <row r="5" spans="1:17" ht="15" customHeight="1">
      <c r="A5" s="203"/>
      <c r="B5" s="203"/>
      <c r="C5" s="203"/>
      <c r="D5" s="203"/>
      <c r="E5" s="203"/>
      <c r="F5" s="203"/>
      <c r="G5" s="203"/>
      <c r="H5" s="203"/>
      <c r="I5" s="203"/>
      <c r="J5" s="203"/>
      <c r="K5" s="203"/>
      <c r="L5" s="203"/>
      <c r="M5" s="203"/>
      <c r="N5" s="203"/>
    </row>
    <row r="6" spans="1:17" ht="15" customHeight="1" thickBot="1">
      <c r="A6" s="88"/>
      <c r="B6" s="88"/>
      <c r="C6" s="88"/>
      <c r="D6" s="88"/>
      <c r="E6" s="88"/>
      <c r="F6" s="88"/>
      <c r="G6" s="88"/>
      <c r="H6" s="88"/>
      <c r="I6" s="88"/>
      <c r="J6" s="88"/>
      <c r="K6" s="88"/>
      <c r="L6" s="88"/>
      <c r="M6" s="88"/>
      <c r="N6" s="88"/>
    </row>
    <row r="7" spans="1:17" ht="22.5" customHeight="1" thickBot="1">
      <c r="A7" s="244" t="s">
        <v>57</v>
      </c>
      <c r="B7" s="245"/>
      <c r="C7" s="245"/>
      <c r="D7" s="681">
        <f>交付申請書!I15</f>
        <v>0</v>
      </c>
      <c r="E7" s="682"/>
      <c r="F7" s="682"/>
      <c r="G7" s="682"/>
      <c r="H7" s="682"/>
      <c r="I7" s="682"/>
      <c r="J7" s="682"/>
      <c r="K7" s="682"/>
      <c r="L7" s="682"/>
      <c r="M7" s="682"/>
      <c r="N7" s="683"/>
      <c r="Q7" s="122"/>
    </row>
    <row r="8" spans="1:17" ht="15" customHeight="1" thickBot="1">
      <c r="A8" s="88"/>
      <c r="B8" s="88"/>
      <c r="C8" s="88"/>
      <c r="D8" s="88"/>
      <c r="E8" s="88"/>
      <c r="F8" s="88"/>
      <c r="G8" s="88"/>
      <c r="H8" s="88"/>
      <c r="I8" s="88"/>
      <c r="J8" s="88"/>
      <c r="K8" s="88"/>
      <c r="L8" s="88"/>
      <c r="M8" s="88"/>
      <c r="N8" s="88"/>
    </row>
    <row r="9" spans="1:17" ht="30" customHeight="1" thickBot="1">
      <c r="A9" s="684" t="s">
        <v>154</v>
      </c>
      <c r="B9" s="685"/>
      <c r="C9" s="249" t="s">
        <v>158</v>
      </c>
      <c r="D9" s="249"/>
      <c r="E9" s="249"/>
      <c r="F9" s="249"/>
      <c r="G9" s="249"/>
      <c r="H9" s="249" t="s">
        <v>159</v>
      </c>
      <c r="I9" s="249"/>
      <c r="J9" s="249"/>
      <c r="K9" s="249"/>
      <c r="L9" s="249"/>
      <c r="M9" s="249" t="s">
        <v>160</v>
      </c>
      <c r="N9" s="686"/>
    </row>
    <row r="10" spans="1:17" ht="19.5" customHeight="1" thickTop="1">
      <c r="A10" s="258"/>
      <c r="B10" s="259"/>
      <c r="C10" s="260"/>
      <c r="D10" s="260"/>
      <c r="E10" s="260"/>
      <c r="F10" s="260"/>
      <c r="G10" s="260"/>
      <c r="H10" s="260"/>
      <c r="I10" s="260"/>
      <c r="J10" s="260"/>
      <c r="K10" s="260"/>
      <c r="L10" s="260"/>
      <c r="M10" s="119"/>
      <c r="N10" s="687" t="s">
        <v>161</v>
      </c>
    </row>
    <row r="11" spans="1:17" ht="19.5" customHeight="1">
      <c r="A11" s="252"/>
      <c r="B11" s="253"/>
      <c r="C11" s="254"/>
      <c r="D11" s="254"/>
      <c r="E11" s="254"/>
      <c r="F11" s="254"/>
      <c r="G11" s="254"/>
      <c r="H11" s="254"/>
      <c r="I11" s="254"/>
      <c r="J11" s="254"/>
      <c r="K11" s="254"/>
      <c r="L11" s="254"/>
      <c r="M11" s="120"/>
      <c r="N11" s="688" t="s">
        <v>161</v>
      </c>
    </row>
    <row r="12" spans="1:17" ht="19.5" customHeight="1">
      <c r="A12" s="252"/>
      <c r="B12" s="253"/>
      <c r="C12" s="254"/>
      <c r="D12" s="254"/>
      <c r="E12" s="254"/>
      <c r="F12" s="254"/>
      <c r="G12" s="254"/>
      <c r="H12" s="254"/>
      <c r="I12" s="254"/>
      <c r="J12" s="254"/>
      <c r="K12" s="254"/>
      <c r="L12" s="254"/>
      <c r="M12" s="120"/>
      <c r="N12" s="688" t="s">
        <v>161</v>
      </c>
    </row>
    <row r="13" spans="1:17" ht="19.5" customHeight="1">
      <c r="A13" s="252"/>
      <c r="B13" s="253"/>
      <c r="C13" s="254"/>
      <c r="D13" s="254"/>
      <c r="E13" s="254"/>
      <c r="F13" s="254"/>
      <c r="G13" s="254"/>
      <c r="H13" s="254"/>
      <c r="I13" s="254"/>
      <c r="J13" s="254"/>
      <c r="K13" s="254"/>
      <c r="L13" s="254"/>
      <c r="M13" s="120"/>
      <c r="N13" s="688" t="s">
        <v>161</v>
      </c>
    </row>
    <row r="14" spans="1:17" ht="19.5" customHeight="1">
      <c r="A14" s="252"/>
      <c r="B14" s="253"/>
      <c r="C14" s="254"/>
      <c r="D14" s="254"/>
      <c r="E14" s="254"/>
      <c r="F14" s="254"/>
      <c r="G14" s="254"/>
      <c r="H14" s="254"/>
      <c r="I14" s="254"/>
      <c r="J14" s="254"/>
      <c r="K14" s="254"/>
      <c r="L14" s="254"/>
      <c r="M14" s="120"/>
      <c r="N14" s="688" t="s">
        <v>161</v>
      </c>
    </row>
    <row r="15" spans="1:17" ht="19.5" customHeight="1">
      <c r="A15" s="252"/>
      <c r="B15" s="253"/>
      <c r="C15" s="254"/>
      <c r="D15" s="254"/>
      <c r="E15" s="254"/>
      <c r="F15" s="254"/>
      <c r="G15" s="254"/>
      <c r="H15" s="254"/>
      <c r="I15" s="254"/>
      <c r="J15" s="254"/>
      <c r="K15" s="254"/>
      <c r="L15" s="254"/>
      <c r="M15" s="120"/>
      <c r="N15" s="688" t="s">
        <v>161</v>
      </c>
    </row>
    <row r="16" spans="1:17" ht="19.5" customHeight="1">
      <c r="A16" s="252"/>
      <c r="B16" s="253"/>
      <c r="C16" s="254"/>
      <c r="D16" s="254"/>
      <c r="E16" s="254"/>
      <c r="F16" s="254"/>
      <c r="G16" s="254"/>
      <c r="H16" s="254"/>
      <c r="I16" s="254"/>
      <c r="J16" s="254"/>
      <c r="K16" s="254"/>
      <c r="L16" s="254"/>
      <c r="M16" s="120"/>
      <c r="N16" s="688" t="s">
        <v>161</v>
      </c>
    </row>
    <row r="17" spans="1:14" ht="19.5" customHeight="1">
      <c r="A17" s="252"/>
      <c r="B17" s="253"/>
      <c r="C17" s="254"/>
      <c r="D17" s="254"/>
      <c r="E17" s="254"/>
      <c r="F17" s="254"/>
      <c r="G17" s="254"/>
      <c r="H17" s="254"/>
      <c r="I17" s="254"/>
      <c r="J17" s="254"/>
      <c r="K17" s="254"/>
      <c r="L17" s="254"/>
      <c r="M17" s="120"/>
      <c r="N17" s="688" t="s">
        <v>161</v>
      </c>
    </row>
    <row r="18" spans="1:14" ht="19.5" customHeight="1">
      <c r="A18" s="252"/>
      <c r="B18" s="253"/>
      <c r="C18" s="254"/>
      <c r="D18" s="254"/>
      <c r="E18" s="254"/>
      <c r="F18" s="254"/>
      <c r="G18" s="254"/>
      <c r="H18" s="254"/>
      <c r="I18" s="254"/>
      <c r="J18" s="254"/>
      <c r="K18" s="254"/>
      <c r="L18" s="254"/>
      <c r="M18" s="120"/>
      <c r="N18" s="688" t="s">
        <v>161</v>
      </c>
    </row>
    <row r="19" spans="1:14" ht="19.5" customHeight="1">
      <c r="A19" s="252"/>
      <c r="B19" s="253"/>
      <c r="C19" s="254"/>
      <c r="D19" s="254"/>
      <c r="E19" s="254"/>
      <c r="F19" s="254"/>
      <c r="G19" s="254"/>
      <c r="H19" s="254"/>
      <c r="I19" s="254"/>
      <c r="J19" s="254"/>
      <c r="K19" s="254"/>
      <c r="L19" s="254"/>
      <c r="M19" s="120"/>
      <c r="N19" s="688" t="s">
        <v>161</v>
      </c>
    </row>
    <row r="20" spans="1:14" ht="19.5" customHeight="1">
      <c r="A20" s="252"/>
      <c r="B20" s="253"/>
      <c r="C20" s="254"/>
      <c r="D20" s="254"/>
      <c r="E20" s="254"/>
      <c r="F20" s="254"/>
      <c r="G20" s="254"/>
      <c r="H20" s="254"/>
      <c r="I20" s="254"/>
      <c r="J20" s="254"/>
      <c r="K20" s="254"/>
      <c r="L20" s="254"/>
      <c r="M20" s="120"/>
      <c r="N20" s="688" t="s">
        <v>161</v>
      </c>
    </row>
    <row r="21" spans="1:14" ht="19.5" customHeight="1">
      <c r="A21" s="252"/>
      <c r="B21" s="253"/>
      <c r="C21" s="254"/>
      <c r="D21" s="254"/>
      <c r="E21" s="254"/>
      <c r="F21" s="254"/>
      <c r="G21" s="254"/>
      <c r="H21" s="254"/>
      <c r="I21" s="254"/>
      <c r="J21" s="254"/>
      <c r="K21" s="254"/>
      <c r="L21" s="254"/>
      <c r="M21" s="120"/>
      <c r="N21" s="688" t="s">
        <v>161</v>
      </c>
    </row>
    <row r="22" spans="1:14" ht="19.5" customHeight="1">
      <c r="A22" s="252"/>
      <c r="B22" s="253"/>
      <c r="C22" s="254"/>
      <c r="D22" s="254"/>
      <c r="E22" s="254"/>
      <c r="F22" s="254"/>
      <c r="G22" s="254"/>
      <c r="H22" s="254"/>
      <c r="I22" s="254"/>
      <c r="J22" s="254"/>
      <c r="K22" s="254"/>
      <c r="L22" s="254"/>
      <c r="M22" s="120"/>
      <c r="N22" s="688" t="s">
        <v>161</v>
      </c>
    </row>
    <row r="23" spans="1:14" ht="19.5" customHeight="1">
      <c r="A23" s="252"/>
      <c r="B23" s="253"/>
      <c r="C23" s="254"/>
      <c r="D23" s="254"/>
      <c r="E23" s="254"/>
      <c r="F23" s="254"/>
      <c r="G23" s="254"/>
      <c r="H23" s="254"/>
      <c r="I23" s="254"/>
      <c r="J23" s="254"/>
      <c r="K23" s="254"/>
      <c r="L23" s="254"/>
      <c r="M23" s="120"/>
      <c r="N23" s="688" t="s">
        <v>161</v>
      </c>
    </row>
    <row r="24" spans="1:14" ht="19.5" customHeight="1">
      <c r="A24" s="252"/>
      <c r="B24" s="253"/>
      <c r="C24" s="254"/>
      <c r="D24" s="254"/>
      <c r="E24" s="254"/>
      <c r="F24" s="254"/>
      <c r="G24" s="254"/>
      <c r="H24" s="254"/>
      <c r="I24" s="254"/>
      <c r="J24" s="254"/>
      <c r="K24" s="254"/>
      <c r="L24" s="254"/>
      <c r="M24" s="120"/>
      <c r="N24" s="688" t="s">
        <v>161</v>
      </c>
    </row>
    <row r="25" spans="1:14" ht="19.5" customHeight="1">
      <c r="A25" s="252"/>
      <c r="B25" s="253"/>
      <c r="C25" s="254"/>
      <c r="D25" s="254"/>
      <c r="E25" s="254"/>
      <c r="F25" s="254"/>
      <c r="G25" s="254"/>
      <c r="H25" s="254"/>
      <c r="I25" s="254"/>
      <c r="J25" s="254"/>
      <c r="K25" s="254"/>
      <c r="L25" s="254"/>
      <c r="M25" s="120"/>
      <c r="N25" s="688" t="s">
        <v>161</v>
      </c>
    </row>
    <row r="26" spans="1:14" ht="19.5" customHeight="1">
      <c r="A26" s="252"/>
      <c r="B26" s="253"/>
      <c r="C26" s="254"/>
      <c r="D26" s="254"/>
      <c r="E26" s="254"/>
      <c r="F26" s="254"/>
      <c r="G26" s="254"/>
      <c r="H26" s="254"/>
      <c r="I26" s="254"/>
      <c r="J26" s="254"/>
      <c r="K26" s="254"/>
      <c r="L26" s="254"/>
      <c r="M26" s="120"/>
      <c r="N26" s="688" t="s">
        <v>161</v>
      </c>
    </row>
    <row r="27" spans="1:14" ht="19.5" customHeight="1">
      <c r="A27" s="252"/>
      <c r="B27" s="253"/>
      <c r="C27" s="254"/>
      <c r="D27" s="254"/>
      <c r="E27" s="254"/>
      <c r="F27" s="254"/>
      <c r="G27" s="254"/>
      <c r="H27" s="254"/>
      <c r="I27" s="254"/>
      <c r="J27" s="254"/>
      <c r="K27" s="254"/>
      <c r="L27" s="254"/>
      <c r="M27" s="120"/>
      <c r="N27" s="688" t="s">
        <v>161</v>
      </c>
    </row>
    <row r="28" spans="1:14" ht="19.5" customHeight="1">
      <c r="A28" s="252"/>
      <c r="B28" s="253"/>
      <c r="C28" s="254"/>
      <c r="D28" s="254"/>
      <c r="E28" s="254"/>
      <c r="F28" s="254"/>
      <c r="G28" s="254"/>
      <c r="H28" s="254"/>
      <c r="I28" s="254"/>
      <c r="J28" s="254"/>
      <c r="K28" s="254"/>
      <c r="L28" s="254"/>
      <c r="M28" s="120"/>
      <c r="N28" s="688" t="s">
        <v>161</v>
      </c>
    </row>
    <row r="29" spans="1:14" ht="19.5" customHeight="1">
      <c r="A29" s="252"/>
      <c r="B29" s="253"/>
      <c r="C29" s="254"/>
      <c r="D29" s="254"/>
      <c r="E29" s="254"/>
      <c r="F29" s="254"/>
      <c r="G29" s="254"/>
      <c r="H29" s="254"/>
      <c r="I29" s="254"/>
      <c r="J29" s="254"/>
      <c r="K29" s="254"/>
      <c r="L29" s="254"/>
      <c r="M29" s="120"/>
      <c r="N29" s="688" t="s">
        <v>161</v>
      </c>
    </row>
    <row r="30" spans="1:14" ht="19.5" customHeight="1">
      <c r="A30" s="252"/>
      <c r="B30" s="253"/>
      <c r="C30" s="254"/>
      <c r="D30" s="254"/>
      <c r="E30" s="254"/>
      <c r="F30" s="254"/>
      <c r="G30" s="254"/>
      <c r="H30" s="254"/>
      <c r="I30" s="254"/>
      <c r="J30" s="254"/>
      <c r="K30" s="254"/>
      <c r="L30" s="254"/>
      <c r="M30" s="120"/>
      <c r="N30" s="688" t="s">
        <v>161</v>
      </c>
    </row>
    <row r="31" spans="1:14" ht="19.5" customHeight="1">
      <c r="A31" s="252"/>
      <c r="B31" s="253"/>
      <c r="C31" s="254"/>
      <c r="D31" s="254"/>
      <c r="E31" s="254"/>
      <c r="F31" s="254"/>
      <c r="G31" s="254"/>
      <c r="H31" s="254"/>
      <c r="I31" s="254"/>
      <c r="J31" s="254"/>
      <c r="K31" s="254"/>
      <c r="L31" s="254"/>
      <c r="M31" s="120"/>
      <c r="N31" s="688" t="s">
        <v>161</v>
      </c>
    </row>
    <row r="32" spans="1:14" ht="19.5" customHeight="1">
      <c r="A32" s="252"/>
      <c r="B32" s="253"/>
      <c r="C32" s="254"/>
      <c r="D32" s="254"/>
      <c r="E32" s="254"/>
      <c r="F32" s="254"/>
      <c r="G32" s="254"/>
      <c r="H32" s="254"/>
      <c r="I32" s="254"/>
      <c r="J32" s="254"/>
      <c r="K32" s="254"/>
      <c r="L32" s="254"/>
      <c r="M32" s="120"/>
      <c r="N32" s="688" t="s">
        <v>161</v>
      </c>
    </row>
    <row r="33" spans="1:14" ht="19.5" customHeight="1">
      <c r="A33" s="252"/>
      <c r="B33" s="253"/>
      <c r="C33" s="254"/>
      <c r="D33" s="254"/>
      <c r="E33" s="254"/>
      <c r="F33" s="254"/>
      <c r="G33" s="254"/>
      <c r="H33" s="254"/>
      <c r="I33" s="254"/>
      <c r="J33" s="254"/>
      <c r="K33" s="254"/>
      <c r="L33" s="254"/>
      <c r="M33" s="120"/>
      <c r="N33" s="688" t="s">
        <v>161</v>
      </c>
    </row>
    <row r="34" spans="1:14" ht="19.5" customHeight="1">
      <c r="A34" s="252"/>
      <c r="B34" s="253"/>
      <c r="C34" s="254"/>
      <c r="D34" s="254"/>
      <c r="E34" s="254"/>
      <c r="F34" s="254"/>
      <c r="G34" s="254"/>
      <c r="H34" s="254"/>
      <c r="I34" s="254"/>
      <c r="J34" s="254"/>
      <c r="K34" s="254"/>
      <c r="L34" s="254"/>
      <c r="M34" s="120"/>
      <c r="N34" s="688" t="s">
        <v>161</v>
      </c>
    </row>
    <row r="35" spans="1:14" ht="19.5" customHeight="1">
      <c r="A35" s="252"/>
      <c r="B35" s="253"/>
      <c r="C35" s="254"/>
      <c r="D35" s="254"/>
      <c r="E35" s="254"/>
      <c r="F35" s="254"/>
      <c r="G35" s="254"/>
      <c r="H35" s="254"/>
      <c r="I35" s="254"/>
      <c r="J35" s="254"/>
      <c r="K35" s="254"/>
      <c r="L35" s="254"/>
      <c r="M35" s="120"/>
      <c r="N35" s="688" t="s">
        <v>161</v>
      </c>
    </row>
    <row r="36" spans="1:14" ht="19.5" customHeight="1">
      <c r="A36" s="252"/>
      <c r="B36" s="253"/>
      <c r="C36" s="254"/>
      <c r="D36" s="254"/>
      <c r="E36" s="254"/>
      <c r="F36" s="254"/>
      <c r="G36" s="254"/>
      <c r="H36" s="254"/>
      <c r="I36" s="254"/>
      <c r="J36" s="254"/>
      <c r="K36" s="254"/>
      <c r="L36" s="254"/>
      <c r="M36" s="120"/>
      <c r="N36" s="688" t="s">
        <v>161</v>
      </c>
    </row>
    <row r="37" spans="1:14" ht="19.5" customHeight="1">
      <c r="A37" s="252"/>
      <c r="B37" s="253"/>
      <c r="C37" s="254"/>
      <c r="D37" s="254"/>
      <c r="E37" s="254"/>
      <c r="F37" s="254"/>
      <c r="G37" s="254"/>
      <c r="H37" s="254"/>
      <c r="I37" s="254"/>
      <c r="J37" s="254"/>
      <c r="K37" s="254"/>
      <c r="L37" s="254"/>
      <c r="M37" s="120"/>
      <c r="N37" s="688" t="s">
        <v>161</v>
      </c>
    </row>
    <row r="38" spans="1:14" ht="19.5" customHeight="1">
      <c r="A38" s="252"/>
      <c r="B38" s="253"/>
      <c r="C38" s="254"/>
      <c r="D38" s="254"/>
      <c r="E38" s="254"/>
      <c r="F38" s="254"/>
      <c r="G38" s="254"/>
      <c r="H38" s="254"/>
      <c r="I38" s="254"/>
      <c r="J38" s="254"/>
      <c r="K38" s="254"/>
      <c r="L38" s="254"/>
      <c r="M38" s="120"/>
      <c r="N38" s="688" t="s">
        <v>161</v>
      </c>
    </row>
    <row r="39" spans="1:14" ht="19.5" customHeight="1">
      <c r="A39" s="252"/>
      <c r="B39" s="253"/>
      <c r="C39" s="254"/>
      <c r="D39" s="254"/>
      <c r="E39" s="254"/>
      <c r="F39" s="254"/>
      <c r="G39" s="254"/>
      <c r="H39" s="254"/>
      <c r="I39" s="254"/>
      <c r="J39" s="254"/>
      <c r="K39" s="254"/>
      <c r="L39" s="254"/>
      <c r="M39" s="120"/>
      <c r="N39" s="688" t="s">
        <v>161</v>
      </c>
    </row>
    <row r="40" spans="1:14" ht="19.5" customHeight="1">
      <c r="A40" s="252"/>
      <c r="B40" s="253"/>
      <c r="C40" s="254"/>
      <c r="D40" s="254"/>
      <c r="E40" s="254"/>
      <c r="F40" s="254"/>
      <c r="G40" s="254"/>
      <c r="H40" s="254"/>
      <c r="I40" s="254"/>
      <c r="J40" s="254"/>
      <c r="K40" s="254"/>
      <c r="L40" s="254"/>
      <c r="M40" s="120"/>
      <c r="N40" s="688" t="s">
        <v>161</v>
      </c>
    </row>
    <row r="41" spans="1:14" ht="19.5" customHeight="1">
      <c r="A41" s="252"/>
      <c r="B41" s="253"/>
      <c r="C41" s="254"/>
      <c r="D41" s="254"/>
      <c r="E41" s="254"/>
      <c r="F41" s="254"/>
      <c r="G41" s="254"/>
      <c r="H41" s="254"/>
      <c r="I41" s="254"/>
      <c r="J41" s="254"/>
      <c r="K41" s="254"/>
      <c r="L41" s="254"/>
      <c r="M41" s="120"/>
      <c r="N41" s="688" t="s">
        <v>161</v>
      </c>
    </row>
    <row r="42" spans="1:14" ht="19.5" customHeight="1">
      <c r="A42" s="252"/>
      <c r="B42" s="253"/>
      <c r="C42" s="254"/>
      <c r="D42" s="254"/>
      <c r="E42" s="254"/>
      <c r="F42" s="254"/>
      <c r="G42" s="254"/>
      <c r="H42" s="254"/>
      <c r="I42" s="254"/>
      <c r="J42" s="254"/>
      <c r="K42" s="254"/>
      <c r="L42" s="254"/>
      <c r="M42" s="120"/>
      <c r="N42" s="688" t="s">
        <v>161</v>
      </c>
    </row>
    <row r="43" spans="1:14" ht="19.5" customHeight="1">
      <c r="A43" s="252"/>
      <c r="B43" s="253"/>
      <c r="C43" s="254"/>
      <c r="D43" s="254"/>
      <c r="E43" s="254"/>
      <c r="F43" s="254"/>
      <c r="G43" s="254"/>
      <c r="H43" s="254"/>
      <c r="I43" s="254"/>
      <c r="J43" s="254"/>
      <c r="K43" s="254"/>
      <c r="L43" s="254"/>
      <c r="M43" s="120"/>
      <c r="N43" s="688" t="s">
        <v>161</v>
      </c>
    </row>
    <row r="44" spans="1:14" ht="19.5" customHeight="1">
      <c r="A44" s="252"/>
      <c r="B44" s="253"/>
      <c r="C44" s="254"/>
      <c r="D44" s="254"/>
      <c r="E44" s="254"/>
      <c r="F44" s="254"/>
      <c r="G44" s="254"/>
      <c r="H44" s="254"/>
      <c r="I44" s="254"/>
      <c r="J44" s="254"/>
      <c r="K44" s="254"/>
      <c r="L44" s="254"/>
      <c r="M44" s="120"/>
      <c r="N44" s="688" t="s">
        <v>161</v>
      </c>
    </row>
    <row r="45" spans="1:14" ht="19.5" customHeight="1">
      <c r="A45" s="252"/>
      <c r="B45" s="253"/>
      <c r="C45" s="254"/>
      <c r="D45" s="254"/>
      <c r="E45" s="254"/>
      <c r="F45" s="254"/>
      <c r="G45" s="254"/>
      <c r="H45" s="254"/>
      <c r="I45" s="254"/>
      <c r="J45" s="254"/>
      <c r="K45" s="254"/>
      <c r="L45" s="254"/>
      <c r="M45" s="120"/>
      <c r="N45" s="688" t="s">
        <v>161</v>
      </c>
    </row>
    <row r="46" spans="1:14" ht="19.5" customHeight="1">
      <c r="A46" s="252"/>
      <c r="B46" s="253"/>
      <c r="C46" s="254"/>
      <c r="D46" s="254"/>
      <c r="E46" s="254"/>
      <c r="F46" s="254"/>
      <c r="G46" s="254"/>
      <c r="H46" s="254"/>
      <c r="I46" s="254"/>
      <c r="J46" s="254"/>
      <c r="K46" s="254"/>
      <c r="L46" s="254"/>
      <c r="M46" s="120"/>
      <c r="N46" s="688" t="s">
        <v>161</v>
      </c>
    </row>
    <row r="47" spans="1:14" ht="19.5" customHeight="1" thickBot="1">
      <c r="A47" s="255"/>
      <c r="B47" s="256"/>
      <c r="C47" s="257"/>
      <c r="D47" s="257"/>
      <c r="E47" s="257"/>
      <c r="F47" s="257"/>
      <c r="G47" s="257"/>
      <c r="H47" s="257"/>
      <c r="I47" s="257"/>
      <c r="J47" s="257"/>
      <c r="K47" s="257"/>
      <c r="L47" s="257"/>
      <c r="M47" s="121"/>
      <c r="N47" s="689" t="s">
        <v>161</v>
      </c>
    </row>
    <row r="48" spans="1:14" ht="15" customHeight="1">
      <c r="A48" s="690" t="s">
        <v>167</v>
      </c>
      <c r="B48" s="690"/>
      <c r="C48" s="690"/>
      <c r="D48" s="690"/>
      <c r="E48" s="690"/>
      <c r="F48" s="690"/>
      <c r="G48" s="690"/>
      <c r="H48" s="690"/>
      <c r="I48" s="690"/>
      <c r="J48" s="690"/>
      <c r="K48" s="690"/>
      <c r="L48" s="690"/>
      <c r="M48" s="690"/>
      <c r="N48" s="690"/>
    </row>
    <row r="49" spans="1:14" ht="15" customHeight="1">
      <c r="A49" s="691" t="s">
        <v>168</v>
      </c>
      <c r="B49" s="691"/>
      <c r="C49" s="691"/>
      <c r="D49" s="691"/>
      <c r="E49" s="691"/>
      <c r="F49" s="691"/>
      <c r="G49" s="691"/>
      <c r="H49" s="691"/>
      <c r="I49" s="691"/>
      <c r="J49" s="691"/>
      <c r="K49" s="691"/>
      <c r="L49" s="691"/>
      <c r="M49" s="691"/>
      <c r="N49" s="691"/>
    </row>
    <row r="50" spans="1:14" ht="19.5" customHeight="1"/>
    <row r="51" spans="1:14" ht="19.5" customHeight="1"/>
    <row r="52" spans="1:14" ht="19.5" customHeight="1"/>
    <row r="53" spans="1:14" ht="19.5" customHeight="1"/>
    <row r="54" spans="1:14" ht="19.5" customHeight="1"/>
    <row r="55" spans="1:14" ht="19.5" customHeight="1"/>
    <row r="56" spans="1:14" ht="19.5" customHeight="1"/>
  </sheetData>
  <sheetProtection algorithmName="SHA-512" hashValue="QllsuFyoc6YKCLHi96okWXlUfiBZPss769U7xBYTJDadlV1klI0d33Jkud9L4BEEgV2uUXCAp0OaZmMr5dOQaQ==" saltValue="lCkBWl+9Iq1/Jfc/LHeCjA==" spinCount="100000" sheet="1" formatCells="0"/>
  <mergeCells count="123">
    <mergeCell ref="A4:N5"/>
    <mergeCell ref="A7:C7"/>
    <mergeCell ref="A9:B9"/>
    <mergeCell ref="C9:G9"/>
    <mergeCell ref="H9:L9"/>
    <mergeCell ref="M9:N9"/>
    <mergeCell ref="A12:B12"/>
    <mergeCell ref="C12:G12"/>
    <mergeCell ref="H12:L12"/>
    <mergeCell ref="A13:B13"/>
    <mergeCell ref="C13:G13"/>
    <mergeCell ref="H13:L13"/>
    <mergeCell ref="A10:B10"/>
    <mergeCell ref="C10:G10"/>
    <mergeCell ref="H10:L10"/>
    <mergeCell ref="A11:B11"/>
    <mergeCell ref="C11:G11"/>
    <mergeCell ref="H11:L11"/>
    <mergeCell ref="A16:B16"/>
    <mergeCell ref="C16:G16"/>
    <mergeCell ref="H16:L16"/>
    <mergeCell ref="A17:B17"/>
    <mergeCell ref="C17:G17"/>
    <mergeCell ref="H17:L17"/>
    <mergeCell ref="A14:B14"/>
    <mergeCell ref="C14:G14"/>
    <mergeCell ref="H14:L14"/>
    <mergeCell ref="A15:B15"/>
    <mergeCell ref="C15:G15"/>
    <mergeCell ref="H15:L15"/>
    <mergeCell ref="A20:B20"/>
    <mergeCell ref="C20:G20"/>
    <mergeCell ref="H20:L20"/>
    <mergeCell ref="A21:B21"/>
    <mergeCell ref="C21:G21"/>
    <mergeCell ref="H21:L21"/>
    <mergeCell ref="A18:B18"/>
    <mergeCell ref="C18:G18"/>
    <mergeCell ref="H18:L18"/>
    <mergeCell ref="A19:B19"/>
    <mergeCell ref="C19:G19"/>
    <mergeCell ref="H19:L19"/>
    <mergeCell ref="A24:B24"/>
    <mergeCell ref="C24:G24"/>
    <mergeCell ref="H24:L24"/>
    <mergeCell ref="A25:B25"/>
    <mergeCell ref="C25:G25"/>
    <mergeCell ref="H25:L25"/>
    <mergeCell ref="A22:B22"/>
    <mergeCell ref="C22:G22"/>
    <mergeCell ref="H22:L22"/>
    <mergeCell ref="A23:B23"/>
    <mergeCell ref="C23:G23"/>
    <mergeCell ref="H23:L23"/>
    <mergeCell ref="A28:B28"/>
    <mergeCell ref="C28:G28"/>
    <mergeCell ref="H28:L28"/>
    <mergeCell ref="A29:B29"/>
    <mergeCell ref="C29:G29"/>
    <mergeCell ref="H29:L29"/>
    <mergeCell ref="A26:B26"/>
    <mergeCell ref="C26:G26"/>
    <mergeCell ref="H26:L26"/>
    <mergeCell ref="A27:B27"/>
    <mergeCell ref="C27:G27"/>
    <mergeCell ref="H27:L27"/>
    <mergeCell ref="A32:B32"/>
    <mergeCell ref="C32:G32"/>
    <mergeCell ref="H32:L32"/>
    <mergeCell ref="A33:B33"/>
    <mergeCell ref="C33:G33"/>
    <mergeCell ref="H33:L33"/>
    <mergeCell ref="A30:B30"/>
    <mergeCell ref="C30:G30"/>
    <mergeCell ref="H30:L30"/>
    <mergeCell ref="A31:B31"/>
    <mergeCell ref="C31:G31"/>
    <mergeCell ref="H31:L31"/>
    <mergeCell ref="A36:B36"/>
    <mergeCell ref="C36:G36"/>
    <mergeCell ref="H36:L36"/>
    <mergeCell ref="A37:B37"/>
    <mergeCell ref="C37:G37"/>
    <mergeCell ref="H37:L37"/>
    <mergeCell ref="A34:B34"/>
    <mergeCell ref="C34:G34"/>
    <mergeCell ref="H34:L34"/>
    <mergeCell ref="A35:B35"/>
    <mergeCell ref="C35:G35"/>
    <mergeCell ref="H35:L35"/>
    <mergeCell ref="A41:B41"/>
    <mergeCell ref="C41:G41"/>
    <mergeCell ref="H41:L41"/>
    <mergeCell ref="A38:B38"/>
    <mergeCell ref="C38:G38"/>
    <mergeCell ref="H38:L38"/>
    <mergeCell ref="A39:B39"/>
    <mergeCell ref="C39:G39"/>
    <mergeCell ref="H39:L39"/>
    <mergeCell ref="A48:N48"/>
    <mergeCell ref="A49:N49"/>
    <mergeCell ref="D7:N7"/>
    <mergeCell ref="A46:B46"/>
    <mergeCell ref="C46:G46"/>
    <mergeCell ref="H46:L46"/>
    <mergeCell ref="A47:B47"/>
    <mergeCell ref="C47:G47"/>
    <mergeCell ref="H47:L47"/>
    <mergeCell ref="A44:B44"/>
    <mergeCell ref="C44:G44"/>
    <mergeCell ref="H44:L44"/>
    <mergeCell ref="A45:B45"/>
    <mergeCell ref="C45:G45"/>
    <mergeCell ref="H45:L45"/>
    <mergeCell ref="A42:B42"/>
    <mergeCell ref="C42:G42"/>
    <mergeCell ref="H42:L42"/>
    <mergeCell ref="A43:B43"/>
    <mergeCell ref="C43:G43"/>
    <mergeCell ref="H43:L43"/>
    <mergeCell ref="A40:B40"/>
    <mergeCell ref="C40:G40"/>
    <mergeCell ref="H40:L40"/>
  </mergeCells>
  <phoneticPr fontId="4"/>
  <conditionalFormatting sqref="N10:N47 A10:F47 A48:N49">
    <cfRule type="cellIs" dxfId="41" priority="2" operator="equal">
      <formula>""</formula>
    </cfRule>
  </conditionalFormatting>
  <conditionalFormatting sqref="H10:M47">
    <cfRule type="cellIs" dxfId="40" priority="1" operator="equal">
      <formula>""</formula>
    </cfRule>
  </conditionalFormatting>
  <dataValidations count="2">
    <dataValidation type="whole" allowBlank="1" showInputMessage="1" showErrorMessage="1" sqref="A10:B47 A50:B1048576">
      <formula1>1</formula1>
      <formula2>100</formula2>
    </dataValidation>
    <dataValidation type="whole" allowBlank="1" showInputMessage="1" sqref="A48:N49">
      <formula1>1</formula1>
      <formula2>100</formula2>
    </dataValidation>
  </dataValidations>
  <pageMargins left="0.78740157480314965" right="0.70866141732283461" top="0.59055118110236215" bottom="0.59055118110236215"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O42"/>
  <sheetViews>
    <sheetView showZeros="0" view="pageBreakPreview" topLeftCell="A28" zoomScale="90" zoomScaleNormal="100" zoomScaleSheetLayoutView="90" workbookViewId="0">
      <selection activeCell="E10" sqref="E10:E11"/>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165</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03" t="s">
        <v>63</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ht="15" customHeight="1">
      <c r="A6" s="155"/>
      <c r="B6" s="155"/>
      <c r="C6" s="155"/>
      <c r="D6" s="155"/>
      <c r="E6" s="155"/>
      <c r="F6" s="155"/>
      <c r="G6" s="155"/>
      <c r="H6" s="155"/>
      <c r="I6" s="155"/>
      <c r="J6" s="155"/>
      <c r="K6" s="155"/>
      <c r="L6" s="155"/>
      <c r="M6" s="155"/>
      <c r="N6" s="155"/>
      <c r="O6" s="155"/>
    </row>
    <row r="7" spans="1:15" ht="15" customHeight="1">
      <c r="A7" s="155"/>
      <c r="B7" s="155"/>
      <c r="C7" s="155"/>
      <c r="D7" s="155"/>
      <c r="E7" s="155"/>
      <c r="F7" s="155"/>
      <c r="G7" s="155"/>
      <c r="H7" s="155"/>
      <c r="I7" s="155"/>
      <c r="J7" s="155"/>
      <c r="K7" s="155"/>
      <c r="L7" s="155"/>
      <c r="M7" s="155"/>
      <c r="N7" s="155"/>
      <c r="O7" s="155"/>
    </row>
    <row r="8" spans="1:15" ht="15" customHeight="1" thickBot="1">
      <c r="A8" s="155"/>
      <c r="B8" s="155"/>
      <c r="C8" s="155"/>
      <c r="D8" s="155"/>
      <c r="E8" s="155"/>
      <c r="F8" s="155"/>
      <c r="G8" s="155"/>
      <c r="H8" s="155"/>
      <c r="I8" s="155"/>
      <c r="J8" s="155"/>
      <c r="K8" s="155"/>
      <c r="L8" s="155"/>
      <c r="M8" s="155"/>
      <c r="N8" s="155"/>
      <c r="O8" s="155"/>
    </row>
    <row r="9" spans="1:15" ht="22.5" customHeight="1" thickBot="1">
      <c r="A9" s="244" t="s">
        <v>57</v>
      </c>
      <c r="B9" s="245"/>
      <c r="C9" s="245"/>
      <c r="D9" s="246">
        <f>交付申請書!I15</f>
        <v>0</v>
      </c>
      <c r="E9" s="246"/>
      <c r="F9" s="246"/>
      <c r="G9" s="246"/>
      <c r="H9" s="246"/>
      <c r="I9" s="246"/>
      <c r="J9" s="246"/>
      <c r="K9" s="246"/>
      <c r="L9" s="246"/>
      <c r="M9" s="246"/>
      <c r="N9" s="246"/>
      <c r="O9" s="247"/>
    </row>
    <row r="10" spans="1:15" ht="15" customHeight="1">
      <c r="A10" s="282" t="s">
        <v>64</v>
      </c>
      <c r="B10" s="283"/>
      <c r="C10" s="284"/>
      <c r="D10" s="288" t="s">
        <v>65</v>
      </c>
      <c r="E10" s="290"/>
      <c r="F10" s="292" t="s">
        <v>58</v>
      </c>
      <c r="G10" s="293"/>
      <c r="H10" s="298" t="str">
        <f>IFERROR(VLOOKUP(E10,研修等一覧!$A10:$K$49,3),"")</f>
        <v/>
      </c>
      <c r="I10" s="298" t="e">
        <f>VLOOKUP(J5,[1]研修等一覧!$A$10:$K$49,9)</f>
        <v>#N/A</v>
      </c>
      <c r="J10" s="298" t="e">
        <f>VLOOKUP(K5,[1]研修等一覧!$A$10:$K$49,9)</f>
        <v>#N/A</v>
      </c>
      <c r="K10" s="298" t="e">
        <f>VLOOKUP(L5,[1]研修等一覧!$A$10:$K$49,9)</f>
        <v>#N/A</v>
      </c>
      <c r="L10" s="298" t="e">
        <f>VLOOKUP(M5,[1]研修等一覧!$A$10:$K$49,9)</f>
        <v>#N/A</v>
      </c>
      <c r="M10" s="298" t="e">
        <f>VLOOKUP(N5,[1]研修等一覧!$A$10:$K$49,9)</f>
        <v>#N/A</v>
      </c>
      <c r="N10" s="298" t="e">
        <f>VLOOKUP(O5,[1]研修等一覧!$A$10:$K$49,9)</f>
        <v>#N/A</v>
      </c>
      <c r="O10" s="299" t="e">
        <f>VLOOKUP(P5,[1]研修等一覧!$A$10:$K$49,9)</f>
        <v>#N/A</v>
      </c>
    </row>
    <row r="11" spans="1:15" ht="15" customHeight="1">
      <c r="A11" s="285"/>
      <c r="B11" s="286"/>
      <c r="C11" s="287"/>
      <c r="D11" s="289"/>
      <c r="E11" s="291"/>
      <c r="F11" s="294"/>
      <c r="G11" s="295"/>
      <c r="H11" s="300" t="e">
        <f>VLOOKUP(I9,[1]研修等一覧!$A$10:$K$49,9)</f>
        <v>#N/A</v>
      </c>
      <c r="I11" s="300" t="e">
        <f>VLOOKUP(J9,[1]研修等一覧!$A$10:$K$49,9)</f>
        <v>#N/A</v>
      </c>
      <c r="J11" s="300" t="e">
        <f>VLOOKUP(K9,[1]研修等一覧!$A$10:$K$49,9)</f>
        <v>#N/A</v>
      </c>
      <c r="K11" s="300" t="e">
        <f>VLOOKUP(L9,[1]研修等一覧!$A$10:$K$49,9)</f>
        <v>#N/A</v>
      </c>
      <c r="L11" s="300" t="e">
        <f>VLOOKUP(M9,[1]研修等一覧!$A$10:$K$49,9)</f>
        <v>#N/A</v>
      </c>
      <c r="M11" s="300" t="e">
        <f>VLOOKUP(N9,[1]研修等一覧!$A$10:$K$49,9)</f>
        <v>#N/A</v>
      </c>
      <c r="N11" s="300" t="e">
        <f>VLOOKUP(O9,[1]研修等一覧!$A$10:$K$49,9)</f>
        <v>#N/A</v>
      </c>
      <c r="O11" s="301" t="e">
        <f>VLOOKUP(P9,[1]研修等一覧!$A$10:$K$49,9)</f>
        <v>#N/A</v>
      </c>
    </row>
    <row r="12" spans="1:15" ht="18.75" customHeight="1">
      <c r="A12" s="285" t="s">
        <v>59</v>
      </c>
      <c r="B12" s="286"/>
      <c r="C12" s="286"/>
      <c r="D12" s="161">
        <f>IFERROR(VLOOKUP(E10,研修等一覧!$A$10:$K$49,9),)</f>
        <v>0</v>
      </c>
      <c r="E12" s="124" t="s">
        <v>22</v>
      </c>
      <c r="F12" s="296"/>
      <c r="G12" s="297"/>
      <c r="H12" s="302" t="e">
        <f>VLOOKUP(I10,[1]研修等一覧!$A$10:$K$49,9)</f>
        <v>#N/A</v>
      </c>
      <c r="I12" s="302" t="e">
        <f>VLOOKUP(J10,[1]研修等一覧!$A$10:$K$49,9)</f>
        <v>#N/A</v>
      </c>
      <c r="J12" s="302" t="e">
        <f>VLOOKUP(K10,[1]研修等一覧!$A$10:$K$49,9)</f>
        <v>#N/A</v>
      </c>
      <c r="K12" s="302" t="e">
        <f>VLOOKUP(L10,[1]研修等一覧!$A$10:$K$49,9)</f>
        <v>#N/A</v>
      </c>
      <c r="L12" s="302" t="e">
        <f>VLOOKUP(M10,[1]研修等一覧!$A$10:$K$49,9)</f>
        <v>#N/A</v>
      </c>
      <c r="M12" s="302" t="e">
        <f>VLOOKUP(N10,[1]研修等一覧!$A$10:$K$49,9)</f>
        <v>#N/A</v>
      </c>
      <c r="N12" s="302" t="e">
        <f>VLOOKUP(O10,[1]研修等一覧!$A$10:$K$49,9)</f>
        <v>#N/A</v>
      </c>
      <c r="O12" s="303" t="e">
        <f>VLOOKUP(P10,[1]研修等一覧!$A$10:$K$49,9)</f>
        <v>#N/A</v>
      </c>
    </row>
    <row r="13" spans="1:15" ht="19.5" customHeight="1">
      <c r="A13" s="272" t="s">
        <v>66</v>
      </c>
      <c r="B13" s="273"/>
      <c r="C13" s="273"/>
      <c r="D13" s="274"/>
      <c r="E13" s="274"/>
      <c r="F13" s="274"/>
      <c r="G13" s="274"/>
      <c r="H13" s="274"/>
      <c r="I13" s="274"/>
      <c r="J13" s="274"/>
      <c r="K13" s="274"/>
      <c r="L13" s="274"/>
      <c r="M13" s="274"/>
      <c r="N13" s="274"/>
      <c r="O13" s="275"/>
    </row>
    <row r="14" spans="1:15" ht="19.5" customHeight="1">
      <c r="A14" s="272" t="s">
        <v>67</v>
      </c>
      <c r="B14" s="273"/>
      <c r="C14" s="273"/>
      <c r="D14" s="276" t="s">
        <v>73</v>
      </c>
      <c r="E14" s="276"/>
      <c r="F14" s="276"/>
      <c r="G14" s="276"/>
      <c r="H14" s="276"/>
      <c r="I14" s="276"/>
      <c r="J14" s="276"/>
      <c r="K14" s="276"/>
      <c r="L14" s="276"/>
      <c r="M14" s="276"/>
      <c r="N14" s="276"/>
      <c r="O14" s="277"/>
    </row>
    <row r="15" spans="1:15" ht="19.5" customHeight="1" thickBot="1">
      <c r="A15" s="278" t="s">
        <v>68</v>
      </c>
      <c r="B15" s="279"/>
      <c r="C15" s="279"/>
      <c r="D15" s="280"/>
      <c r="E15" s="280"/>
      <c r="F15" s="280"/>
      <c r="G15" s="280"/>
      <c r="H15" s="280"/>
      <c r="I15" s="280"/>
      <c r="J15" s="280"/>
      <c r="K15" s="280"/>
      <c r="L15" s="280"/>
      <c r="M15" s="280"/>
      <c r="N15" s="280"/>
      <c r="O15" s="281"/>
    </row>
    <row r="16" spans="1:15" s="4" customFormat="1" ht="7.5" customHeight="1">
      <c r="A16" s="264" t="s">
        <v>174</v>
      </c>
      <c r="B16" s="265"/>
      <c r="C16" s="266"/>
      <c r="D16" s="125"/>
      <c r="E16" s="125"/>
      <c r="F16" s="125"/>
      <c r="G16" s="125"/>
      <c r="H16" s="125"/>
      <c r="I16" s="125"/>
      <c r="J16" s="125"/>
      <c r="K16" s="125"/>
      <c r="L16" s="125"/>
      <c r="M16" s="125"/>
      <c r="N16" s="125"/>
      <c r="O16" s="126"/>
    </row>
    <row r="17" spans="1:15" s="4" customFormat="1" ht="12.75" customHeight="1">
      <c r="A17" s="264"/>
      <c r="B17" s="265"/>
      <c r="C17" s="266"/>
      <c r="D17" s="125"/>
      <c r="E17" s="125"/>
      <c r="F17" s="125"/>
      <c r="G17" s="692">
        <f>SUM(H22:J29)</f>
        <v>0</v>
      </c>
      <c r="H17" s="692"/>
      <c r="I17" s="692"/>
      <c r="J17" s="125"/>
      <c r="K17" s="125"/>
      <c r="L17" s="694">
        <f>SUM(L22:N29)</f>
        <v>0</v>
      </c>
      <c r="M17" s="694"/>
      <c r="N17" s="694"/>
      <c r="O17" s="127" t="s">
        <v>61</v>
      </c>
    </row>
    <row r="18" spans="1:15" s="4" customFormat="1" ht="18" customHeight="1" thickBot="1">
      <c r="A18" s="264"/>
      <c r="B18" s="265"/>
      <c r="C18" s="266"/>
      <c r="D18" s="270" t="s">
        <v>60</v>
      </c>
      <c r="E18" s="270"/>
      <c r="F18" s="128" t="s">
        <v>96</v>
      </c>
      <c r="G18" s="693"/>
      <c r="H18" s="693"/>
      <c r="I18" s="693"/>
      <c r="J18" s="129" t="s">
        <v>8</v>
      </c>
      <c r="K18" s="128" t="s">
        <v>97</v>
      </c>
      <c r="L18" s="695"/>
      <c r="M18" s="695"/>
      <c r="N18" s="695"/>
      <c r="O18" s="130" t="s">
        <v>8</v>
      </c>
    </row>
    <row r="19" spans="1:15" s="4" customFormat="1" ht="18" customHeight="1" thickTop="1">
      <c r="A19" s="264"/>
      <c r="B19" s="265"/>
      <c r="C19" s="266"/>
      <c r="D19" s="166"/>
      <c r="E19" s="166"/>
      <c r="F19" s="128"/>
      <c r="G19" s="164"/>
      <c r="H19" s="164"/>
      <c r="I19" s="164"/>
      <c r="J19" s="163"/>
      <c r="K19" s="128"/>
      <c r="L19" s="165"/>
      <c r="M19" s="165"/>
      <c r="N19" s="165"/>
      <c r="O19" s="135"/>
    </row>
    <row r="20" spans="1:15" s="4" customFormat="1" ht="15" customHeight="1">
      <c r="A20" s="264"/>
      <c r="B20" s="265"/>
      <c r="C20" s="266"/>
      <c r="D20" s="125"/>
      <c r="E20" s="125"/>
      <c r="F20" s="125"/>
      <c r="G20" s="125"/>
      <c r="H20" s="125"/>
      <c r="I20" s="125"/>
      <c r="J20" s="125"/>
      <c r="K20" s="125"/>
      <c r="L20" s="125"/>
      <c r="M20" s="125"/>
      <c r="N20" s="125"/>
      <c r="O20" s="126"/>
    </row>
    <row r="21" spans="1:15" s="4" customFormat="1" ht="17.25" customHeight="1">
      <c r="A21" s="264"/>
      <c r="B21" s="265"/>
      <c r="C21" s="266"/>
      <c r="D21" s="271" t="s">
        <v>98</v>
      </c>
      <c r="E21" s="271"/>
      <c r="F21" s="125"/>
      <c r="G21" s="125"/>
      <c r="H21" s="136" t="s">
        <v>95</v>
      </c>
      <c r="I21" s="125"/>
      <c r="J21" s="125"/>
      <c r="K21" s="125"/>
      <c r="L21" s="136" t="s">
        <v>104</v>
      </c>
      <c r="M21" s="125"/>
      <c r="N21" s="125"/>
      <c r="O21" s="126"/>
    </row>
    <row r="22" spans="1:15" s="4" customFormat="1" ht="17.25" customHeight="1">
      <c r="A22" s="264"/>
      <c r="B22" s="265"/>
      <c r="C22" s="266"/>
      <c r="D22" s="263" t="s">
        <v>99</v>
      </c>
      <c r="E22" s="263"/>
      <c r="F22" s="263"/>
      <c r="G22" s="263"/>
      <c r="H22" s="696">
        <f>IFERROR(ROUNDDOWN(L22*1.1,0),)</f>
        <v>0</v>
      </c>
      <c r="I22" s="696"/>
      <c r="J22" s="696"/>
      <c r="K22" s="137" t="s">
        <v>8</v>
      </c>
      <c r="L22" s="697"/>
      <c r="M22" s="697"/>
      <c r="N22" s="697"/>
      <c r="O22" s="138" t="s">
        <v>8</v>
      </c>
    </row>
    <row r="23" spans="1:15" s="4" customFormat="1" ht="17.25" customHeight="1">
      <c r="A23" s="264"/>
      <c r="B23" s="265"/>
      <c r="C23" s="266"/>
      <c r="D23" s="263" t="s">
        <v>190</v>
      </c>
      <c r="E23" s="263"/>
      <c r="F23" s="263"/>
      <c r="G23" s="263"/>
      <c r="H23" s="696">
        <f>IFERROR(ROUNDDOWN(L23*1.1,0),)</f>
        <v>0</v>
      </c>
      <c r="I23" s="696"/>
      <c r="J23" s="696"/>
      <c r="K23" s="137" t="s">
        <v>8</v>
      </c>
      <c r="L23" s="698"/>
      <c r="M23" s="698"/>
      <c r="N23" s="698"/>
      <c r="O23" s="138" t="s">
        <v>8</v>
      </c>
    </row>
    <row r="24" spans="1:15" s="4" customFormat="1" ht="17.25" customHeight="1">
      <c r="A24" s="264"/>
      <c r="B24" s="265"/>
      <c r="C24" s="266"/>
      <c r="D24" s="263" t="s">
        <v>101</v>
      </c>
      <c r="E24" s="263"/>
      <c r="F24" s="263"/>
      <c r="G24" s="263"/>
      <c r="H24" s="696">
        <f t="shared" ref="H24:H28" si="0">IFERROR(ROUNDDOWN(L24*1.1,0),)</f>
        <v>0</v>
      </c>
      <c r="I24" s="696"/>
      <c r="J24" s="696"/>
      <c r="K24" s="137" t="s">
        <v>8</v>
      </c>
      <c r="L24" s="698"/>
      <c r="M24" s="698"/>
      <c r="N24" s="698"/>
      <c r="O24" s="138" t="s">
        <v>8</v>
      </c>
    </row>
    <row r="25" spans="1:15" s="4" customFormat="1" ht="17.25" customHeight="1">
      <c r="A25" s="264"/>
      <c r="B25" s="265"/>
      <c r="C25" s="266"/>
      <c r="D25" s="263" t="s">
        <v>102</v>
      </c>
      <c r="E25" s="263"/>
      <c r="F25" s="263"/>
      <c r="G25" s="263"/>
      <c r="H25" s="696">
        <f t="shared" si="0"/>
        <v>0</v>
      </c>
      <c r="I25" s="696"/>
      <c r="J25" s="696"/>
      <c r="K25" s="137" t="s">
        <v>8</v>
      </c>
      <c r="L25" s="698"/>
      <c r="M25" s="698"/>
      <c r="N25" s="698"/>
      <c r="O25" s="138" t="s">
        <v>8</v>
      </c>
    </row>
    <row r="26" spans="1:15" s="4" customFormat="1" ht="17.25" customHeight="1">
      <c r="A26" s="264"/>
      <c r="B26" s="265"/>
      <c r="C26" s="266"/>
      <c r="D26" s="263" t="s">
        <v>189</v>
      </c>
      <c r="E26" s="263"/>
      <c r="F26" s="263"/>
      <c r="G26" s="263"/>
      <c r="H26" s="696">
        <f t="shared" si="0"/>
        <v>0</v>
      </c>
      <c r="I26" s="696"/>
      <c r="J26" s="696"/>
      <c r="K26" s="137" t="s">
        <v>8</v>
      </c>
      <c r="L26" s="698"/>
      <c r="M26" s="698"/>
      <c r="N26" s="698"/>
      <c r="O26" s="138" t="s">
        <v>8</v>
      </c>
    </row>
    <row r="27" spans="1:15" s="4" customFormat="1" ht="17.25" customHeight="1">
      <c r="A27" s="264"/>
      <c r="B27" s="265"/>
      <c r="C27" s="266"/>
      <c r="D27" s="261" t="s">
        <v>108</v>
      </c>
      <c r="E27" s="261"/>
      <c r="F27" s="261"/>
      <c r="G27" s="261"/>
      <c r="H27" s="696">
        <f t="shared" si="0"/>
        <v>0</v>
      </c>
      <c r="I27" s="696"/>
      <c r="J27" s="696"/>
      <c r="K27" s="137" t="s">
        <v>8</v>
      </c>
      <c r="L27" s="698"/>
      <c r="M27" s="698"/>
      <c r="N27" s="698"/>
      <c r="O27" s="138" t="s">
        <v>8</v>
      </c>
    </row>
    <row r="28" spans="1:15" s="4" customFormat="1" ht="17.25" customHeight="1">
      <c r="A28" s="264"/>
      <c r="B28" s="265"/>
      <c r="C28" s="266"/>
      <c r="D28" s="261" t="s">
        <v>108</v>
      </c>
      <c r="E28" s="261"/>
      <c r="F28" s="261"/>
      <c r="G28" s="261"/>
      <c r="H28" s="696">
        <f t="shared" si="0"/>
        <v>0</v>
      </c>
      <c r="I28" s="696"/>
      <c r="J28" s="696"/>
      <c r="K28" s="137" t="s">
        <v>8</v>
      </c>
      <c r="L28" s="698"/>
      <c r="M28" s="698"/>
      <c r="N28" s="698"/>
      <c r="O28" s="138" t="s">
        <v>8</v>
      </c>
    </row>
    <row r="29" spans="1:15" s="4" customFormat="1" ht="17.25" customHeight="1">
      <c r="A29" s="264"/>
      <c r="B29" s="265"/>
      <c r="C29" s="266"/>
      <c r="D29" s="262" t="s">
        <v>164</v>
      </c>
      <c r="E29" s="262"/>
      <c r="F29" s="262"/>
      <c r="G29" s="262"/>
      <c r="H29" s="696">
        <f>SUM(L29)</f>
        <v>0</v>
      </c>
      <c r="I29" s="696"/>
      <c r="J29" s="696"/>
      <c r="K29" s="137" t="s">
        <v>8</v>
      </c>
      <c r="L29" s="698"/>
      <c r="M29" s="698"/>
      <c r="N29" s="698"/>
      <c r="O29" s="138" t="s">
        <v>8</v>
      </c>
    </row>
    <row r="30" spans="1:15" s="4" customFormat="1" ht="15" customHeight="1" thickBot="1">
      <c r="A30" s="267"/>
      <c r="B30" s="268"/>
      <c r="C30" s="269"/>
      <c r="D30" s="139"/>
      <c r="E30" s="139"/>
      <c r="F30" s="139"/>
      <c r="G30" s="139"/>
      <c r="H30" s="139"/>
      <c r="I30" s="139"/>
      <c r="J30" s="139"/>
      <c r="K30" s="139"/>
      <c r="L30" s="139"/>
      <c r="M30" s="139"/>
      <c r="N30" s="139"/>
      <c r="O30" s="140"/>
    </row>
    <row r="31" spans="1:15" s="4" customFormat="1" ht="15" customHeight="1">
      <c r="A31" s="149"/>
      <c r="B31" s="149"/>
      <c r="C31" s="149"/>
      <c r="D31" s="148"/>
      <c r="E31" s="148"/>
      <c r="F31" s="148"/>
      <c r="G31" s="148"/>
      <c r="H31" s="148"/>
      <c r="I31" s="148"/>
      <c r="J31" s="148"/>
      <c r="K31" s="148"/>
      <c r="L31" s="148"/>
      <c r="M31" s="148"/>
      <c r="N31" s="148"/>
      <c r="O31" s="148"/>
    </row>
    <row r="32" spans="1:15" s="151" customFormat="1" ht="15" customHeight="1">
      <c r="A32" s="149"/>
      <c r="B32" s="149"/>
      <c r="C32" s="149"/>
      <c r="D32" s="150"/>
      <c r="E32" s="150"/>
      <c r="F32" s="150"/>
      <c r="G32" s="150"/>
      <c r="H32" s="150"/>
      <c r="I32" s="150"/>
      <c r="J32" s="150"/>
      <c r="K32" s="150"/>
      <c r="L32" s="150"/>
      <c r="M32" s="150"/>
      <c r="N32" s="150"/>
      <c r="O32" s="150"/>
    </row>
    <row r="33" spans="1:15" s="4" customFormat="1" ht="16.5" customHeight="1">
      <c r="A33" s="90" t="s">
        <v>106</v>
      </c>
      <c r="B33" s="90"/>
      <c r="C33" s="90"/>
      <c r="D33" s="92"/>
      <c r="E33" s="92"/>
      <c r="F33" s="92"/>
      <c r="G33" s="92"/>
      <c r="H33" s="92"/>
      <c r="I33" s="92"/>
      <c r="J33" s="92"/>
      <c r="K33" s="92"/>
      <c r="L33" s="92"/>
      <c r="M33" s="92"/>
      <c r="N33" s="92"/>
      <c r="O33" s="92"/>
    </row>
    <row r="34" spans="1:15" s="4" customFormat="1" ht="16.5" customHeight="1">
      <c r="A34" s="90" t="s">
        <v>109</v>
      </c>
      <c r="B34" s="90"/>
      <c r="C34" s="90"/>
      <c r="D34" s="92"/>
      <c r="E34" s="92"/>
      <c r="F34" s="92"/>
      <c r="G34" s="92"/>
      <c r="H34" s="92"/>
      <c r="I34" s="92"/>
      <c r="J34" s="92"/>
      <c r="K34" s="92"/>
      <c r="L34" s="92"/>
      <c r="M34" s="92"/>
      <c r="N34" s="92"/>
      <c r="O34" s="92"/>
    </row>
    <row r="35" spans="1:15" s="4" customFormat="1" ht="16.5" customHeight="1">
      <c r="A35" s="90" t="s">
        <v>107</v>
      </c>
      <c r="B35" s="90"/>
      <c r="C35" s="90"/>
      <c r="D35" s="92"/>
      <c r="E35" s="92"/>
      <c r="F35" s="92"/>
      <c r="G35" s="92"/>
      <c r="H35" s="92"/>
      <c r="I35" s="92"/>
      <c r="J35" s="92"/>
      <c r="K35" s="92"/>
      <c r="L35" s="92"/>
      <c r="M35" s="92"/>
      <c r="N35" s="92"/>
      <c r="O35" s="92"/>
    </row>
    <row r="36" spans="1:15" s="4" customFormat="1" ht="16.5" customHeight="1">
      <c r="A36" s="90" t="s">
        <v>175</v>
      </c>
      <c r="B36" s="90"/>
      <c r="C36" s="90"/>
      <c r="D36" s="92"/>
      <c r="E36" s="92"/>
      <c r="F36" s="92"/>
      <c r="G36" s="92"/>
      <c r="H36" s="92"/>
      <c r="I36" s="92"/>
      <c r="J36" s="92"/>
      <c r="K36" s="92"/>
      <c r="L36" s="92"/>
      <c r="M36" s="92"/>
      <c r="N36" s="92"/>
      <c r="O36" s="92"/>
    </row>
    <row r="37" spans="1:15" s="4" customFormat="1" ht="16.5" customHeight="1">
      <c r="A37" s="90" t="s">
        <v>176</v>
      </c>
      <c r="B37" s="90"/>
      <c r="C37" s="90"/>
      <c r="D37" s="92"/>
      <c r="E37" s="92"/>
      <c r="F37" s="92"/>
      <c r="G37" s="92"/>
      <c r="H37" s="92"/>
      <c r="I37" s="92"/>
      <c r="J37" s="92"/>
      <c r="K37" s="92"/>
      <c r="L37" s="92"/>
      <c r="M37" s="92"/>
      <c r="N37" s="92"/>
      <c r="O37" s="92"/>
    </row>
    <row r="38" spans="1:15" s="4" customFormat="1" ht="15" customHeight="1">
      <c r="A38" s="90"/>
      <c r="B38" s="90"/>
      <c r="C38" s="90"/>
      <c r="D38" s="92"/>
      <c r="E38" s="92"/>
      <c r="F38" s="92"/>
      <c r="G38" s="92"/>
      <c r="H38" s="92"/>
      <c r="I38" s="92"/>
      <c r="J38" s="92"/>
      <c r="K38" s="92"/>
      <c r="L38" s="92"/>
      <c r="M38" s="92"/>
      <c r="N38" s="92"/>
      <c r="O38" s="92"/>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row r="42" spans="1:15" s="4" customFormat="1" ht="15" customHeight="1">
      <c r="A42" s="116"/>
      <c r="B42" s="116"/>
      <c r="C42" s="116"/>
    </row>
  </sheetData>
  <sheetProtection algorithmName="SHA-512" hashValue="/6prL3X7873vi155yLo/x7OfH/Z9dJEUl32xgLPm9572x+XvWqAAAK/edhSKK1j4LcKVQZNb8GqpCamHjylCGA==" saltValue="pumCFawILogTlH+0XfRN1A=="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D24:G24"/>
    <mergeCell ref="H24:J24"/>
    <mergeCell ref="L24:N24"/>
    <mergeCell ref="A16:C30"/>
    <mergeCell ref="G17:I18"/>
    <mergeCell ref="L17:N18"/>
    <mergeCell ref="D18:E18"/>
    <mergeCell ref="D21:E21"/>
    <mergeCell ref="D22:G22"/>
    <mergeCell ref="H22:J22"/>
    <mergeCell ref="L22:N22"/>
    <mergeCell ref="D23:G23"/>
    <mergeCell ref="H23:J23"/>
    <mergeCell ref="L23:N23"/>
    <mergeCell ref="D25:G25"/>
    <mergeCell ref="H25:J25"/>
    <mergeCell ref="L25:N25"/>
    <mergeCell ref="D26:G26"/>
    <mergeCell ref="H26:J26"/>
    <mergeCell ref="L26:N26"/>
    <mergeCell ref="D29:G29"/>
    <mergeCell ref="H29:J29"/>
    <mergeCell ref="L29:N29"/>
    <mergeCell ref="D27:G27"/>
    <mergeCell ref="H27:J27"/>
    <mergeCell ref="L27:N27"/>
    <mergeCell ref="D28:G28"/>
    <mergeCell ref="H28:J28"/>
    <mergeCell ref="L28:N28"/>
  </mergeCells>
  <phoneticPr fontId="4"/>
  <conditionalFormatting sqref="E10:E11 D13:O15 L22:N29 D27:G29">
    <cfRule type="cellIs" dxfId="39" priority="2" operator="equal">
      <formula>""</formula>
    </cfRule>
  </conditionalFormatting>
  <conditionalFormatting sqref="D26:G26">
    <cfRule type="cellIs" dxfId="38"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O45"/>
  <sheetViews>
    <sheetView showZeros="0" view="pageBreakPreview" topLeftCell="A10" zoomScale="90" zoomScaleNormal="100" zoomScaleSheetLayoutView="90" workbookViewId="0">
      <selection activeCell="G17" sqref="G17:I18"/>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165</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03" t="s">
        <v>63</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244" t="s">
        <v>57</v>
      </c>
      <c r="B9" s="245"/>
      <c r="C9" s="245"/>
      <c r="D9" s="246">
        <f>交付申請書!I15</f>
        <v>0</v>
      </c>
      <c r="E9" s="246"/>
      <c r="F9" s="246"/>
      <c r="G9" s="246"/>
      <c r="H9" s="246"/>
      <c r="I9" s="246"/>
      <c r="J9" s="246"/>
      <c r="K9" s="246"/>
      <c r="L9" s="246"/>
      <c r="M9" s="246"/>
      <c r="N9" s="246"/>
      <c r="O9" s="247"/>
    </row>
    <row r="10" spans="1:15" ht="15" customHeight="1">
      <c r="A10" s="282" t="s">
        <v>64</v>
      </c>
      <c r="B10" s="283"/>
      <c r="C10" s="284"/>
      <c r="D10" s="288" t="s">
        <v>65</v>
      </c>
      <c r="E10" s="290"/>
      <c r="F10" s="292" t="s">
        <v>58</v>
      </c>
      <c r="G10" s="293"/>
      <c r="H10" s="298" t="str">
        <f>IFERROR(VLOOKUP(E10,研修等一覧!$A10:$K$49,3),"")</f>
        <v/>
      </c>
      <c r="I10" s="298" t="e">
        <f>VLOOKUP(J5,[1]研修等一覧!$A$10:$K$49,9)</f>
        <v>#N/A</v>
      </c>
      <c r="J10" s="298" t="e">
        <f>VLOOKUP(K5,[1]研修等一覧!$A$10:$K$49,9)</f>
        <v>#N/A</v>
      </c>
      <c r="K10" s="298" t="e">
        <f>VLOOKUP(L5,[1]研修等一覧!$A$10:$K$49,9)</f>
        <v>#N/A</v>
      </c>
      <c r="L10" s="298" t="e">
        <f>VLOOKUP(M5,[1]研修等一覧!$A$10:$K$49,9)</f>
        <v>#N/A</v>
      </c>
      <c r="M10" s="298" t="e">
        <f>VLOOKUP(N5,[1]研修等一覧!$A$10:$K$49,9)</f>
        <v>#N/A</v>
      </c>
      <c r="N10" s="298" t="e">
        <f>VLOOKUP(O5,[1]研修等一覧!$A$10:$K$49,9)</f>
        <v>#N/A</v>
      </c>
      <c r="O10" s="299" t="e">
        <f>VLOOKUP(P5,[1]研修等一覧!$A$10:$K$49,9)</f>
        <v>#N/A</v>
      </c>
    </row>
    <row r="11" spans="1:15" ht="15" customHeight="1">
      <c r="A11" s="285"/>
      <c r="B11" s="286"/>
      <c r="C11" s="287"/>
      <c r="D11" s="289"/>
      <c r="E11" s="291"/>
      <c r="F11" s="294"/>
      <c r="G11" s="295"/>
      <c r="H11" s="300" t="e">
        <f>VLOOKUP(I9,[1]研修等一覧!$A$10:$K$49,9)</f>
        <v>#N/A</v>
      </c>
      <c r="I11" s="300" t="e">
        <f>VLOOKUP(J9,[1]研修等一覧!$A$10:$K$49,9)</f>
        <v>#N/A</v>
      </c>
      <c r="J11" s="300" t="e">
        <f>VLOOKUP(K9,[1]研修等一覧!$A$10:$K$49,9)</f>
        <v>#N/A</v>
      </c>
      <c r="K11" s="300" t="e">
        <f>VLOOKUP(L9,[1]研修等一覧!$A$10:$K$49,9)</f>
        <v>#N/A</v>
      </c>
      <c r="L11" s="300" t="e">
        <f>VLOOKUP(M9,[1]研修等一覧!$A$10:$K$49,9)</f>
        <v>#N/A</v>
      </c>
      <c r="M11" s="300" t="e">
        <f>VLOOKUP(N9,[1]研修等一覧!$A$10:$K$49,9)</f>
        <v>#N/A</v>
      </c>
      <c r="N11" s="300" t="e">
        <f>VLOOKUP(O9,[1]研修等一覧!$A$10:$K$49,9)</f>
        <v>#N/A</v>
      </c>
      <c r="O11" s="301" t="e">
        <f>VLOOKUP(P9,[1]研修等一覧!$A$10:$K$49,9)</f>
        <v>#N/A</v>
      </c>
    </row>
    <row r="12" spans="1:15" ht="18.75" customHeight="1">
      <c r="A12" s="285" t="s">
        <v>59</v>
      </c>
      <c r="B12" s="286"/>
      <c r="C12" s="286"/>
      <c r="D12" s="123">
        <f>IFERROR(VLOOKUP(E10,研修等一覧!$A$10:$K$49,9),)</f>
        <v>0</v>
      </c>
      <c r="E12" s="124" t="s">
        <v>22</v>
      </c>
      <c r="F12" s="296"/>
      <c r="G12" s="297"/>
      <c r="H12" s="302" t="e">
        <f>VLOOKUP(I10,[1]研修等一覧!$A$10:$K$49,9)</f>
        <v>#N/A</v>
      </c>
      <c r="I12" s="302" t="e">
        <f>VLOOKUP(J10,[1]研修等一覧!$A$10:$K$49,9)</f>
        <v>#N/A</v>
      </c>
      <c r="J12" s="302" t="e">
        <f>VLOOKUP(K10,[1]研修等一覧!$A$10:$K$49,9)</f>
        <v>#N/A</v>
      </c>
      <c r="K12" s="302" t="e">
        <f>VLOOKUP(L10,[1]研修等一覧!$A$10:$K$49,9)</f>
        <v>#N/A</v>
      </c>
      <c r="L12" s="302" t="e">
        <f>VLOOKUP(M10,[1]研修等一覧!$A$10:$K$49,9)</f>
        <v>#N/A</v>
      </c>
      <c r="M12" s="302" t="e">
        <f>VLOOKUP(N10,[1]研修等一覧!$A$10:$K$49,9)</f>
        <v>#N/A</v>
      </c>
      <c r="N12" s="302" t="e">
        <f>VLOOKUP(O10,[1]研修等一覧!$A$10:$K$49,9)</f>
        <v>#N/A</v>
      </c>
      <c r="O12" s="303" t="e">
        <f>VLOOKUP(P10,[1]研修等一覧!$A$10:$K$49,9)</f>
        <v>#N/A</v>
      </c>
    </row>
    <row r="13" spans="1:15" ht="19.5" customHeight="1">
      <c r="A13" s="272" t="s">
        <v>66</v>
      </c>
      <c r="B13" s="273"/>
      <c r="C13" s="273"/>
      <c r="D13" s="274"/>
      <c r="E13" s="274"/>
      <c r="F13" s="274"/>
      <c r="G13" s="274"/>
      <c r="H13" s="274"/>
      <c r="I13" s="274"/>
      <c r="J13" s="274"/>
      <c r="K13" s="274"/>
      <c r="L13" s="274"/>
      <c r="M13" s="274"/>
      <c r="N13" s="274"/>
      <c r="O13" s="275"/>
    </row>
    <row r="14" spans="1:15" ht="19.5" customHeight="1">
      <c r="A14" s="272" t="s">
        <v>67</v>
      </c>
      <c r="B14" s="273"/>
      <c r="C14" s="273"/>
      <c r="D14" s="276" t="s">
        <v>73</v>
      </c>
      <c r="E14" s="276"/>
      <c r="F14" s="276"/>
      <c r="G14" s="276"/>
      <c r="H14" s="276"/>
      <c r="I14" s="276"/>
      <c r="J14" s="276"/>
      <c r="K14" s="276"/>
      <c r="L14" s="276"/>
      <c r="M14" s="276"/>
      <c r="N14" s="276"/>
      <c r="O14" s="277"/>
    </row>
    <row r="15" spans="1:15" ht="19.5" customHeight="1" thickBot="1">
      <c r="A15" s="278" t="s">
        <v>68</v>
      </c>
      <c r="B15" s="279"/>
      <c r="C15" s="279"/>
      <c r="D15" s="280"/>
      <c r="E15" s="280"/>
      <c r="F15" s="280"/>
      <c r="G15" s="280"/>
      <c r="H15" s="280"/>
      <c r="I15" s="280"/>
      <c r="J15" s="280"/>
      <c r="K15" s="280"/>
      <c r="L15" s="280"/>
      <c r="M15" s="280"/>
      <c r="N15" s="280"/>
      <c r="O15" s="281"/>
    </row>
    <row r="16" spans="1:15" s="4" customFormat="1" ht="7.5" customHeight="1">
      <c r="A16" s="264" t="s">
        <v>174</v>
      </c>
      <c r="B16" s="265"/>
      <c r="C16" s="266"/>
      <c r="D16" s="125"/>
      <c r="E16" s="125"/>
      <c r="F16" s="125"/>
      <c r="G16" s="125"/>
      <c r="H16" s="125"/>
      <c r="I16" s="125"/>
      <c r="J16" s="125"/>
      <c r="K16" s="125"/>
      <c r="L16" s="125"/>
      <c r="M16" s="125"/>
      <c r="N16" s="125"/>
      <c r="O16" s="126"/>
    </row>
    <row r="17" spans="1:15" s="4" customFormat="1" ht="12.75" customHeight="1">
      <c r="A17" s="264"/>
      <c r="B17" s="265"/>
      <c r="C17" s="266"/>
      <c r="D17" s="125"/>
      <c r="E17" s="125"/>
      <c r="F17" s="125"/>
      <c r="G17" s="692">
        <f>SUM(H22:J29)</f>
        <v>0</v>
      </c>
      <c r="H17" s="692"/>
      <c r="I17" s="692"/>
      <c r="J17" s="125"/>
      <c r="K17" s="125"/>
      <c r="L17" s="694">
        <f>SUM(L22:N29)</f>
        <v>0</v>
      </c>
      <c r="M17" s="694"/>
      <c r="N17" s="694"/>
      <c r="O17" s="127" t="s">
        <v>61</v>
      </c>
    </row>
    <row r="18" spans="1:15" s="4" customFormat="1" ht="18" customHeight="1" thickBot="1">
      <c r="A18" s="264"/>
      <c r="B18" s="265"/>
      <c r="C18" s="266"/>
      <c r="D18" s="270" t="s">
        <v>60</v>
      </c>
      <c r="E18" s="270"/>
      <c r="F18" s="128" t="s">
        <v>96</v>
      </c>
      <c r="G18" s="693"/>
      <c r="H18" s="693"/>
      <c r="I18" s="693"/>
      <c r="J18" s="129" t="s">
        <v>8</v>
      </c>
      <c r="K18" s="128" t="s">
        <v>97</v>
      </c>
      <c r="L18" s="695"/>
      <c r="M18" s="695"/>
      <c r="N18" s="695"/>
      <c r="O18" s="130" t="s">
        <v>8</v>
      </c>
    </row>
    <row r="19" spans="1:15" s="4" customFormat="1" ht="18" customHeight="1" thickTop="1">
      <c r="A19" s="264"/>
      <c r="B19" s="265"/>
      <c r="C19" s="266"/>
      <c r="D19" s="131"/>
      <c r="E19" s="131"/>
      <c r="F19" s="128"/>
      <c r="G19" s="132"/>
      <c r="H19" s="132"/>
      <c r="I19" s="132"/>
      <c r="J19" s="133"/>
      <c r="K19" s="128"/>
      <c r="L19" s="134"/>
      <c r="M19" s="134"/>
      <c r="N19" s="134"/>
      <c r="O19" s="135"/>
    </row>
    <row r="20" spans="1:15" s="4" customFormat="1" ht="15" customHeight="1">
      <c r="A20" s="264"/>
      <c r="B20" s="265"/>
      <c r="C20" s="266"/>
      <c r="D20" s="125"/>
      <c r="E20" s="125"/>
      <c r="F20" s="125"/>
      <c r="G20" s="125"/>
      <c r="H20" s="125"/>
      <c r="I20" s="125"/>
      <c r="J20" s="125"/>
      <c r="K20" s="125"/>
      <c r="L20" s="125"/>
      <c r="M20" s="125"/>
      <c r="N20" s="125"/>
      <c r="O20" s="126"/>
    </row>
    <row r="21" spans="1:15" s="4" customFormat="1" ht="17.25" customHeight="1">
      <c r="A21" s="264"/>
      <c r="B21" s="265"/>
      <c r="C21" s="266"/>
      <c r="D21" s="271" t="s">
        <v>98</v>
      </c>
      <c r="E21" s="271"/>
      <c r="F21" s="125"/>
      <c r="G21" s="125"/>
      <c r="H21" s="136" t="s">
        <v>95</v>
      </c>
      <c r="I21" s="125"/>
      <c r="J21" s="125"/>
      <c r="K21" s="125"/>
      <c r="L21" s="136" t="s">
        <v>104</v>
      </c>
      <c r="M21" s="125"/>
      <c r="N21" s="125"/>
      <c r="O21" s="126"/>
    </row>
    <row r="22" spans="1:15" s="4" customFormat="1" ht="17.25" customHeight="1">
      <c r="A22" s="264"/>
      <c r="B22" s="265"/>
      <c r="C22" s="266"/>
      <c r="D22" s="263" t="s">
        <v>99</v>
      </c>
      <c r="E22" s="263"/>
      <c r="F22" s="263"/>
      <c r="G22" s="263"/>
      <c r="H22" s="699">
        <f>IFERROR(ROUNDDOWN(L22*1.1,0),)</f>
        <v>0</v>
      </c>
      <c r="I22" s="699"/>
      <c r="J22" s="699"/>
      <c r="K22" s="137" t="s">
        <v>8</v>
      </c>
      <c r="L22" s="697"/>
      <c r="M22" s="697"/>
      <c r="N22" s="697"/>
      <c r="O22" s="138" t="s">
        <v>8</v>
      </c>
    </row>
    <row r="23" spans="1:15" s="4" customFormat="1" ht="17.25" customHeight="1">
      <c r="A23" s="264"/>
      <c r="B23" s="265"/>
      <c r="C23" s="266"/>
      <c r="D23" s="263" t="s">
        <v>190</v>
      </c>
      <c r="E23" s="263"/>
      <c r="F23" s="263"/>
      <c r="G23" s="263"/>
      <c r="H23" s="699">
        <f>IFERROR(ROUNDDOWN(L23*1.1,0),)</f>
        <v>0</v>
      </c>
      <c r="I23" s="699"/>
      <c r="J23" s="699"/>
      <c r="K23" s="137" t="s">
        <v>8</v>
      </c>
      <c r="L23" s="698"/>
      <c r="M23" s="698"/>
      <c r="N23" s="698"/>
      <c r="O23" s="138" t="s">
        <v>8</v>
      </c>
    </row>
    <row r="24" spans="1:15" s="4" customFormat="1" ht="17.25" customHeight="1">
      <c r="A24" s="264"/>
      <c r="B24" s="265"/>
      <c r="C24" s="266"/>
      <c r="D24" s="263" t="s">
        <v>101</v>
      </c>
      <c r="E24" s="263"/>
      <c r="F24" s="263"/>
      <c r="G24" s="263"/>
      <c r="H24" s="699">
        <f t="shared" ref="H24:H28" si="0">IFERROR(ROUNDDOWN(L24*1.1,0),)</f>
        <v>0</v>
      </c>
      <c r="I24" s="699"/>
      <c r="J24" s="699"/>
      <c r="K24" s="137" t="s">
        <v>8</v>
      </c>
      <c r="L24" s="698"/>
      <c r="M24" s="698"/>
      <c r="N24" s="698"/>
      <c r="O24" s="138" t="s">
        <v>8</v>
      </c>
    </row>
    <row r="25" spans="1:15" s="4" customFormat="1" ht="17.25" customHeight="1">
      <c r="A25" s="264"/>
      <c r="B25" s="265"/>
      <c r="C25" s="266"/>
      <c r="D25" s="263" t="s">
        <v>102</v>
      </c>
      <c r="E25" s="263"/>
      <c r="F25" s="263"/>
      <c r="G25" s="263"/>
      <c r="H25" s="699">
        <f t="shared" si="0"/>
        <v>0</v>
      </c>
      <c r="I25" s="699"/>
      <c r="J25" s="699"/>
      <c r="K25" s="137" t="s">
        <v>8</v>
      </c>
      <c r="L25" s="698"/>
      <c r="M25" s="698"/>
      <c r="N25" s="698"/>
      <c r="O25" s="138" t="s">
        <v>8</v>
      </c>
    </row>
    <row r="26" spans="1:15" s="4" customFormat="1" ht="17.25" customHeight="1">
      <c r="A26" s="264"/>
      <c r="B26" s="265"/>
      <c r="C26" s="266"/>
      <c r="D26" s="261" t="s">
        <v>189</v>
      </c>
      <c r="E26" s="261"/>
      <c r="F26" s="261"/>
      <c r="G26" s="261"/>
      <c r="H26" s="699">
        <f t="shared" si="0"/>
        <v>0</v>
      </c>
      <c r="I26" s="699"/>
      <c r="J26" s="699"/>
      <c r="K26" s="137" t="s">
        <v>8</v>
      </c>
      <c r="L26" s="698"/>
      <c r="M26" s="698"/>
      <c r="N26" s="698"/>
      <c r="O26" s="138" t="s">
        <v>8</v>
      </c>
    </row>
    <row r="27" spans="1:15" s="4" customFormat="1" ht="17.25" customHeight="1">
      <c r="A27" s="264"/>
      <c r="B27" s="265"/>
      <c r="C27" s="266"/>
      <c r="D27" s="261" t="s">
        <v>108</v>
      </c>
      <c r="E27" s="261"/>
      <c r="F27" s="261"/>
      <c r="G27" s="261"/>
      <c r="H27" s="699">
        <f t="shared" si="0"/>
        <v>0</v>
      </c>
      <c r="I27" s="699"/>
      <c r="J27" s="699"/>
      <c r="K27" s="137" t="s">
        <v>8</v>
      </c>
      <c r="L27" s="698"/>
      <c r="M27" s="698"/>
      <c r="N27" s="698"/>
      <c r="O27" s="138" t="s">
        <v>8</v>
      </c>
    </row>
    <row r="28" spans="1:15" s="4" customFormat="1" ht="17.25" customHeight="1">
      <c r="A28" s="264"/>
      <c r="B28" s="265"/>
      <c r="C28" s="266"/>
      <c r="D28" s="261" t="s">
        <v>108</v>
      </c>
      <c r="E28" s="261"/>
      <c r="F28" s="261"/>
      <c r="G28" s="261"/>
      <c r="H28" s="699">
        <f t="shared" si="0"/>
        <v>0</v>
      </c>
      <c r="I28" s="699"/>
      <c r="J28" s="699"/>
      <c r="K28" s="137" t="s">
        <v>8</v>
      </c>
      <c r="L28" s="698"/>
      <c r="M28" s="698"/>
      <c r="N28" s="698"/>
      <c r="O28" s="138" t="s">
        <v>8</v>
      </c>
    </row>
    <row r="29" spans="1:15" s="4" customFormat="1" ht="17.25" customHeight="1">
      <c r="A29" s="264"/>
      <c r="B29" s="265"/>
      <c r="C29" s="266"/>
      <c r="D29" s="262" t="s">
        <v>164</v>
      </c>
      <c r="E29" s="262"/>
      <c r="F29" s="262"/>
      <c r="G29" s="262"/>
      <c r="H29" s="699">
        <f>SUM(L29)</f>
        <v>0</v>
      </c>
      <c r="I29" s="699"/>
      <c r="J29" s="699"/>
      <c r="K29" s="137" t="s">
        <v>8</v>
      </c>
      <c r="L29" s="698"/>
      <c r="M29" s="698"/>
      <c r="N29" s="698"/>
      <c r="O29" s="138" t="s">
        <v>8</v>
      </c>
    </row>
    <row r="30" spans="1:15" s="4" customFormat="1" ht="15" customHeight="1" thickBot="1">
      <c r="A30" s="267"/>
      <c r="B30" s="268"/>
      <c r="C30" s="269"/>
      <c r="D30" s="139"/>
      <c r="E30" s="139"/>
      <c r="F30" s="139"/>
      <c r="G30" s="139"/>
      <c r="H30" s="139"/>
      <c r="I30" s="139"/>
      <c r="J30" s="139"/>
      <c r="K30" s="139"/>
      <c r="L30" s="139"/>
      <c r="M30" s="139"/>
      <c r="N30" s="139"/>
      <c r="O30" s="140"/>
    </row>
    <row r="31" spans="1:15" s="151" customFormat="1" ht="15" customHeight="1">
      <c r="A31" s="149"/>
      <c r="B31" s="149"/>
      <c r="C31" s="149"/>
      <c r="D31" s="150"/>
      <c r="E31" s="150"/>
      <c r="F31" s="150"/>
      <c r="G31" s="150"/>
      <c r="H31" s="150"/>
      <c r="I31" s="150"/>
      <c r="J31" s="150"/>
      <c r="K31" s="150"/>
      <c r="L31" s="150"/>
      <c r="M31" s="150"/>
      <c r="N31" s="150"/>
      <c r="O31" s="150"/>
    </row>
    <row r="32" spans="1:15" s="151" customFormat="1" ht="15" customHeight="1">
      <c r="A32" s="149"/>
      <c r="B32" s="149"/>
      <c r="C32" s="149"/>
      <c r="D32" s="150"/>
      <c r="E32" s="150"/>
      <c r="F32" s="150"/>
      <c r="G32" s="150"/>
      <c r="H32" s="150"/>
      <c r="I32" s="150"/>
      <c r="J32" s="150"/>
      <c r="K32" s="150"/>
      <c r="L32" s="150"/>
      <c r="M32" s="150"/>
      <c r="N32" s="150"/>
      <c r="O32" s="150"/>
    </row>
    <row r="33" spans="1:15" s="4" customFormat="1" ht="16.5" customHeight="1">
      <c r="A33" s="90" t="s">
        <v>106</v>
      </c>
      <c r="B33" s="90"/>
      <c r="C33" s="90"/>
      <c r="D33" s="92"/>
      <c r="E33" s="92"/>
      <c r="F33" s="92"/>
      <c r="G33" s="92"/>
      <c r="H33" s="92"/>
      <c r="I33" s="92"/>
      <c r="J33" s="92"/>
      <c r="K33" s="92"/>
      <c r="L33" s="92"/>
      <c r="M33" s="92"/>
      <c r="N33" s="92"/>
      <c r="O33" s="92"/>
    </row>
    <row r="34" spans="1:15" s="4" customFormat="1" ht="16.5" customHeight="1">
      <c r="A34" s="90" t="s">
        <v>109</v>
      </c>
      <c r="B34" s="90"/>
      <c r="C34" s="90"/>
      <c r="D34" s="92"/>
      <c r="E34" s="92"/>
      <c r="F34" s="92"/>
      <c r="G34" s="92"/>
      <c r="H34" s="92"/>
      <c r="I34" s="92"/>
      <c r="J34" s="92"/>
      <c r="K34" s="92"/>
      <c r="L34" s="92"/>
      <c r="M34" s="92"/>
      <c r="N34" s="92"/>
      <c r="O34" s="92"/>
    </row>
    <row r="35" spans="1:15" s="4" customFormat="1" ht="16.5" customHeight="1">
      <c r="A35" s="90" t="s">
        <v>107</v>
      </c>
      <c r="B35" s="90"/>
      <c r="C35" s="90"/>
      <c r="D35" s="92"/>
      <c r="E35" s="92"/>
      <c r="F35" s="92"/>
      <c r="G35" s="92"/>
      <c r="H35" s="92"/>
      <c r="I35" s="92"/>
      <c r="J35" s="92"/>
      <c r="K35" s="92"/>
      <c r="L35" s="92"/>
      <c r="M35" s="92"/>
      <c r="N35" s="92"/>
      <c r="O35" s="92"/>
    </row>
    <row r="36" spans="1:15" s="4" customFormat="1" ht="16.5" customHeight="1">
      <c r="A36" s="90" t="s">
        <v>175</v>
      </c>
      <c r="B36" s="90"/>
      <c r="C36" s="90"/>
      <c r="D36" s="92"/>
      <c r="E36" s="92"/>
      <c r="F36" s="92"/>
      <c r="G36" s="92"/>
      <c r="H36" s="92"/>
      <c r="I36" s="92"/>
      <c r="J36" s="92"/>
      <c r="K36" s="92"/>
      <c r="L36" s="92"/>
      <c r="M36" s="92"/>
      <c r="N36" s="92"/>
      <c r="O36" s="92"/>
    </row>
    <row r="37" spans="1:15" s="4" customFormat="1" ht="16.5" customHeight="1">
      <c r="A37" s="90" t="s">
        <v>176</v>
      </c>
      <c r="B37" s="90"/>
      <c r="C37" s="90"/>
      <c r="D37" s="92"/>
      <c r="E37" s="92"/>
      <c r="F37" s="92"/>
      <c r="G37" s="92"/>
      <c r="H37" s="92"/>
      <c r="I37" s="92"/>
      <c r="J37" s="92"/>
      <c r="K37" s="92"/>
      <c r="L37" s="92"/>
      <c r="M37" s="92"/>
      <c r="N37" s="92"/>
      <c r="O37" s="92"/>
    </row>
    <row r="38" spans="1:15" s="4" customFormat="1" ht="15" customHeight="1">
      <c r="A38" s="147"/>
      <c r="B38" s="147"/>
      <c r="C38" s="147"/>
    </row>
    <row r="39" spans="1:15" s="4" customFormat="1" ht="16.5" customHeight="1">
      <c r="A39" s="90"/>
      <c r="B39" s="90"/>
      <c r="C39" s="90"/>
      <c r="D39" s="92"/>
      <c r="E39" s="92"/>
      <c r="F39" s="92"/>
      <c r="G39" s="92"/>
      <c r="H39" s="92"/>
      <c r="I39" s="92"/>
      <c r="J39" s="92"/>
      <c r="K39" s="92"/>
      <c r="L39" s="92"/>
      <c r="M39" s="92"/>
      <c r="N39" s="92"/>
      <c r="O39" s="92"/>
    </row>
    <row r="40" spans="1:15" s="4" customFormat="1" ht="15" customHeight="1">
      <c r="A40" s="90"/>
      <c r="B40" s="90"/>
      <c r="C40" s="90"/>
      <c r="D40" s="92"/>
      <c r="E40" s="92"/>
      <c r="F40" s="92"/>
      <c r="G40" s="92"/>
      <c r="H40" s="92"/>
      <c r="I40" s="92"/>
      <c r="J40" s="92"/>
      <c r="K40" s="92"/>
      <c r="L40" s="92"/>
      <c r="M40" s="92"/>
      <c r="N40" s="92"/>
      <c r="O40" s="92"/>
    </row>
    <row r="41" spans="1:15" s="4" customFormat="1" ht="15" customHeight="1">
      <c r="A41" s="116"/>
      <c r="B41" s="116"/>
      <c r="C41" s="116"/>
    </row>
    <row r="42" spans="1:15" s="4" customFormat="1" ht="15" customHeight="1">
      <c r="A42" s="116"/>
      <c r="B42" s="116"/>
      <c r="C42" s="116"/>
    </row>
    <row r="43" spans="1:15" s="4" customFormat="1" ht="15" customHeight="1">
      <c r="A43" s="116"/>
      <c r="B43" s="116"/>
      <c r="C43" s="116"/>
    </row>
    <row r="44" spans="1:15" s="4" customFormat="1" ht="15" customHeight="1">
      <c r="A44" s="116"/>
      <c r="B44" s="116"/>
      <c r="C44" s="116"/>
    </row>
    <row r="45" spans="1:15" s="4" customFormat="1" ht="15" customHeight="1">
      <c r="A45" s="116"/>
      <c r="B45" s="116"/>
      <c r="C45" s="116"/>
    </row>
  </sheetData>
  <sheetProtection algorithmName="SHA-512" hashValue="Jje6b8nBEj7nrhpmf4WAyWsHSR13ykuECgtq3MLvhwwcr0/xdsoCTH/yztnq+3BznVf9fJM7W8E7Ya7At4b1qA==" saltValue="Z7rNSYB/Oa8bVGjWPZi76w=="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37" priority="2" operator="equal">
      <formula>""</formula>
    </cfRule>
  </conditionalFormatting>
  <conditionalFormatting sqref="D26:G26">
    <cfRule type="cellIs" dxfId="36"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O43"/>
  <sheetViews>
    <sheetView showZeros="0" view="pageBreakPreview" topLeftCell="A9" zoomScale="90" zoomScaleNormal="100" zoomScaleSheetLayoutView="90" workbookViewId="0">
      <selection activeCell="H22" sqref="H22:J2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165</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03" t="s">
        <v>63</v>
      </c>
      <c r="B4" s="203"/>
      <c r="C4" s="203"/>
      <c r="D4" s="203"/>
      <c r="E4" s="203"/>
      <c r="F4" s="203"/>
      <c r="G4" s="203"/>
      <c r="H4" s="203"/>
      <c r="I4" s="203"/>
      <c r="J4" s="203"/>
      <c r="K4" s="203"/>
      <c r="L4" s="203"/>
      <c r="M4" s="203"/>
      <c r="N4" s="203"/>
      <c r="O4" s="203"/>
    </row>
    <row r="5" spans="1:15" ht="15" customHeight="1">
      <c r="A5" s="203"/>
      <c r="B5" s="203"/>
      <c r="C5" s="203"/>
      <c r="D5" s="203"/>
      <c r="E5" s="203"/>
      <c r="F5" s="203"/>
      <c r="G5" s="203"/>
      <c r="H5" s="203"/>
      <c r="I5" s="203"/>
      <c r="J5" s="203"/>
      <c r="K5" s="203"/>
      <c r="L5" s="203"/>
      <c r="M5" s="203"/>
      <c r="N5" s="203"/>
      <c r="O5" s="203"/>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244" t="s">
        <v>57</v>
      </c>
      <c r="B9" s="245"/>
      <c r="C9" s="245"/>
      <c r="D9" s="246">
        <f>交付申請書!I15</f>
        <v>0</v>
      </c>
      <c r="E9" s="246"/>
      <c r="F9" s="246"/>
      <c r="G9" s="246"/>
      <c r="H9" s="246"/>
      <c r="I9" s="246"/>
      <c r="J9" s="246"/>
      <c r="K9" s="246"/>
      <c r="L9" s="246"/>
      <c r="M9" s="246"/>
      <c r="N9" s="246"/>
      <c r="O9" s="247"/>
    </row>
    <row r="10" spans="1:15" ht="15" customHeight="1">
      <c r="A10" s="282" t="s">
        <v>64</v>
      </c>
      <c r="B10" s="283"/>
      <c r="C10" s="284"/>
      <c r="D10" s="288" t="s">
        <v>65</v>
      </c>
      <c r="E10" s="290"/>
      <c r="F10" s="292" t="s">
        <v>58</v>
      </c>
      <c r="G10" s="293"/>
      <c r="H10" s="298" t="str">
        <f>IFERROR(VLOOKUP(E10,研修等一覧!$A10:$K$49,3),"")</f>
        <v/>
      </c>
      <c r="I10" s="298" t="e">
        <f>VLOOKUP(J5,[1]研修等一覧!$A$10:$K$49,9)</f>
        <v>#N/A</v>
      </c>
      <c r="J10" s="298" t="e">
        <f>VLOOKUP(K5,[1]研修等一覧!$A$10:$K$49,9)</f>
        <v>#N/A</v>
      </c>
      <c r="K10" s="298" t="e">
        <f>VLOOKUP(L5,[1]研修等一覧!$A$10:$K$49,9)</f>
        <v>#N/A</v>
      </c>
      <c r="L10" s="298" t="e">
        <f>VLOOKUP(M5,[1]研修等一覧!$A$10:$K$49,9)</f>
        <v>#N/A</v>
      </c>
      <c r="M10" s="298" t="e">
        <f>VLOOKUP(N5,[1]研修等一覧!$A$10:$K$49,9)</f>
        <v>#N/A</v>
      </c>
      <c r="N10" s="298" t="e">
        <f>VLOOKUP(O5,[1]研修等一覧!$A$10:$K$49,9)</f>
        <v>#N/A</v>
      </c>
      <c r="O10" s="299" t="e">
        <f>VLOOKUP(P5,[1]研修等一覧!$A$10:$K$49,9)</f>
        <v>#N/A</v>
      </c>
    </row>
    <row r="11" spans="1:15" ht="15" customHeight="1">
      <c r="A11" s="285"/>
      <c r="B11" s="286"/>
      <c r="C11" s="287"/>
      <c r="D11" s="289"/>
      <c r="E11" s="291"/>
      <c r="F11" s="294"/>
      <c r="G11" s="295"/>
      <c r="H11" s="300" t="e">
        <f>VLOOKUP(I9,[1]研修等一覧!$A$10:$K$49,9)</f>
        <v>#N/A</v>
      </c>
      <c r="I11" s="300" t="e">
        <f>VLOOKUP(J9,[1]研修等一覧!$A$10:$K$49,9)</f>
        <v>#N/A</v>
      </c>
      <c r="J11" s="300" t="e">
        <f>VLOOKUP(K9,[1]研修等一覧!$A$10:$K$49,9)</f>
        <v>#N/A</v>
      </c>
      <c r="K11" s="300" t="e">
        <f>VLOOKUP(L9,[1]研修等一覧!$A$10:$K$49,9)</f>
        <v>#N/A</v>
      </c>
      <c r="L11" s="300" t="e">
        <f>VLOOKUP(M9,[1]研修等一覧!$A$10:$K$49,9)</f>
        <v>#N/A</v>
      </c>
      <c r="M11" s="300" t="e">
        <f>VLOOKUP(N9,[1]研修等一覧!$A$10:$K$49,9)</f>
        <v>#N/A</v>
      </c>
      <c r="N11" s="300" t="e">
        <f>VLOOKUP(O9,[1]研修等一覧!$A$10:$K$49,9)</f>
        <v>#N/A</v>
      </c>
      <c r="O11" s="301" t="e">
        <f>VLOOKUP(P9,[1]研修等一覧!$A$10:$K$49,9)</f>
        <v>#N/A</v>
      </c>
    </row>
    <row r="12" spans="1:15" ht="18.75" customHeight="1">
      <c r="A12" s="285" t="s">
        <v>59</v>
      </c>
      <c r="B12" s="286"/>
      <c r="C12" s="286"/>
      <c r="D12" s="123">
        <f>IFERROR(VLOOKUP(E10,研修等一覧!$A$10:$K$49,9),)</f>
        <v>0</v>
      </c>
      <c r="E12" s="124" t="s">
        <v>22</v>
      </c>
      <c r="F12" s="296"/>
      <c r="G12" s="297"/>
      <c r="H12" s="302" t="e">
        <f>VLOOKUP(I10,[1]研修等一覧!$A$10:$K$49,9)</f>
        <v>#N/A</v>
      </c>
      <c r="I12" s="302" t="e">
        <f>VLOOKUP(J10,[1]研修等一覧!$A$10:$K$49,9)</f>
        <v>#N/A</v>
      </c>
      <c r="J12" s="302" t="e">
        <f>VLOOKUP(K10,[1]研修等一覧!$A$10:$K$49,9)</f>
        <v>#N/A</v>
      </c>
      <c r="K12" s="302" t="e">
        <f>VLOOKUP(L10,[1]研修等一覧!$A$10:$K$49,9)</f>
        <v>#N/A</v>
      </c>
      <c r="L12" s="302" t="e">
        <f>VLOOKUP(M10,[1]研修等一覧!$A$10:$K$49,9)</f>
        <v>#N/A</v>
      </c>
      <c r="M12" s="302" t="e">
        <f>VLOOKUP(N10,[1]研修等一覧!$A$10:$K$49,9)</f>
        <v>#N/A</v>
      </c>
      <c r="N12" s="302" t="e">
        <f>VLOOKUP(O10,[1]研修等一覧!$A$10:$K$49,9)</f>
        <v>#N/A</v>
      </c>
      <c r="O12" s="303" t="e">
        <f>VLOOKUP(P10,[1]研修等一覧!$A$10:$K$49,9)</f>
        <v>#N/A</v>
      </c>
    </row>
    <row r="13" spans="1:15" ht="19.5" customHeight="1">
      <c r="A13" s="272" t="s">
        <v>66</v>
      </c>
      <c r="B13" s="273"/>
      <c r="C13" s="273"/>
      <c r="D13" s="274"/>
      <c r="E13" s="274"/>
      <c r="F13" s="274"/>
      <c r="G13" s="274"/>
      <c r="H13" s="274"/>
      <c r="I13" s="274"/>
      <c r="J13" s="274"/>
      <c r="K13" s="274"/>
      <c r="L13" s="274"/>
      <c r="M13" s="274"/>
      <c r="N13" s="274"/>
      <c r="O13" s="275"/>
    </row>
    <row r="14" spans="1:15" ht="19.5" customHeight="1">
      <c r="A14" s="272" t="s">
        <v>67</v>
      </c>
      <c r="B14" s="273"/>
      <c r="C14" s="273"/>
      <c r="D14" s="276" t="s">
        <v>73</v>
      </c>
      <c r="E14" s="276"/>
      <c r="F14" s="276"/>
      <c r="G14" s="276"/>
      <c r="H14" s="276"/>
      <c r="I14" s="276"/>
      <c r="J14" s="276"/>
      <c r="K14" s="276"/>
      <c r="L14" s="276"/>
      <c r="M14" s="276"/>
      <c r="N14" s="276"/>
      <c r="O14" s="277"/>
    </row>
    <row r="15" spans="1:15" ht="19.5" customHeight="1" thickBot="1">
      <c r="A15" s="278" t="s">
        <v>68</v>
      </c>
      <c r="B15" s="279"/>
      <c r="C15" s="279"/>
      <c r="D15" s="280"/>
      <c r="E15" s="280"/>
      <c r="F15" s="280"/>
      <c r="G15" s="280"/>
      <c r="H15" s="280"/>
      <c r="I15" s="280"/>
      <c r="J15" s="280"/>
      <c r="K15" s="280"/>
      <c r="L15" s="280"/>
      <c r="M15" s="280"/>
      <c r="N15" s="280"/>
      <c r="O15" s="281"/>
    </row>
    <row r="16" spans="1:15" s="4" customFormat="1" ht="7.5" customHeight="1">
      <c r="A16" s="264" t="s">
        <v>174</v>
      </c>
      <c r="B16" s="265"/>
      <c r="C16" s="266"/>
      <c r="D16" s="125"/>
      <c r="E16" s="125"/>
      <c r="F16" s="125"/>
      <c r="G16" s="125"/>
      <c r="H16" s="125"/>
      <c r="I16" s="125"/>
      <c r="J16" s="125"/>
      <c r="K16" s="125"/>
      <c r="L16" s="125"/>
      <c r="M16" s="125"/>
      <c r="N16" s="125"/>
      <c r="O16" s="126"/>
    </row>
    <row r="17" spans="1:15" s="4" customFormat="1" ht="12.75" customHeight="1">
      <c r="A17" s="264"/>
      <c r="B17" s="265"/>
      <c r="C17" s="266"/>
      <c r="D17" s="125"/>
      <c r="E17" s="125"/>
      <c r="F17" s="125"/>
      <c r="G17" s="692">
        <f>SUM(H22:J29)</f>
        <v>0</v>
      </c>
      <c r="H17" s="692"/>
      <c r="I17" s="692"/>
      <c r="J17" s="125"/>
      <c r="K17" s="125"/>
      <c r="L17" s="694">
        <f>SUM(L22:N29)</f>
        <v>0</v>
      </c>
      <c r="M17" s="694"/>
      <c r="N17" s="694"/>
      <c r="O17" s="127" t="s">
        <v>61</v>
      </c>
    </row>
    <row r="18" spans="1:15" s="4" customFormat="1" ht="18" customHeight="1" thickBot="1">
      <c r="A18" s="264"/>
      <c r="B18" s="265"/>
      <c r="C18" s="266"/>
      <c r="D18" s="270" t="s">
        <v>60</v>
      </c>
      <c r="E18" s="270"/>
      <c r="F18" s="128" t="s">
        <v>96</v>
      </c>
      <c r="G18" s="693"/>
      <c r="H18" s="693"/>
      <c r="I18" s="693"/>
      <c r="J18" s="129" t="s">
        <v>8</v>
      </c>
      <c r="K18" s="128" t="s">
        <v>97</v>
      </c>
      <c r="L18" s="695"/>
      <c r="M18" s="695"/>
      <c r="N18" s="695"/>
      <c r="O18" s="130" t="s">
        <v>8</v>
      </c>
    </row>
    <row r="19" spans="1:15" s="4" customFormat="1" ht="18" customHeight="1" thickTop="1">
      <c r="A19" s="264"/>
      <c r="B19" s="265"/>
      <c r="C19" s="266"/>
      <c r="D19" s="131"/>
      <c r="E19" s="131"/>
      <c r="F19" s="128"/>
      <c r="G19" s="132"/>
      <c r="H19" s="132"/>
      <c r="I19" s="132"/>
      <c r="J19" s="133"/>
      <c r="K19" s="128"/>
      <c r="L19" s="134"/>
      <c r="M19" s="134"/>
      <c r="N19" s="134"/>
      <c r="O19" s="135"/>
    </row>
    <row r="20" spans="1:15" s="4" customFormat="1" ht="15" customHeight="1">
      <c r="A20" s="264"/>
      <c r="B20" s="265"/>
      <c r="C20" s="266"/>
      <c r="D20" s="125"/>
      <c r="E20" s="125"/>
      <c r="F20" s="125"/>
      <c r="G20" s="125"/>
      <c r="H20" s="125"/>
      <c r="I20" s="125"/>
      <c r="J20" s="125"/>
      <c r="K20" s="125"/>
      <c r="L20" s="125"/>
      <c r="M20" s="125"/>
      <c r="N20" s="125"/>
      <c r="O20" s="126"/>
    </row>
    <row r="21" spans="1:15" s="4" customFormat="1" ht="17.25" customHeight="1">
      <c r="A21" s="264"/>
      <c r="B21" s="265"/>
      <c r="C21" s="266"/>
      <c r="D21" s="271" t="s">
        <v>98</v>
      </c>
      <c r="E21" s="271"/>
      <c r="F21" s="125"/>
      <c r="G21" s="125"/>
      <c r="H21" s="136" t="s">
        <v>95</v>
      </c>
      <c r="I21" s="125"/>
      <c r="J21" s="125"/>
      <c r="K21" s="125"/>
      <c r="L21" s="136" t="s">
        <v>104</v>
      </c>
      <c r="M21" s="125"/>
      <c r="N21" s="125"/>
      <c r="O21" s="126"/>
    </row>
    <row r="22" spans="1:15" s="4" customFormat="1" ht="17.25" customHeight="1">
      <c r="A22" s="264"/>
      <c r="B22" s="265"/>
      <c r="C22" s="266"/>
      <c r="D22" s="263" t="s">
        <v>99</v>
      </c>
      <c r="E22" s="263"/>
      <c r="F22" s="263"/>
      <c r="G22" s="263"/>
      <c r="H22" s="696">
        <f>IFERROR(ROUNDDOWN(L22*1.1,0),)</f>
        <v>0</v>
      </c>
      <c r="I22" s="696"/>
      <c r="J22" s="696"/>
      <c r="K22" s="137" t="s">
        <v>8</v>
      </c>
      <c r="L22" s="697"/>
      <c r="M22" s="697"/>
      <c r="N22" s="697"/>
      <c r="O22" s="138" t="s">
        <v>8</v>
      </c>
    </row>
    <row r="23" spans="1:15" s="4" customFormat="1" ht="17.25" customHeight="1">
      <c r="A23" s="264"/>
      <c r="B23" s="265"/>
      <c r="C23" s="266"/>
      <c r="D23" s="263" t="s">
        <v>190</v>
      </c>
      <c r="E23" s="263"/>
      <c r="F23" s="263"/>
      <c r="G23" s="263"/>
      <c r="H23" s="696">
        <f>IFERROR(ROUNDDOWN(L23*1.1,0),)</f>
        <v>0</v>
      </c>
      <c r="I23" s="696"/>
      <c r="J23" s="696"/>
      <c r="K23" s="137" t="s">
        <v>8</v>
      </c>
      <c r="L23" s="698"/>
      <c r="M23" s="698"/>
      <c r="N23" s="698"/>
      <c r="O23" s="138" t="s">
        <v>8</v>
      </c>
    </row>
    <row r="24" spans="1:15" s="4" customFormat="1" ht="17.25" customHeight="1">
      <c r="A24" s="264"/>
      <c r="B24" s="265"/>
      <c r="C24" s="266"/>
      <c r="D24" s="263" t="s">
        <v>101</v>
      </c>
      <c r="E24" s="263"/>
      <c r="F24" s="263"/>
      <c r="G24" s="263"/>
      <c r="H24" s="696">
        <f t="shared" ref="H24:H28" si="0">IFERROR(ROUNDDOWN(L24*1.1,0),)</f>
        <v>0</v>
      </c>
      <c r="I24" s="696"/>
      <c r="J24" s="696"/>
      <c r="K24" s="137" t="s">
        <v>8</v>
      </c>
      <c r="L24" s="698"/>
      <c r="M24" s="698"/>
      <c r="N24" s="698"/>
      <c r="O24" s="138" t="s">
        <v>8</v>
      </c>
    </row>
    <row r="25" spans="1:15" s="4" customFormat="1" ht="17.25" customHeight="1">
      <c r="A25" s="264"/>
      <c r="B25" s="265"/>
      <c r="C25" s="266"/>
      <c r="D25" s="263" t="s">
        <v>102</v>
      </c>
      <c r="E25" s="263"/>
      <c r="F25" s="263"/>
      <c r="G25" s="263"/>
      <c r="H25" s="696">
        <f t="shared" si="0"/>
        <v>0</v>
      </c>
      <c r="I25" s="696"/>
      <c r="J25" s="696"/>
      <c r="K25" s="137" t="s">
        <v>8</v>
      </c>
      <c r="L25" s="698"/>
      <c r="M25" s="698"/>
      <c r="N25" s="698"/>
      <c r="O25" s="138" t="s">
        <v>8</v>
      </c>
    </row>
    <row r="26" spans="1:15" s="4" customFormat="1" ht="17.25" customHeight="1">
      <c r="A26" s="264"/>
      <c r="B26" s="265"/>
      <c r="C26" s="266"/>
      <c r="D26" s="261" t="s">
        <v>189</v>
      </c>
      <c r="E26" s="261"/>
      <c r="F26" s="261"/>
      <c r="G26" s="261"/>
      <c r="H26" s="696">
        <f t="shared" si="0"/>
        <v>0</v>
      </c>
      <c r="I26" s="696"/>
      <c r="J26" s="696"/>
      <c r="K26" s="137" t="s">
        <v>8</v>
      </c>
      <c r="L26" s="698"/>
      <c r="M26" s="698"/>
      <c r="N26" s="698"/>
      <c r="O26" s="138" t="s">
        <v>8</v>
      </c>
    </row>
    <row r="27" spans="1:15" s="4" customFormat="1" ht="17.25" customHeight="1">
      <c r="A27" s="264"/>
      <c r="B27" s="265"/>
      <c r="C27" s="266"/>
      <c r="D27" s="261" t="s">
        <v>108</v>
      </c>
      <c r="E27" s="261"/>
      <c r="F27" s="261"/>
      <c r="G27" s="261"/>
      <c r="H27" s="696">
        <f t="shared" si="0"/>
        <v>0</v>
      </c>
      <c r="I27" s="696"/>
      <c r="J27" s="696"/>
      <c r="K27" s="137" t="s">
        <v>8</v>
      </c>
      <c r="L27" s="698"/>
      <c r="M27" s="698"/>
      <c r="N27" s="698"/>
      <c r="O27" s="138" t="s">
        <v>8</v>
      </c>
    </row>
    <row r="28" spans="1:15" s="4" customFormat="1" ht="17.25" customHeight="1">
      <c r="A28" s="264"/>
      <c r="B28" s="265"/>
      <c r="C28" s="266"/>
      <c r="D28" s="261" t="s">
        <v>108</v>
      </c>
      <c r="E28" s="261"/>
      <c r="F28" s="261"/>
      <c r="G28" s="261"/>
      <c r="H28" s="696">
        <f t="shared" si="0"/>
        <v>0</v>
      </c>
      <c r="I28" s="696"/>
      <c r="J28" s="696"/>
      <c r="K28" s="137" t="s">
        <v>8</v>
      </c>
      <c r="L28" s="698"/>
      <c r="M28" s="698"/>
      <c r="N28" s="698"/>
      <c r="O28" s="138" t="s">
        <v>8</v>
      </c>
    </row>
    <row r="29" spans="1:15" s="4" customFormat="1" ht="17.25" customHeight="1">
      <c r="A29" s="264"/>
      <c r="B29" s="265"/>
      <c r="C29" s="266"/>
      <c r="D29" s="262" t="s">
        <v>164</v>
      </c>
      <c r="E29" s="262"/>
      <c r="F29" s="262"/>
      <c r="G29" s="262"/>
      <c r="H29" s="696">
        <f>SUM(L29)</f>
        <v>0</v>
      </c>
      <c r="I29" s="696"/>
      <c r="J29" s="696"/>
      <c r="K29" s="137" t="s">
        <v>8</v>
      </c>
      <c r="L29" s="698"/>
      <c r="M29" s="698"/>
      <c r="N29" s="698"/>
      <c r="O29" s="138" t="s">
        <v>8</v>
      </c>
    </row>
    <row r="30" spans="1:15" s="4" customFormat="1" ht="15" customHeight="1" thickBot="1">
      <c r="A30" s="267"/>
      <c r="B30" s="268"/>
      <c r="C30" s="269"/>
      <c r="D30" s="139"/>
      <c r="E30" s="139"/>
      <c r="F30" s="139"/>
      <c r="G30" s="139"/>
      <c r="H30" s="139"/>
      <c r="I30" s="139"/>
      <c r="J30" s="139"/>
      <c r="K30" s="139"/>
      <c r="L30" s="139"/>
      <c r="M30" s="139"/>
      <c r="N30" s="139"/>
      <c r="O30" s="140"/>
    </row>
    <row r="31" spans="1:15" s="151" customFormat="1" ht="15" customHeight="1">
      <c r="A31" s="149"/>
      <c r="B31" s="149"/>
      <c r="C31" s="149"/>
      <c r="D31" s="150"/>
      <c r="E31" s="150"/>
      <c r="F31" s="150"/>
      <c r="G31" s="150"/>
      <c r="H31" s="150"/>
      <c r="I31" s="150"/>
      <c r="J31" s="150"/>
      <c r="K31" s="150"/>
      <c r="L31" s="150"/>
      <c r="M31" s="150"/>
      <c r="N31" s="150"/>
      <c r="O31" s="150"/>
    </row>
    <row r="32" spans="1:15" s="151" customFormat="1" ht="15" customHeight="1">
      <c r="A32" s="149"/>
      <c r="B32" s="149"/>
      <c r="C32" s="149"/>
      <c r="D32" s="150"/>
      <c r="E32" s="150"/>
      <c r="F32" s="150"/>
      <c r="G32" s="150"/>
      <c r="H32" s="150"/>
      <c r="I32" s="150"/>
      <c r="J32" s="150"/>
      <c r="K32" s="150"/>
      <c r="L32" s="150"/>
      <c r="M32" s="150"/>
      <c r="N32" s="150"/>
      <c r="O32" s="150"/>
    </row>
    <row r="33" spans="1:15" s="4" customFormat="1" ht="16.5" customHeight="1">
      <c r="A33" s="90" t="s">
        <v>106</v>
      </c>
      <c r="B33" s="90"/>
      <c r="C33" s="90"/>
      <c r="D33" s="92"/>
      <c r="E33" s="92"/>
      <c r="F33" s="92"/>
      <c r="G33" s="92"/>
      <c r="H33" s="92"/>
      <c r="I33" s="92"/>
      <c r="J33" s="92"/>
      <c r="K33" s="92"/>
      <c r="L33" s="92"/>
      <c r="M33" s="92"/>
      <c r="N33" s="92"/>
      <c r="O33" s="92"/>
    </row>
    <row r="34" spans="1:15" s="4" customFormat="1" ht="16.5" customHeight="1">
      <c r="A34" s="90" t="s">
        <v>109</v>
      </c>
      <c r="B34" s="90"/>
      <c r="C34" s="90"/>
      <c r="D34" s="92"/>
      <c r="E34" s="92"/>
      <c r="F34" s="92"/>
      <c r="G34" s="92"/>
      <c r="H34" s="92"/>
      <c r="I34" s="92"/>
      <c r="J34" s="92"/>
      <c r="K34" s="92"/>
      <c r="L34" s="92"/>
      <c r="M34" s="92"/>
      <c r="N34" s="92"/>
      <c r="O34" s="92"/>
    </row>
    <row r="35" spans="1:15" s="4" customFormat="1" ht="16.5" customHeight="1">
      <c r="A35" s="90" t="s">
        <v>107</v>
      </c>
      <c r="B35" s="90"/>
      <c r="C35" s="90"/>
      <c r="D35" s="92"/>
      <c r="E35" s="92"/>
      <c r="F35" s="92"/>
      <c r="G35" s="92"/>
      <c r="H35" s="92"/>
      <c r="I35" s="92"/>
      <c r="J35" s="92"/>
      <c r="K35" s="92"/>
      <c r="L35" s="92"/>
      <c r="M35" s="92"/>
      <c r="N35" s="92"/>
      <c r="O35" s="92"/>
    </row>
    <row r="36" spans="1:15" s="4" customFormat="1" ht="16.5" customHeight="1">
      <c r="A36" s="90" t="s">
        <v>175</v>
      </c>
      <c r="B36" s="90"/>
      <c r="C36" s="90"/>
      <c r="D36" s="92"/>
      <c r="E36" s="92"/>
      <c r="F36" s="92"/>
      <c r="G36" s="92"/>
      <c r="H36" s="92"/>
      <c r="I36" s="92"/>
      <c r="J36" s="92"/>
      <c r="K36" s="92"/>
      <c r="L36" s="92"/>
      <c r="M36" s="92"/>
      <c r="N36" s="92"/>
      <c r="O36" s="92"/>
    </row>
    <row r="37" spans="1:15" s="4" customFormat="1" ht="16.5" customHeight="1">
      <c r="A37" s="90" t="s">
        <v>176</v>
      </c>
      <c r="B37" s="90"/>
      <c r="C37" s="90"/>
      <c r="D37" s="92"/>
      <c r="E37" s="92"/>
      <c r="F37" s="92"/>
      <c r="G37" s="92"/>
      <c r="H37" s="92"/>
      <c r="I37" s="92"/>
      <c r="J37" s="92"/>
      <c r="K37" s="92"/>
      <c r="L37" s="92"/>
      <c r="M37" s="92"/>
      <c r="N37" s="92"/>
      <c r="O37" s="92"/>
    </row>
    <row r="38" spans="1:15" s="4" customFormat="1" ht="15" customHeight="1">
      <c r="A38" s="147"/>
      <c r="B38" s="147"/>
      <c r="C38" s="147"/>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row r="42" spans="1:15" s="4" customFormat="1" ht="15" customHeight="1">
      <c r="A42" s="116"/>
      <c r="B42" s="116"/>
      <c r="C42" s="116"/>
    </row>
    <row r="43" spans="1:15" s="4" customFormat="1" ht="15" customHeight="1">
      <c r="A43" s="116"/>
      <c r="B43" s="116"/>
      <c r="C43" s="116"/>
    </row>
  </sheetData>
  <sheetProtection algorithmName="SHA-512" hashValue="d0d2t16QrX1DnLBMBYqQ9sRpIrw7l943bO3X78QX0PSebHSx3cA0+44xZuAxOnt8IVFl5RdE1iDmCJyXYF8FPg==" saltValue="zi/473uxWaz/xQ4W4mT3iQ==" spinCount="100000" sheet="1" formatCells="0"/>
  <mergeCells count="44">
    <mergeCell ref="A4:O5"/>
    <mergeCell ref="A9:C9"/>
    <mergeCell ref="D9:O9"/>
    <mergeCell ref="A10:C11"/>
    <mergeCell ref="D10:D11"/>
    <mergeCell ref="E10:E11"/>
    <mergeCell ref="F10:G12"/>
    <mergeCell ref="H10:O12"/>
    <mergeCell ref="A12:C12"/>
    <mergeCell ref="A13:C13"/>
    <mergeCell ref="D13:O13"/>
    <mergeCell ref="A14:C14"/>
    <mergeCell ref="D14:O14"/>
    <mergeCell ref="A15:C15"/>
    <mergeCell ref="D15:O15"/>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L25:N25"/>
    <mergeCell ref="D26:G26"/>
    <mergeCell ref="H26:J26"/>
    <mergeCell ref="L26:N26"/>
    <mergeCell ref="D27:G27"/>
    <mergeCell ref="H27:J27"/>
    <mergeCell ref="L27:N27"/>
    <mergeCell ref="D28:G28"/>
    <mergeCell ref="H28:J28"/>
    <mergeCell ref="L28:N28"/>
    <mergeCell ref="D29:G29"/>
    <mergeCell ref="H29:J29"/>
    <mergeCell ref="L29:N29"/>
  </mergeCells>
  <phoneticPr fontId="4"/>
  <conditionalFormatting sqref="E10:E11 D13:O15 L22:N29 D27:G29">
    <cfRule type="cellIs" dxfId="35" priority="2" operator="equal">
      <formula>""</formula>
    </cfRule>
  </conditionalFormatting>
  <conditionalFormatting sqref="D26:G26">
    <cfRule type="cellIs" dxfId="34"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28</vt:i4>
      </vt:variant>
    </vt:vector>
  </HeadingPairs>
  <TitlesOfParts>
    <vt:vector size="56" baseType="lpstr">
      <vt:lpstr>交付申請書</vt:lpstr>
      <vt:lpstr>事業計画書</vt:lpstr>
      <vt:lpstr>団体（グループ）概要書</vt:lpstr>
      <vt:lpstr>収支予算書</vt:lpstr>
      <vt:lpstr>研修等一覧</vt:lpstr>
      <vt:lpstr>受講者一覧</vt:lpstr>
      <vt:lpstr>補助対象経費内容説明書１</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ここから</vt:lpstr>
      <vt:lpstr>ここまで</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'3'!Print_Area</vt:lpstr>
      <vt:lpstr>'4'!Print_Area</vt:lpstr>
      <vt:lpstr>'5'!Print_Area</vt:lpstr>
      <vt:lpstr>'6'!Print_Area</vt:lpstr>
      <vt:lpstr>'7'!Print_Area</vt:lpstr>
      <vt:lpstr>'8'!Print_Area</vt:lpstr>
      <vt:lpstr>'9'!Print_Area</vt:lpstr>
      <vt:lpstr>ここから!Print_Area</vt:lpstr>
      <vt:lpstr>ここまで!Print_Area</vt:lpstr>
      <vt:lpstr>研修等一覧!Print_Area</vt:lpstr>
      <vt:lpstr>交付申請書!Print_Area</vt:lpstr>
      <vt:lpstr>事業計画書!Print_Area</vt:lpstr>
      <vt:lpstr>受講者一覧!Print_Area</vt:lpstr>
      <vt:lpstr>収支予算書!Print_Area</vt:lpstr>
      <vt:lpstr>'団体（グループ）概要書'!Print_Area</vt:lpstr>
      <vt:lpstr>補助対象経費内容説明書１!Print_Area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2024-05-28T04:40:46Z</cp:lastPrinted>
  <dcterms:created xsi:type="dcterms:W3CDTF">2023-07-27T01:02:30Z</dcterms:created>
  <dcterms:modified xsi:type="dcterms:W3CDTF">2025-04-22T04:33:42Z</dcterms:modified>
</cp:coreProperties>
</file>