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企画財政局\財政部財政課\20 決算\75照会（決算調製に係る資料入れ、財政状況資料集）\02　財政状況資料集\R6決算（R7作成）★\02_回答\"/>
    </mc:Choice>
  </mc:AlternateContent>
  <xr:revisionPtr revIDLastSave="0" documentId="13_ncr:1_{CBB3230E-934D-4A23-835E-856FBC9A945D}" xr6:coauthVersionLast="47" xr6:coauthVersionMax="47" xr10:uidLastSave="{00000000-0000-0000-0000-000000000000}"/>
  <bookViews>
    <workbookView xWindow="20370" yWindow="-4815" windowWidth="29040" windowHeight="15720" tabRatio="85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8"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 sheetId="19"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W38" i="10"/>
  <c r="BE38" i="10"/>
  <c r="AM38" i="10"/>
  <c r="U38" i="10"/>
  <c r="BW37" i="10"/>
  <c r="BE37" i="10"/>
  <c r="U37" i="10"/>
  <c r="BW36" i="10"/>
  <c r="BE36" i="10"/>
  <c r="BE35" i="10"/>
  <c r="CO34" i="10"/>
  <c r="CO35" i="10" s="1"/>
  <c r="CO36" i="10" s="1"/>
  <c r="CO37" i="10" s="1"/>
  <c r="CO38" i="10" s="1"/>
  <c r="CO39" i="10" s="1"/>
  <c r="CO40" i="10" s="1"/>
  <c r="CO41" i="10" s="1"/>
  <c r="CO42" i="10" s="1"/>
  <c r="CO43" i="10" s="1"/>
  <c r="BW34" i="10"/>
  <c r="BW35" i="10" s="1"/>
  <c r="C34" i="10"/>
  <c r="C35" i="10" s="1"/>
  <c r="C36" i="10" s="1"/>
  <c r="C37" i="10" s="1"/>
  <c r="C38" i="10" s="1"/>
  <c r="U34" i="10" l="1"/>
  <c r="U35" i="10" s="1"/>
  <c r="U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<sst xmlns="http://schemas.openxmlformats.org/spreadsheetml/2006/main" count="1110" uniqueCount="586">
  <si>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</si>
  <si>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</si>
  <si>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</si>
  <si>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</si>
  <si>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</si>
  <si>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</si>
  <si>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</si>
  <si>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</si>
  <si>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</si>
  <si>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</si>
  <si>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</si>
  <si>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</si>
  <si>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</si>
  <si>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</si>
  <si>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</si>
  <si>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</si>
  <si>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</si>
  <si>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</si>
  <si>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</si>
  <si>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</si>
  <si>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</si>
  <si>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</si>
  <si>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</si>
  <si>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</si>
  <si>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</si>
  <si>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</si>
  <si>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</si>
  <si>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</si>
  <si>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</si>
  <si>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</si>
  <si>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</si>
  <si>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</si>
  <si>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</si>
  <si>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</si>
  <si>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</si>
  <si>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</si>
  <si>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</si>
  <si>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</si>
  <si>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</si>
  <si>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</si>
  <si>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</si>
  <si>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</si>
  <si>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</si>
  <si>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</si>
  <si>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</si>
  <si>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</si>
  <si>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</si>
  <si>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</si>
  <si>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</si>
  <si>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</si>
  <si>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</si>
  <si>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</si>
  <si>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</si>
  <si>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</si>
  <si>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</si>
  <si>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</si>
  <si>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</si>
  <si>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</si>
  <si>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</si>
  <si>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</si>
  <si>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</si>
  <si>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</si>
  <si>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</si>
  <si>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</si>
  <si>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</si>
  <si>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</si>
  <si>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</si>
  <si>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</si>
  <si>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</si>
  <si>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</si>
  <si>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</si>
  <si>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</si>
  <si>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</si>
  <si>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</si>
  <si>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</si>
  <si>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</si>
  <si>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</si>
  <si>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</si>
  <si>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</si>
  <si>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</si>
  <si>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</si>
  <si>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</si>
  <si>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</si>
  <si>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</si>
  <si>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</si>
  <si>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</si>
  <si>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</si>
  <si>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</si>
  <si>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</si>
  <si>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</si>
  <si>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</si>
  <si>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</si>
  <si>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</si>
  <si>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</si>
  <si>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尼崎市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</si>
  <si>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</si>
  <si>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</si>
  <si>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</si>
  <si>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</si>
  <si>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</si>
  <si>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</si>
  <si>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</si>
  <si>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</si>
  <si>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</si>
  <si>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</si>
  <si>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</si>
  <si>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</si>
  <si>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</si>
  <si>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</si>
  <si>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</si>
  <si>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</si>
  <si>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</si>
  <si>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</si>
  <si>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</si>
  <si>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</si>
  <si>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</si>
  <si>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</si>
  <si>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</si>
  <si>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</si>
  <si>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</si>
  <si>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</si>
  <si>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</si>
  <si>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</si>
  <si>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</si>
  <si>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</si>
  <si>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</si>
  <si>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</si>
  <si>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</si>
  <si>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</si>
  <si>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</si>
  <si>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</si>
  <si>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</si>
  <si>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</si>
  <si>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</si>
  <si>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</si>
  <si>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</si>
  <si>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</si>
  <si>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</si>
  <si>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</si>
  <si>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</si>
  <si>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</si>
  <si>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</si>
  <si>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</si>
  <si>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</si>
  <si>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</si>
  <si>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</si>
  <si>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</si>
  <si>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</si>
  <si>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</si>
  <si>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</si>
  <si>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</si>
  <si>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</si>
  <si>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</si>
  <si>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</si>
  <si>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</si>
  <si>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</si>
  <si>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</si>
  <si>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</si>
  <si>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</si>
  <si>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</si>
  <si>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</si>
  <si>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</si>
  <si>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</si>
  <si>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</si>
  <si>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</si>
  <si>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</si>
  <si>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</si>
  <si>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</si>
  <si>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</si>
  <si>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</si>
  <si>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</si>
  <si>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</si>
  <si>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</si>
  <si>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</si>
  <si>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</si>
  <si>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</si>
  <si>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</si>
  <si>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</si>
  <si>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</si>
  <si>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</si>
  <si>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</si>
  <si>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</si>
  <si>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</si>
  <si>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</si>
  <si>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</si>
  <si>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</si>
  <si>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</si>
  <si>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</si>
  <si>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</si>
  <si>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</si>
  <si>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</si>
  <si>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</si>
  <si>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</si>
  <si>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</si>
  <si>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</si>
  <si>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</si>
  <si>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</si>
  <si>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</si>
  <si>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</si>
  <si>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</si>
  <si>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</si>
  <si>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</si>
  <si>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</si>
  <si>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兵庫県尼崎市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</si>
  <si>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</si>
  <si>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</si>
  <si>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</si>
  <si>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</si>
  <si>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</si>
  <si>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</si>
  <si>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</si>
  <si>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</si>
  <si>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</si>
  <si>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</si>
  <si>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</si>
  <si>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</si>
  <si>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</si>
  <si>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</si>
  <si>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</si>
  <si>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</si>
  <si>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</si>
  <si>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</si>
  <si>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</si>
  <si>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</si>
  <si>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</si>
  <si>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</si>
  <si>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</si>
  <si>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</si>
  <si>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</si>
  <si>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</si>
  <si>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</si>
  <si>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</si>
  <si>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</si>
  <si>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</si>
  <si>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</si>
  <si>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</si>
  <si>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</si>
  <si>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</si>
  <si>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</si>
  <si>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</si>
  <si>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</si>
  <si>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</si>
  <si>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</si>
  <si>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</si>
  <si>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</si>
  <si>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</si>
  <si>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</si>
  <si>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</si>
  <si>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</si>
  <si>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</si>
  <si>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</si>
  <si>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</si>
  <si>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</si>
  <si>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</si>
  <si>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</si>
  <si>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</si>
  <si>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</si>
  <si>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</si>
  <si>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</si>
  <si>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</si>
  <si>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</si>
  <si>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</si>
  <si>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</si>
  <si>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</si>
  <si>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</si>
  <si>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</si>
  <si>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</si>
  <si>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</si>
  <si>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</si>
  <si>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</si>
  <si>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</si>
  <si>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</si>
  <si>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</si>
  <si>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</si>
  <si>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</si>
  <si>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</si>
  <si>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</si>
  <si>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</si>
  <si>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</si>
  <si>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</si>
  <si>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</si>
  <si>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</si>
  <si>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</si>
  <si>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</si>
  <si>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</si>
  <si>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</si>
  <si>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</si>
  <si>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</si>
  <si>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</si>
  <si>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</si>
  <si>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</si>
  <si>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</si>
  <si>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</si>
  <si>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</si>
  <si>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</si>
  <si>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</si>
  <si>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</si>
  <si>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</si>
  <si>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</si>
  <si>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</si>
  <si>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</si>
  <si>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</si>
  <si>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</si>
  <si>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</si>
  <si>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</si>
  <si>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</si>
  <si>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</si>
  <si>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</si>
  <si>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</si>
  <si>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</si>
  <si>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</si>
  <si>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</si>
  <si>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</si>
  <si>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</si>
  <si>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</si>
  <si>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</si>
  <si>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</si>
  <si>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</si>
  <si>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</si>
  <si>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</si>
  <si>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</si>
  <si>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</si>
  <si>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</si>
  <si>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</si>
  <si>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</si>
  <si>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</si>
  <si>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</si>
  <si>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</si>
  <si>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</si>
  <si>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</si>
  <si>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</si>
  <si>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</si>
  <si>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</si>
  <si>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</si>
  <si>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</si>
  <si>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</si>
  <si>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</si>
  <si>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</si>
  <si>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</si>
  <si>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</si>
  <si>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</si>
  <si>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</si>
  <si>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</si>
  <si>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</si>
  <si>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</si>
  <si>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</si>
  <si>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</si>
  <si>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</si>
  <si>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</si>
  <si>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</si>
  <si>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</si>
  <si>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</si>
  <si>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</si>
  <si>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</si>
  <si>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兵庫県尼崎市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</si>
  <si>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</si>
  <si>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</si>
  <si>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</si>
  <si>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</si>
  <si>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</si>
  <si>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</si>
  <si>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</si>
  <si>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</si>
  <si>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</si>
  <si>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</si>
  <si>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</si>
  <si>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</si>
  <si>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</si>
  <si>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</si>
  <si>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</si>
  <si>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</si>
  <si>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</si>
  <si>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</si>
  <si>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</si>
  <si>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</si>
  <si>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育英事業費会計</t>
    <phoneticPr fontId="5"/>
  </si>
  <si>
    <t>公共用地先行取得事業費会計</t>
    <phoneticPr fontId="5"/>
  </si>
  <si>
    <t>公害病認定患者救済事業費会計</t>
    <phoneticPr fontId="5"/>
  </si>
  <si>
    <t>母子及び寡婦福祉資金貸付事業費会計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</si>
  <si>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</si>
  <si>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</si>
  <si>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</si>
  <si>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</si>
  <si>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</si>
  <si>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</si>
  <si>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</si>
  <si>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</si>
  <si>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</si>
  <si>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</si>
  <si>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</si>
  <si>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</si>
  <si>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</si>
  <si>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国民健康保険事業費会計</t>
    <phoneticPr fontId="5"/>
  </si>
  <si>
    <t>介護保険事業費会計</t>
    <phoneticPr fontId="5"/>
  </si>
  <si>
    <t>後期高齢者医療事業費会計</t>
    <phoneticPr fontId="5"/>
  </si>
  <si>
    <t>水道事業会計</t>
    <phoneticPr fontId="5"/>
  </si>
  <si>
    <t>法適用企業</t>
    <phoneticPr fontId="5"/>
  </si>
  <si>
    <t>工業用水道事業会計</t>
    <phoneticPr fontId="5"/>
  </si>
  <si>
    <t>下水道事業会計</t>
    <phoneticPr fontId="5"/>
  </si>
  <si>
    <t>モーターボート競走事業会計</t>
    <phoneticPr fontId="5"/>
  </si>
  <si>
    <t>地方卸売市場事業費会計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</si>
  <si>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</si>
  <si>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</si>
  <si>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</si>
  <si>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</si>
  <si>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</si>
  <si>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</si>
  <si>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</si>
  <si>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</si>
  <si>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</si>
  <si>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</si>
  <si>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</si>
  <si>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</si>
  <si>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</si>
  <si>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</si>
  <si>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</si>
  <si>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</si>
  <si>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</si>
  <si>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</si>
  <si>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</si>
  <si>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</si>
  <si>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</si>
  <si>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</si>
  <si>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</si>
  <si>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</si>
  <si>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</si>
  <si>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</si>
  <si>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</si>
  <si>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</si>
  <si>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</si>
  <si>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</si>
  <si>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</si>
  <si>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</si>
  <si>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</si>
  <si>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</si>
  <si>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</si>
  <si>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</si>
  <si>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</si>
  <si>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</si>
  <si>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</si>
  <si>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</si>
  <si>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</si>
  <si>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</si>
  <si>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</si>
  <si>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</si>
  <si>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</si>
  <si>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</si>
  <si>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</si>
  <si>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</si>
  <si>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</si>
  <si>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</si>
  <si>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</si>
  <si>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</si>
  <si>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</si>
  <si>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</si>
  <si>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</si>
  <si>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</si>
  <si>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</si>
  <si>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</si>
  <si>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</si>
  <si>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</si>
  <si>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</si>
  <si>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</si>
  <si>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</si>
  <si>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</si>
  <si>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</si>
  <si>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</si>
  <si>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</si>
  <si>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</si>
  <si>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</si>
  <si>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</si>
  <si>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</si>
  <si>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</si>
  <si>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</si>
  <si>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</si>
  <si>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</si>
  <si>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</si>
  <si>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</si>
  <si>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</si>
  <si>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</si>
  <si>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</si>
  <si>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</si>
  <si>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</si>
  <si>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</si>
  <si>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</si>
  <si>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</si>
  <si>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</si>
  <si>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</si>
  <si>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</si>
  <si>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</si>
  <si>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</si>
  <si>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</si>
  <si>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</si>
  <si>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</si>
  <si>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</si>
  <si>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</si>
  <si>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</si>
  <si>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</si>
  <si>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</si>
  <si>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</si>
  <si>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</si>
  <si>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</si>
  <si>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</si>
  <si>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</si>
  <si>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</si>
  <si>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</si>
  <si>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</si>
  <si>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</si>
  <si>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</si>
  <si>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</si>
  <si>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</si>
  <si>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</si>
  <si>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</si>
  <si>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</si>
  <si>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</si>
  <si>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</si>
  <si>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</si>
  <si>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</si>
  <si>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</si>
  <si>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</si>
  <si>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</si>
  <si>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</si>
  <si>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</si>
  <si>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</si>
  <si>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</si>
  <si>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</si>
  <si>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</si>
  <si>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</si>
  <si>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</si>
  <si>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</si>
  <si>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</si>
  <si>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</si>
  <si>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</si>
  <si>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</si>
  <si>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</si>
  <si>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</si>
  <si>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</si>
  <si>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下水道事業会計</t>
  </si>
  <si>
    <t>モーターボート競走事業会計</t>
  </si>
  <si>
    <t>工業用水道事業会計</t>
  </si>
  <si>
    <t>水道事業会計</t>
  </si>
  <si>
    <t>一般会計</t>
  </si>
  <si>
    <t>介護保険事業費会計</t>
  </si>
  <si>
    <t>後期高齢者医療事業費会計</t>
  </si>
  <si>
    <t>地方卸売市場事業費会計</t>
  </si>
  <si>
    <t>その他会計（赤字）</t>
  </si>
  <si>
    <t>その他会計（黒字）</t>
  </si>
  <si>
    <t>R02</t>
    <phoneticPr fontId="5"/>
  </si>
  <si>
    <t>R03</t>
    <phoneticPr fontId="5"/>
  </si>
  <si>
    <t>R04</t>
    <phoneticPr fontId="5"/>
  </si>
  <si>
    <t>R05</t>
    <phoneticPr fontId="5"/>
  </si>
  <si>
    <t>R06</t>
    <phoneticPr fontId="5"/>
  </si>
  <si>
    <t>-</t>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</si>
  <si>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</si>
  <si>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</si>
  <si>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阪神水道企業団</t>
    <rPh sb="0" eb="2">
      <t>ハンシン</t>
    </rPh>
    <rPh sb="2" eb="4">
      <t>スイドウ</t>
    </rPh>
    <rPh sb="4" eb="7">
      <t>キギョウダン</t>
    </rPh>
    <phoneticPr fontId="2"/>
  </si>
  <si>
    <t>兵庫県競馬組合</t>
    <rPh sb="0" eb="3">
      <t>ヒョウゴケン</t>
    </rPh>
    <rPh sb="3" eb="5">
      <t>ケイバ</t>
    </rPh>
    <rPh sb="5" eb="7">
      <t>クミアイ</t>
    </rPh>
    <phoneticPr fontId="2"/>
  </si>
  <si>
    <t>尼崎環境財団</t>
    <rPh sb="0" eb="2">
      <t>アマガサキ</t>
    </rPh>
    <rPh sb="2" eb="4">
      <t>カンキョウ</t>
    </rPh>
    <rPh sb="4" eb="6">
      <t>ザイダン</t>
    </rPh>
    <phoneticPr fontId="2"/>
  </si>
  <si>
    <t>尼崎市文化振興財団</t>
    <rPh sb="0" eb="2">
      <t>アマガサキ</t>
    </rPh>
    <rPh sb="2" eb="3">
      <t>シ</t>
    </rPh>
    <rPh sb="3" eb="5">
      <t>ブンカ</t>
    </rPh>
    <rPh sb="5" eb="7">
      <t>シンコウ</t>
    </rPh>
    <rPh sb="7" eb="9">
      <t>ザイダン</t>
    </rPh>
    <phoneticPr fontId="2"/>
  </si>
  <si>
    <t>尼崎市スポーツ振興事業団</t>
    <rPh sb="0" eb="3">
      <t>アマガサキシ</t>
    </rPh>
    <rPh sb="7" eb="9">
      <t>シンコウ</t>
    </rPh>
    <rPh sb="9" eb="12">
      <t>ジギョウダン</t>
    </rPh>
    <phoneticPr fontId="2"/>
  </si>
  <si>
    <t>尼崎緑化公園協会</t>
    <rPh sb="0" eb="2">
      <t>アマガサキ</t>
    </rPh>
    <rPh sb="2" eb="4">
      <t>リョクカ</t>
    </rPh>
    <rPh sb="4" eb="6">
      <t>コウエン</t>
    </rPh>
    <rPh sb="6" eb="8">
      <t>キョウカイ</t>
    </rPh>
    <phoneticPr fontId="2"/>
  </si>
  <si>
    <t>尼崎交通事業振興</t>
    <rPh sb="0" eb="2">
      <t>アマガサキ</t>
    </rPh>
    <rPh sb="2" eb="4">
      <t>コウツウ</t>
    </rPh>
    <rPh sb="4" eb="6">
      <t>ジギョウ</t>
    </rPh>
    <rPh sb="6" eb="8">
      <t>シンコウ</t>
    </rPh>
    <phoneticPr fontId="2"/>
  </si>
  <si>
    <t>エーリック</t>
    <phoneticPr fontId="2"/>
  </si>
  <si>
    <t>尼崎地域産業活性化機構</t>
    <rPh sb="0" eb="2">
      <t>アマガサキ</t>
    </rPh>
    <rPh sb="2" eb="4">
      <t>チイキ</t>
    </rPh>
    <rPh sb="4" eb="6">
      <t>サンギョウ</t>
    </rPh>
    <rPh sb="6" eb="9">
      <t>カッセイカ</t>
    </rPh>
    <rPh sb="9" eb="11">
      <t>キコウ</t>
    </rPh>
    <phoneticPr fontId="2"/>
  </si>
  <si>
    <t>近畿高エネルギー加工技術研究所</t>
    <rPh sb="0" eb="2">
      <t>キンキ</t>
    </rPh>
    <rPh sb="2" eb="3">
      <t>タカ</t>
    </rPh>
    <rPh sb="8" eb="10">
      <t>カコウ</t>
    </rPh>
    <rPh sb="10" eb="12">
      <t>ギジュツ</t>
    </rPh>
    <rPh sb="12" eb="15">
      <t>ケンキュウジョ</t>
    </rPh>
    <phoneticPr fontId="2"/>
  </si>
  <si>
    <t>あまがさき観光局</t>
    <rPh sb="5" eb="8">
      <t>カンコウキョク</t>
    </rPh>
    <phoneticPr fontId="2"/>
  </si>
  <si>
    <t>尼崎市シルバー人材センター</t>
    <rPh sb="0" eb="3">
      <t>アマガサキシ</t>
    </rPh>
    <rPh sb="7" eb="9">
      <t>ジンザイ</t>
    </rPh>
    <phoneticPr fontId="2"/>
  </si>
  <si>
    <t>尼崎人権啓発協会</t>
    <rPh sb="0" eb="2">
      <t>アマガサキ</t>
    </rPh>
    <rPh sb="2" eb="4">
      <t>ジンケン</t>
    </rPh>
    <rPh sb="4" eb="6">
      <t>ケイハツ</t>
    </rPh>
    <rPh sb="6" eb="8">
      <t>キョウカイ</t>
    </rPh>
    <phoneticPr fontId="2"/>
  </si>
  <si>
    <t>尼崎健康医療財団</t>
    <rPh sb="0" eb="2">
      <t>アマガサキ</t>
    </rPh>
    <rPh sb="2" eb="4">
      <t>ケンコウ</t>
    </rPh>
    <rPh sb="4" eb="6">
      <t>イリョウ</t>
    </rPh>
    <rPh sb="6" eb="8">
      <t>ザイダン</t>
    </rPh>
    <phoneticPr fontId="2"/>
  </si>
  <si>
    <t>－</t>
    <phoneticPr fontId="2"/>
  </si>
  <si>
    <t>公共施設整備保全基金</t>
    <rPh sb="0" eb="4">
      <t>コウキョウシセツ</t>
    </rPh>
    <rPh sb="4" eb="6">
      <t>セイビ</t>
    </rPh>
    <rPh sb="6" eb="8">
      <t>ホゼン</t>
    </rPh>
    <rPh sb="8" eb="10">
      <t>キキン</t>
    </rPh>
    <phoneticPr fontId="5"/>
  </si>
  <si>
    <t>新本庁舎建設基金</t>
    <rPh sb="0" eb="4">
      <t>シンホンチョウシャ</t>
    </rPh>
    <rPh sb="4" eb="6">
      <t>ケンセツ</t>
    </rPh>
    <rPh sb="6" eb="8">
      <t>キキン</t>
    </rPh>
    <phoneticPr fontId="5"/>
  </si>
  <si>
    <t>市民福祉振興基金</t>
    <rPh sb="0" eb="4">
      <t>シミンフクシ</t>
    </rPh>
    <rPh sb="4" eb="8">
      <t>シンコウキキン</t>
    </rPh>
    <phoneticPr fontId="5"/>
  </si>
  <si>
    <t>一般廃棄物処理施設整備等基金</t>
    <rPh sb="0" eb="2">
      <t>イッパン</t>
    </rPh>
    <rPh sb="2" eb="5">
      <t>ハイキブツ</t>
    </rPh>
    <rPh sb="5" eb="7">
      <t>ショリ</t>
    </rPh>
    <rPh sb="7" eb="9">
      <t>シセツ</t>
    </rPh>
    <rPh sb="9" eb="11">
      <t>セイビ</t>
    </rPh>
    <rPh sb="11" eb="12">
      <t>ナド</t>
    </rPh>
    <rPh sb="12" eb="14">
      <t>キキン</t>
    </rPh>
    <phoneticPr fontId="5"/>
  </si>
  <si>
    <t>教育振興基金</t>
    <rPh sb="0" eb="2">
      <t>キョウイク</t>
    </rPh>
    <rPh sb="2" eb="4">
      <t>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</si>
  <si>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</si>
  <si>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</si>
  <si>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年々減少傾向にあり、これは主に市債の発行を計画的に行ってきたことや早期償還により市債の償還を進めてきたこと、また、充当可能な基金残高が増加したことなどによるものである。一方で、本市の有形固定資産減価償却率は69.1％と資産の取得から長い年月が経過しており、類似団体平均と比較しても2.4ポイント高い状況である。今後は高齢化や人口減少、施設の老朽化など財政運営上の課題に加え、令和12年度にかけて次期焼却施設の整備に係る将来負担が見込まれることから、将来負担比率と有形固定資産減価償却率のバランスをとりながら公共施設の予防保全に着実に取り組むなど、今後も適切な財政運営を行っ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</si>
  <si>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</si>
  <si>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</si>
  <si>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</si>
  <si>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</si>
  <si>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</si>
  <si>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</si>
  <si>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の着実な償還により本市の実質公債費比率は減少傾向にあるものの、本市の義務的経費における公債費の支出は他都市と比較すると依然として高い状態にある。少子高齢化に伴う社会保障関係経費の増加が続くことや本市は生活保護扶助費の支出が他都市と比較して高い状態にあること、今後次期焼却施設の建替えなど多額の投資的経費が予定されていることから、市債の早期償還を進め、公債費等の後年度負担の抑制・縮減を図っ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</si>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</sst>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9DA6426-0C3E-4250-AEE3-E4A4D3C87D2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1986-48D5-B4C9-476EAAE6F7B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43385</c:v>
                </c:pt>
                <c:pt idx="1">
                  <c:v>36378</c:v>
                </c:pt>
                <c:pt idx="2">
                  <c:v>28814</c:v>
                </c:pt>
                <c:pt idx="3">
                  <c:v>27204</c:v>
                </c:pt>
                <c:pt idx="4">
                  <c:v>43814</c:v>
                </c:pt>
              </c:numCache>
            </c:numRef>
          </c:val>
          <c:smooth val="0"/>
          <c:extLst>
            <c:ext xmlns:c16="http://schemas.microsoft.com/office/drawing/2014/chart" uri="{C3380CC4-5D6E-409C-BE32-E72D297353CC}">
              <c16:uniqueId val="{00000001-1986-48D5-B4C9-476EAAE6F7B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0.45</c:v>
                </c:pt>
                <c:pt idx="1">
                  <c:v>2.66</c:v>
                </c:pt>
                <c:pt idx="2">
                  <c:v>2.2000000000000002</c:v>
                </c:pt>
                <c:pt idx="3">
                  <c:v>2.16</c:v>
                </c:pt>
                <c:pt idx="4">
                  <c:v>2.56</c:v>
                </c:pt>
              </c:numCache>
            </c:numRef>
          </c:val>
          <c:extLst>
            <c:ext xmlns:c16="http://schemas.microsoft.com/office/drawing/2014/chart" uri="{C3380CC4-5D6E-409C-BE32-E72D297353CC}">
              <c16:uniqueId val="{00000000-A8EE-4D61-9F31-089CE4AE53B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9.27</c:v>
                </c:pt>
                <c:pt idx="1">
                  <c:v>10.71</c:v>
                </c:pt>
                <c:pt idx="2">
                  <c:v>11.18</c:v>
                </c:pt>
                <c:pt idx="3">
                  <c:v>12.28</c:v>
                </c:pt>
                <c:pt idx="4">
                  <c:v>12.46</c:v>
                </c:pt>
              </c:numCache>
            </c:numRef>
          </c:val>
          <c:extLst>
            <c:ext xmlns:c16="http://schemas.microsoft.com/office/drawing/2014/chart" uri="{C3380CC4-5D6E-409C-BE32-E72D297353CC}">
              <c16:uniqueId val="{00000001-A8EE-4D61-9F31-089CE4AE53B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5.27</c:v>
                </c:pt>
                <c:pt idx="1">
                  <c:v>9.65</c:v>
                </c:pt>
                <c:pt idx="2">
                  <c:v>1.1299999999999999</c:v>
                </c:pt>
                <c:pt idx="3">
                  <c:v>2.0499999999999998</c:v>
                </c:pt>
                <c:pt idx="4">
                  <c:v>2.25</c:v>
                </c:pt>
              </c:numCache>
            </c:numRef>
          </c:val>
          <c:smooth val="0"/>
          <c:extLst>
            <c:ext xmlns:c16="http://schemas.microsoft.com/office/drawing/2014/chart" uri="{C3380CC4-5D6E-409C-BE32-E72D297353CC}">
              <c16:uniqueId val="{00000002-A8EE-4D61-9F31-089CE4AE53B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0.44</c:v>
                </c:pt>
                <c:pt idx="2">
                  <c:v>#N/A</c:v>
                </c:pt>
                <c:pt idx="3">
                  <c:v>0.21</c:v>
                </c:pt>
                <c:pt idx="4">
                  <c:v>#N/A</c:v>
                </c:pt>
                <c:pt idx="5">
                  <c:v>0.33</c:v>
                </c:pt>
                <c:pt idx="6">
                  <c:v>#N/A</c:v>
                </c:pt>
                <c:pt idx="7">
                  <c:v>0.03</c:v>
                </c:pt>
                <c:pt idx="8">
                  <c:v>#N/A</c:v>
                </c:pt>
                <c:pt idx="9">
                  <c:v>0.05</c:v>
                </c:pt>
              </c:numCache>
            </c:numRef>
          </c:val>
          <c:extLst>
            <c:ext xmlns:c16="http://schemas.microsoft.com/office/drawing/2014/chart" uri="{C3380CC4-5D6E-409C-BE32-E72D297353CC}">
              <c16:uniqueId val="{00000000-EC32-4442-A4F2-F5822F13DB0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32-4442-A4F2-F5822F13DB05}"/>
            </c:ext>
          </c:extLst>
        </c:ser>
        <c:ser>
          <c:idx val="2"/>
          <c:order val="2"/>
          <c:tx>
            <c:strRef>
              <c:f>データシート!$A$29</c:f>
              <c:strCache>
                <c:ptCount val="1"/>
                <c:pt idx="0">
                  <c:v>地方卸売市場事業費会計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0.11</c:v>
                </c:pt>
                <c:pt idx="4">
                  <c:v>#N/A</c:v>
                </c:pt>
                <c:pt idx="5">
                  <c:v>0.12</c:v>
                </c:pt>
                <c:pt idx="6">
                  <c:v>#N/A</c:v>
                </c:pt>
                <c:pt idx="7">
                  <c:v>0.1</c:v>
                </c:pt>
                <c:pt idx="8">
                  <c:v>#N/A</c:v>
                </c:pt>
                <c:pt idx="9">
                  <c:v>0.11</c:v>
                </c:pt>
              </c:numCache>
            </c:numRef>
          </c:val>
          <c:extLst>
            <c:ext xmlns:c16="http://schemas.microsoft.com/office/drawing/2014/chart" uri="{C3380CC4-5D6E-409C-BE32-E72D297353CC}">
              <c16:uniqueId val="{00000002-EC32-4442-A4F2-F5822F13DB05}"/>
            </c:ext>
          </c:extLst>
        </c:ser>
        <c:ser>
          <c:idx val="3"/>
          <c:order val="3"/>
          <c:tx>
            <c:strRef>
              <c:f>データシート!$A$30</c:f>
              <c:strCache>
                <c:ptCount val="1"/>
                <c:pt idx="0">
                  <c:v>後期高齢者医療事業費会計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0.06</c:v>
                </c:pt>
                <c:pt idx="4">
                  <c:v>#N/A</c:v>
                </c:pt>
                <c:pt idx="5">
                  <c:v>0.21</c:v>
                </c:pt>
                <c:pt idx="6">
                  <c:v>#N/A</c:v>
                </c:pt>
                <c:pt idx="7">
                  <c:v>0.19</c:v>
                </c:pt>
                <c:pt idx="8">
                  <c:v>#N/A</c:v>
                </c:pt>
                <c:pt idx="9">
                  <c:v>0.16</c:v>
                </c:pt>
              </c:numCache>
            </c:numRef>
          </c:val>
          <c:extLst>
            <c:ext xmlns:c16="http://schemas.microsoft.com/office/drawing/2014/chart" uri="{C3380CC4-5D6E-409C-BE32-E72D297353CC}">
              <c16:uniqueId val="{00000003-EC32-4442-A4F2-F5822F13DB05}"/>
            </c:ext>
          </c:extLst>
        </c:ser>
        <c:ser>
          <c:idx val="4"/>
          <c:order val="4"/>
          <c:tx>
            <c:strRef>
              <c:f>データシート!$A$31</c:f>
              <c:strCache>
                <c:ptCount val="1"/>
                <c:pt idx="0">
                  <c:v>介護保険事業費会計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0.85</c:v>
                </c:pt>
                <c:pt idx="2">
                  <c:v>#N/A</c:v>
                </c:pt>
                <c:pt idx="3">
                  <c:v>0.97</c:v>
                </c:pt>
                <c:pt idx="4">
                  <c:v>#N/A</c:v>
                </c:pt>
                <c:pt idx="5">
                  <c:v>0.49</c:v>
                </c:pt>
                <c:pt idx="6">
                  <c:v>#N/A</c:v>
                </c:pt>
                <c:pt idx="7">
                  <c:v>0.51</c:v>
                </c:pt>
                <c:pt idx="8">
                  <c:v>#N/A</c:v>
                </c:pt>
                <c:pt idx="9">
                  <c:v>0.54</c:v>
                </c:pt>
              </c:numCache>
            </c:numRef>
          </c:val>
          <c:extLst>
            <c:ext xmlns:c16="http://schemas.microsoft.com/office/drawing/2014/chart" uri="{C3380CC4-5D6E-409C-BE32-E72D297353CC}">
              <c16:uniqueId val="{00000004-EC32-4442-A4F2-F5822F13DB05}"/>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0.44</c:v>
                </c:pt>
                <c:pt idx="2">
                  <c:v>#N/A</c:v>
                </c:pt>
                <c:pt idx="3">
                  <c:v>2.65</c:v>
                </c:pt>
                <c:pt idx="4">
                  <c:v>#N/A</c:v>
                </c:pt>
                <c:pt idx="5">
                  <c:v>2.2000000000000002</c:v>
                </c:pt>
                <c:pt idx="6">
                  <c:v>#N/A</c:v>
                </c:pt>
                <c:pt idx="7">
                  <c:v>2.15</c:v>
                </c:pt>
                <c:pt idx="8">
                  <c:v>#N/A</c:v>
                </c:pt>
                <c:pt idx="9">
                  <c:v>2.56</c:v>
                </c:pt>
              </c:numCache>
            </c:numRef>
          </c:val>
          <c:extLst>
            <c:ext xmlns:c16="http://schemas.microsoft.com/office/drawing/2014/chart" uri="{C3380CC4-5D6E-409C-BE32-E72D297353CC}">
              <c16:uniqueId val="{00000005-EC32-4442-A4F2-F5822F13DB05}"/>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8.33</c:v>
                </c:pt>
                <c:pt idx="2">
                  <c:v>#N/A</c:v>
                </c:pt>
                <c:pt idx="3">
                  <c:v>8.0299999999999994</c:v>
                </c:pt>
                <c:pt idx="4">
                  <c:v>#N/A</c:v>
                </c:pt>
                <c:pt idx="5">
                  <c:v>8.61</c:v>
                </c:pt>
                <c:pt idx="6">
                  <c:v>#N/A</c:v>
                </c:pt>
                <c:pt idx="7">
                  <c:v>8.5500000000000007</c:v>
                </c:pt>
                <c:pt idx="8">
                  <c:v>#N/A</c:v>
                </c:pt>
                <c:pt idx="9">
                  <c:v>8.02</c:v>
                </c:pt>
              </c:numCache>
            </c:numRef>
          </c:val>
          <c:extLst>
            <c:ext xmlns:c16="http://schemas.microsoft.com/office/drawing/2014/chart" uri="{C3380CC4-5D6E-409C-BE32-E72D297353CC}">
              <c16:uniqueId val="{00000006-EC32-4442-A4F2-F5822F13DB05}"/>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7.23</c:v>
                </c:pt>
                <c:pt idx="2">
                  <c:v>#N/A</c:v>
                </c:pt>
                <c:pt idx="3">
                  <c:v>7.5</c:v>
                </c:pt>
                <c:pt idx="4">
                  <c:v>#N/A</c:v>
                </c:pt>
                <c:pt idx="5">
                  <c:v>8.01</c:v>
                </c:pt>
                <c:pt idx="6">
                  <c:v>#N/A</c:v>
                </c:pt>
                <c:pt idx="7">
                  <c:v>8.0500000000000007</c:v>
                </c:pt>
                <c:pt idx="8">
                  <c:v>#N/A</c:v>
                </c:pt>
                <c:pt idx="9">
                  <c:v>8.2100000000000009</c:v>
                </c:pt>
              </c:numCache>
            </c:numRef>
          </c:val>
          <c:extLst>
            <c:ext xmlns:c16="http://schemas.microsoft.com/office/drawing/2014/chart" uri="{C3380CC4-5D6E-409C-BE32-E72D297353CC}">
              <c16:uniqueId val="{00000007-EC32-4442-A4F2-F5822F13DB05}"/>
            </c:ext>
          </c:extLst>
        </c:ser>
        <c:ser>
          <c:idx val="8"/>
          <c:order val="8"/>
          <c:tx>
            <c:strRef>
              <c:f>データシート!$A$35</c:f>
              <c:strCache>
                <c:ptCount val="1"/>
                <c:pt idx="0">
                  <c:v>モーターボート競走事業会計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9.19</c:v>
                </c:pt>
                <c:pt idx="2">
                  <c:v>#N/A</c:v>
                </c:pt>
                <c:pt idx="3">
                  <c:v>8.69</c:v>
                </c:pt>
                <c:pt idx="4">
                  <c:v>#N/A</c:v>
                </c:pt>
                <c:pt idx="5">
                  <c:v>10.78</c:v>
                </c:pt>
                <c:pt idx="6">
                  <c:v>#N/A</c:v>
                </c:pt>
                <c:pt idx="7">
                  <c:v>10.51</c:v>
                </c:pt>
                <c:pt idx="8">
                  <c:v>#N/A</c:v>
                </c:pt>
                <c:pt idx="9">
                  <c:v>10</c:v>
                </c:pt>
              </c:numCache>
            </c:numRef>
          </c:val>
          <c:extLst>
            <c:ext xmlns:c16="http://schemas.microsoft.com/office/drawing/2014/chart" uri="{C3380CC4-5D6E-409C-BE32-E72D297353CC}">
              <c16:uniqueId val="{00000008-EC32-4442-A4F2-F5822F13DB05}"/>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12.64</c:v>
                </c:pt>
                <c:pt idx="2">
                  <c:v>#N/A</c:v>
                </c:pt>
                <c:pt idx="3">
                  <c:v>13.56</c:v>
                </c:pt>
                <c:pt idx="4">
                  <c:v>#N/A</c:v>
                </c:pt>
                <c:pt idx="5">
                  <c:v>16.600000000000001</c:v>
                </c:pt>
                <c:pt idx="6">
                  <c:v>#N/A</c:v>
                </c:pt>
                <c:pt idx="7">
                  <c:v>17.7</c:v>
                </c:pt>
                <c:pt idx="8">
                  <c:v>#N/A</c:v>
                </c:pt>
                <c:pt idx="9">
                  <c:v>18.13</c:v>
                </c:pt>
              </c:numCache>
            </c:numRef>
          </c:val>
          <c:extLst>
            <c:ext xmlns:c16="http://schemas.microsoft.com/office/drawing/2014/chart" uri="{C3380CC4-5D6E-409C-BE32-E72D297353CC}">
              <c16:uniqueId val="{00000009-EC32-4442-A4F2-F5822F13DB0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17219</c:v>
                </c:pt>
                <c:pt idx="5">
                  <c:v>17719</c:v>
                </c:pt>
                <c:pt idx="8">
                  <c:v>17581</c:v>
                </c:pt>
                <c:pt idx="11">
                  <c:v>16593</c:v>
                </c:pt>
                <c:pt idx="14">
                  <c:v>16331</c:v>
                </c:pt>
              </c:numCache>
            </c:numRef>
          </c:val>
          <c:extLst>
            <c:ext xmlns:c16="http://schemas.microsoft.com/office/drawing/2014/chart" uri="{C3380CC4-5D6E-409C-BE32-E72D297353CC}">
              <c16:uniqueId val="{00000000-5F06-4901-9473-597292EB63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F06-4901-9473-597292EB63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230</c:v>
                </c:pt>
                <c:pt idx="3">
                  <c:v>230</c:v>
                </c:pt>
                <c:pt idx="6">
                  <c:v>230</c:v>
                </c:pt>
                <c:pt idx="9">
                  <c:v>209</c:v>
                </c:pt>
                <c:pt idx="12">
                  <c:v>174</c:v>
                </c:pt>
              </c:numCache>
            </c:numRef>
          </c:val>
          <c:extLst>
            <c:ext xmlns:c16="http://schemas.microsoft.com/office/drawing/2014/chart" uri="{C3380CC4-5D6E-409C-BE32-E72D297353CC}">
              <c16:uniqueId val="{00000002-5F06-4901-9473-597292EB63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8</c:v>
                </c:pt>
                <c:pt idx="6">
                  <c:v>12</c:v>
                </c:pt>
                <c:pt idx="9">
                  <c:v>1</c:v>
                </c:pt>
                <c:pt idx="12">
                  <c:v>1</c:v>
                </c:pt>
              </c:numCache>
            </c:numRef>
          </c:val>
          <c:extLst>
            <c:ext xmlns:c16="http://schemas.microsoft.com/office/drawing/2014/chart" uri="{C3380CC4-5D6E-409C-BE32-E72D297353CC}">
              <c16:uniqueId val="{00000003-5F06-4901-9473-597292EB63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2850</c:v>
                </c:pt>
                <c:pt idx="3">
                  <c:v>2661</c:v>
                </c:pt>
                <c:pt idx="6">
                  <c:v>2622</c:v>
                </c:pt>
                <c:pt idx="9">
                  <c:v>2191</c:v>
                </c:pt>
                <c:pt idx="12">
                  <c:v>2029</c:v>
                </c:pt>
              </c:numCache>
            </c:numRef>
          </c:val>
          <c:extLst>
            <c:ext xmlns:c16="http://schemas.microsoft.com/office/drawing/2014/chart" uri="{C3380CC4-5D6E-409C-BE32-E72D297353CC}">
              <c16:uniqueId val="{00000004-5F06-4901-9473-597292EB63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7</c:v>
                </c:pt>
                <c:pt idx="3">
                  <c:v>3</c:v>
                </c:pt>
                <c:pt idx="6">
                  <c:v>0</c:v>
                </c:pt>
                <c:pt idx="9">
                  <c:v>0</c:v>
                </c:pt>
                <c:pt idx="12">
                  <c:v>2</c:v>
                </c:pt>
              </c:numCache>
            </c:numRef>
          </c:val>
          <c:extLst>
            <c:ext xmlns:c16="http://schemas.microsoft.com/office/drawing/2014/chart" uri="{C3380CC4-5D6E-409C-BE32-E72D297353CC}">
              <c16:uniqueId val="{00000005-5F06-4901-9473-597292EB63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F06-4901-9473-597292EB63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23016</c:v>
                </c:pt>
                <c:pt idx="3">
                  <c:v>22125</c:v>
                </c:pt>
                <c:pt idx="6">
                  <c:v>22380</c:v>
                </c:pt>
                <c:pt idx="9">
                  <c:v>22474</c:v>
                </c:pt>
                <c:pt idx="12">
                  <c:v>21441</c:v>
                </c:pt>
              </c:numCache>
            </c:numRef>
          </c:val>
          <c:extLst>
            <c:ext xmlns:c16="http://schemas.microsoft.com/office/drawing/2014/chart" uri="{C3380CC4-5D6E-409C-BE32-E72D297353CC}">
              <c16:uniqueId val="{00000007-5F06-4901-9473-597292EB63C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8903</c:v>
                </c:pt>
                <c:pt idx="2">
                  <c:v>#N/A</c:v>
                </c:pt>
                <c:pt idx="3">
                  <c:v>#N/A</c:v>
                </c:pt>
                <c:pt idx="4">
                  <c:v>7308</c:v>
                </c:pt>
                <c:pt idx="5">
                  <c:v>#N/A</c:v>
                </c:pt>
                <c:pt idx="6">
                  <c:v>#N/A</c:v>
                </c:pt>
                <c:pt idx="7">
                  <c:v>7663</c:v>
                </c:pt>
                <c:pt idx="8">
                  <c:v>#N/A</c:v>
                </c:pt>
                <c:pt idx="9">
                  <c:v>#N/A</c:v>
                </c:pt>
                <c:pt idx="10">
                  <c:v>8282</c:v>
                </c:pt>
                <c:pt idx="11">
                  <c:v>#N/A</c:v>
                </c:pt>
                <c:pt idx="12">
                  <c:v>#N/A</c:v>
                </c:pt>
                <c:pt idx="13">
                  <c:v>7316</c:v>
                </c:pt>
                <c:pt idx="14">
                  <c:v>#N/A</c:v>
                </c:pt>
              </c:numCache>
            </c:numRef>
          </c:val>
          <c:smooth val="0"/>
          <c:extLst>
            <c:ext xmlns:c16="http://schemas.microsoft.com/office/drawing/2014/chart" uri="{C3380CC4-5D6E-409C-BE32-E72D297353CC}">
              <c16:uniqueId val="{00000008-5F06-4901-9473-597292EB63C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143261</c:v>
                </c:pt>
                <c:pt idx="5">
                  <c:v>142403</c:v>
                </c:pt>
                <c:pt idx="8">
                  <c:v>139041</c:v>
                </c:pt>
                <c:pt idx="11">
                  <c:v>134739</c:v>
                </c:pt>
                <c:pt idx="14">
                  <c:v>127659</c:v>
                </c:pt>
              </c:numCache>
            </c:numRef>
          </c:val>
          <c:extLst>
            <c:ext xmlns:c16="http://schemas.microsoft.com/office/drawing/2014/chart" uri="{C3380CC4-5D6E-409C-BE32-E72D297353CC}">
              <c16:uniqueId val="{00000000-21FB-4B26-92D9-AA9ABE49A31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43975</c:v>
                </c:pt>
                <c:pt idx="5">
                  <c:v>39712</c:v>
                </c:pt>
                <c:pt idx="8">
                  <c:v>35157</c:v>
                </c:pt>
                <c:pt idx="11">
                  <c:v>31349</c:v>
                </c:pt>
                <c:pt idx="14">
                  <c:v>29713</c:v>
                </c:pt>
              </c:numCache>
            </c:numRef>
          </c:val>
          <c:extLst>
            <c:ext xmlns:c16="http://schemas.microsoft.com/office/drawing/2014/chart" uri="{C3380CC4-5D6E-409C-BE32-E72D297353CC}">
              <c16:uniqueId val="{00000001-21FB-4B26-92D9-AA9ABE49A31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39408</c:v>
                </c:pt>
                <c:pt idx="5">
                  <c:v>41909</c:v>
                </c:pt>
                <c:pt idx="8">
                  <c:v>48922</c:v>
                </c:pt>
                <c:pt idx="11">
                  <c:v>55745</c:v>
                </c:pt>
                <c:pt idx="14">
                  <c:v>59709</c:v>
                </c:pt>
              </c:numCache>
            </c:numRef>
          </c:val>
          <c:extLst>
            <c:ext xmlns:c16="http://schemas.microsoft.com/office/drawing/2014/chart" uri="{C3380CC4-5D6E-409C-BE32-E72D297353CC}">
              <c16:uniqueId val="{00000002-21FB-4B26-92D9-AA9ABE49A31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FB-4B26-92D9-AA9ABE49A31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1FB-4B26-92D9-AA9ABE49A31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195</c:v>
                </c:pt>
                <c:pt idx="3">
                  <c:v>182</c:v>
                </c:pt>
                <c:pt idx="6">
                  <c:v>171</c:v>
                </c:pt>
                <c:pt idx="9">
                  <c:v>160</c:v>
                </c:pt>
                <c:pt idx="12">
                  <c:v>327</c:v>
                </c:pt>
              </c:numCache>
            </c:numRef>
          </c:val>
          <c:extLst>
            <c:ext xmlns:c16="http://schemas.microsoft.com/office/drawing/2014/chart" uri="{C3380CC4-5D6E-409C-BE32-E72D297353CC}">
              <c16:uniqueId val="{00000005-21FB-4B26-92D9-AA9ABE49A31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19100</c:v>
                </c:pt>
                <c:pt idx="3">
                  <c:v>18784</c:v>
                </c:pt>
                <c:pt idx="6">
                  <c:v>18725</c:v>
                </c:pt>
                <c:pt idx="9">
                  <c:v>19285</c:v>
                </c:pt>
                <c:pt idx="12">
                  <c:v>18999</c:v>
                </c:pt>
              </c:numCache>
            </c:numRef>
          </c:val>
          <c:extLst>
            <c:ext xmlns:c16="http://schemas.microsoft.com/office/drawing/2014/chart" uri="{C3380CC4-5D6E-409C-BE32-E72D297353CC}">
              <c16:uniqueId val="{00000006-21FB-4B26-92D9-AA9ABE49A31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c:v>
                </c:pt>
                <c:pt idx="3">
                  <c:v>23</c:v>
                </c:pt>
                <c:pt idx="6">
                  <c:v>11</c:v>
                </c:pt>
                <c:pt idx="9">
                  <c:v>10</c:v>
                </c:pt>
                <c:pt idx="12">
                  <c:v>9</c:v>
                </c:pt>
              </c:numCache>
            </c:numRef>
          </c:val>
          <c:extLst>
            <c:ext xmlns:c16="http://schemas.microsoft.com/office/drawing/2014/chart" uri="{C3380CC4-5D6E-409C-BE32-E72D297353CC}">
              <c16:uniqueId val="{00000007-21FB-4B26-92D9-AA9ABE49A31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27078</c:v>
                </c:pt>
                <c:pt idx="3">
                  <c:v>27767</c:v>
                </c:pt>
                <c:pt idx="6">
                  <c:v>27678</c:v>
                </c:pt>
                <c:pt idx="9">
                  <c:v>26875</c:v>
                </c:pt>
                <c:pt idx="12">
                  <c:v>25966</c:v>
                </c:pt>
              </c:numCache>
            </c:numRef>
          </c:val>
          <c:extLst>
            <c:ext xmlns:c16="http://schemas.microsoft.com/office/drawing/2014/chart" uri="{C3380CC4-5D6E-409C-BE32-E72D297353CC}">
              <c16:uniqueId val="{00000008-21FB-4B26-92D9-AA9ABE49A31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1827</c:v>
                </c:pt>
                <c:pt idx="3">
                  <c:v>1495</c:v>
                </c:pt>
                <c:pt idx="6">
                  <c:v>1179</c:v>
                </c:pt>
                <c:pt idx="9">
                  <c:v>885</c:v>
                </c:pt>
                <c:pt idx="12">
                  <c:v>628</c:v>
                </c:pt>
              </c:numCache>
            </c:numRef>
          </c:val>
          <c:extLst>
            <c:ext xmlns:c16="http://schemas.microsoft.com/office/drawing/2014/chart" uri="{C3380CC4-5D6E-409C-BE32-E72D297353CC}">
              <c16:uniqueId val="{00000009-21FB-4B26-92D9-AA9ABE49A31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224923</c:v>
                </c:pt>
                <c:pt idx="3">
                  <c:v>210604</c:v>
                </c:pt>
                <c:pt idx="6">
                  <c:v>193639</c:v>
                </c:pt>
                <c:pt idx="9">
                  <c:v>177388</c:v>
                </c:pt>
                <c:pt idx="12">
                  <c:v>163478</c:v>
                </c:pt>
              </c:numCache>
            </c:numRef>
          </c:val>
          <c:extLst>
            <c:ext xmlns:c16="http://schemas.microsoft.com/office/drawing/2014/chart" uri="{C3380CC4-5D6E-409C-BE32-E72D297353CC}">
              <c16:uniqueId val="{0000000A-21FB-4B26-92D9-AA9ABE49A31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46510</c:v>
                </c:pt>
                <c:pt idx="2">
                  <c:v>#N/A</c:v>
                </c:pt>
                <c:pt idx="3">
                  <c:v>#N/A</c:v>
                </c:pt>
                <c:pt idx="4">
                  <c:v>34830</c:v>
                </c:pt>
                <c:pt idx="5">
                  <c:v>#N/A</c:v>
                </c:pt>
                <c:pt idx="6">
                  <c:v>#N/A</c:v>
                </c:pt>
                <c:pt idx="7">
                  <c:v>18284</c:v>
                </c:pt>
                <c:pt idx="8">
                  <c:v>#N/A</c:v>
                </c:pt>
                <c:pt idx="9">
                  <c:v>#N/A</c:v>
                </c:pt>
                <c:pt idx="10">
                  <c:v>2770</c:v>
                </c:pt>
                <c:pt idx="11">
                  <c:v>#N/A</c:v>
                </c:pt>
                <c:pt idx="12">
                  <c:v>#N/A</c:v>
                </c:pt>
                <c:pt idx="13">
                  <c:v>0</c:v>
                </c:pt>
                <c:pt idx="14">
                  <c:v>#N/A</c:v>
                </c:pt>
              </c:numCache>
            </c:numRef>
          </c:val>
          <c:smooth val="0"/>
          <c:extLst>
            <c:ext xmlns:c16="http://schemas.microsoft.com/office/drawing/2014/chart" uri="{C3380CC4-5D6E-409C-BE32-E72D297353CC}">
              <c16:uniqueId val="{0000000B-21FB-4B26-92D9-AA9ABE49A31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11732</c:v>
                </c:pt>
                <c:pt idx="1">
                  <c:v>13144</c:v>
                </c:pt>
                <c:pt idx="2">
                  <c:v>13655</c:v>
                </c:pt>
              </c:numCache>
            </c:numRef>
          </c:val>
          <c:extLst>
            <c:ext xmlns:c16="http://schemas.microsoft.com/office/drawing/2014/chart" uri="{C3380CC4-5D6E-409C-BE32-E72D297353CC}">
              <c16:uniqueId val="{00000000-B8D2-4D6A-AAA3-201036BD61A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13745</c:v>
                </c:pt>
                <c:pt idx="1">
                  <c:v>15469</c:v>
                </c:pt>
                <c:pt idx="2">
                  <c:v>16537</c:v>
                </c:pt>
              </c:numCache>
            </c:numRef>
          </c:val>
          <c:extLst>
            <c:ext xmlns:c16="http://schemas.microsoft.com/office/drawing/2014/chart" uri="{C3380CC4-5D6E-409C-BE32-E72D297353CC}">
              <c16:uniqueId val="{00000001-B8D2-4D6A-AAA3-201036BD61A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19109</c:v>
                </c:pt>
                <c:pt idx="1">
                  <c:v>23707</c:v>
                </c:pt>
                <c:pt idx="2">
                  <c:v>26248</c:v>
                </c:pt>
              </c:numCache>
            </c:numRef>
          </c:val>
          <c:extLst>
            <c:ext xmlns:c16="http://schemas.microsoft.com/office/drawing/2014/chart" uri="{C3380CC4-5D6E-409C-BE32-E72D297353CC}">
              <c16:uniqueId val="{00000002-B8D2-4D6A-AAA3-201036BD61A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{FD019833-18B7-480F-9904-4269E5C30AD9}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5E5-4A90-B123-CB43E1128D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{DCF33170-C2BC-40B6-9650-1642ED7F88BA}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E5-4A90-B123-CB43E1128D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{B37BB878-81F8-4F9F-89CE-CFCDB7F1D955}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E5-4A90-B123-CB43E1128D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{886C34C6-34BB-4EAB-A383-BB337BBD9DE3}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E5-4A90-B123-CB43E1128D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{FAC2D243-D8E2-4794-9BF7-C03E936225C3}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E5-4A90-B123-CB43E1128DF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{F0131FF2-BCAB-473B-BC9A-7F9F3921F959}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5E5-4A90-B123-CB43E1128DF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{0CB61AD3-31A4-4323-BB21-B99F26DA00A8}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5E5-4A90-B123-CB43E1128DF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{E33E8E6E-9B0F-4739-9699-6632FB649B10}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5E5-4A90-B123-CB43E1128D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{96A063BA-FB8F-4CE0-B0A2-AEAFCFD3761F}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5E5-4A90-B123-CB43E1128D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66.900000000000006</c:v>
                </c:pt>
                <c:pt idx="8">
                  <c:v>67.400000000000006</c:v>
                </c:pt>
                <c:pt idx="16">
                  <c:v>68.400000000000006</c:v>
                </c:pt>
                <c:pt idx="24">
                  <c:v>69.400000000000006</c:v>
                </c:pt>
                <c:pt idx="32">
                  <c:v>69.099999999999994</c:v>
                </c:pt>
              </c:numCache>
            </c:numRef>
          </c:xVal>
          <c:yVal>
            <c:numRef>
              <c:f>公会計指標分析・財政指標組合せ分析表!$BP$51:$DC$51</c:f>
              <c:numCache>
                <c:formatCode>#,##0.0;"▲ "#,##0.0</c:formatCode>
                <c:ptCount val="40"/>
                <c:pt idx="0">
                  <c:v>51.4</c:v>
                </c:pt>
                <c:pt idx="8">
                  <c:v>36.299999999999997</c:v>
                </c:pt>
                <c:pt idx="16">
                  <c:v>19.5</c:v>
                </c:pt>
                <c:pt idx="24">
                  <c:v>2.8</c:v>
                </c:pt>
              </c:numCache>
            </c:numRef>
          </c:yVal>
          <c:smooth val="0"/>
          <c:extLst>
            <c:ext xmlns:c16="http://schemas.microsoft.com/office/drawing/2014/chart" uri="{C3380CC4-5D6E-409C-BE32-E72D297353CC}">
              <c16:uniqueId val="{00000009-E5E5-4A90-B123-CB43E1128D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{795154FF-BDC6-4E98-A08A-AC014EED5E98}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5E5-4A90-B123-CB43E1128DF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{769F38E8-4CB9-4A59-86DB-FB4F0C01FE79}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E5-4A90-B123-CB43E1128D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{6D26960A-5EB4-40EB-96BC-304407C3D3D8}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E5-4A90-B123-CB43E1128D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{8BAD2BFD-BF0B-4F4F-B8D3-591FAC13E3DA}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E5-4A90-B123-CB43E1128D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{CACC5B0C-7643-4F34-9221-89097B6B1A2A}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E5-4A90-B123-CB43E1128DF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{403D59B5-71F1-4F9E-88A6-1333E1C7A24E}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5E5-4A90-B123-CB43E1128DF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{855FAA9C-909B-4149-81D3-BC58F46BCD38}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5E5-4A90-B123-CB43E1128DF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{37323C17-4141-48CC-8D41-E99085003BC9}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5E5-4A90-B123-CB43E1128D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{6FBE9E7D-F0B5-4246-BBB0-30F7A02B7BCF}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5E5-4A90-B123-CB43E1128D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E5E5-4A90-B123-CB43E1128DF8}"/>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{881CCDF2-5D2C-483F-8B8E-9776B56DD3C5}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51-44D7-8D6D-24966651FB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{CC7D825B-38F5-4982-819C-CF8C253F02AC}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51-44D7-8D6D-24966651FB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{FF84DAFB-A3B1-4E23-8A43-842E3DFE10B8}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51-44D7-8D6D-24966651FB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{B0AA6C24-D182-435B-88EF-733E39498DFE}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51-44D7-8D6D-24966651FB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{B70E140A-8CF4-4B36-B89D-1EE025176AAE}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51-44D7-8D6D-24966651FBF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{B50C2039-C453-465E-B856-3620D1B3EA23}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51-44D7-8D6D-24966651FBF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{20E47603-FE83-4D51-A2CD-722A0EA860F5}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51-44D7-8D6D-24966651FBF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{ACCA2B34-0C1C-4993-A48D-C733C6D1526A}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51-44D7-8D6D-24966651FBF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{999782A8-8311-4134-98CF-506BBEDDF44D}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51-44D7-8D6D-24966651FB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9.6999999999999993</c:v>
                </c:pt>
                <c:pt idx="16">
                  <c:v>8.5</c:v>
                </c:pt>
                <c:pt idx="24">
                  <c:v>8.1</c:v>
                </c:pt>
                <c:pt idx="32">
                  <c:v>8</c:v>
                </c:pt>
              </c:numCache>
            </c:numRef>
          </c:xVal>
          <c:yVal>
            <c:numRef>
              <c:f>公会計指標分析・財政指標組合せ分析表!$BP$73:$DC$73</c:f>
              <c:numCache>
                <c:formatCode>#,##0.0;"▲ "#,##0.0</c:formatCode>
                <c:ptCount val="40"/>
                <c:pt idx="0">
                  <c:v>51.4</c:v>
                </c:pt>
                <c:pt idx="8">
                  <c:v>36.299999999999997</c:v>
                </c:pt>
                <c:pt idx="16">
                  <c:v>19.5</c:v>
                </c:pt>
                <c:pt idx="24">
                  <c:v>2.8</c:v>
                </c:pt>
              </c:numCache>
            </c:numRef>
          </c:yVal>
          <c:smooth val="0"/>
          <c:extLst>
            <c:ext xmlns:c16="http://schemas.microsoft.com/office/drawing/2014/chart" uri="{C3380CC4-5D6E-409C-BE32-E72D297353CC}">
              <c16:uniqueId val="{00000009-EC51-44D7-8D6D-24966651FBF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{A52F9E23-C712-4F90-8435-97439D63F2AF}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51-44D7-8D6D-24966651FBF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{E5498EC3-2180-48C9-9823-DB4862352A96}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51-44D7-8D6D-24966651FB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{6B41DA3B-4ADB-43C1-97D7-F10FE5343E58}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51-44D7-8D6D-24966651FB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{97987FAC-88E4-4A97-A2A0-CC35B0AA05C9}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51-44D7-8D6D-24966651FB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{45A6D191-3B19-43D1-828A-2BF2F054A81A}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51-44D7-8D6D-24966651FBF6}"/>
                </c:ext>
              </c:extLst>
            </c:dLbl>
            <c:dLbl>
              <c:idx val="8"/>
              <c:layout>
                <c:manualLayout>
                  <c:x val="0"/>
                  <c:y val="2.4672804500560654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{DB650A5E-EB5B-4EDF-BAA5-37FFD6BC7654}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51-44D7-8D6D-24966651FBF6}"/>
                </c:ext>
              </c:extLst>
            </c:dLbl>
            <c:dLbl>
              <c:idx val="16"/>
              <c:layout>
                <c:manualLayout>
                  <c:x val="0"/>
                  <c:y val="2.672053767808497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{089091F5-552D-4958-9C05-826015D2F972}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51-44D7-8D6D-24966651FBF6}"/>
                </c:ext>
              </c:extLst>
            </c:dLbl>
            <c:dLbl>
              <c:idx val="24"/>
              <c:layout>
                <c:manualLayout>
                  <c:x val="0"/>
                  <c:y val="-3.6297175094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{ED5696B3-1417-4205-AD55-7B6A3D0DB098}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51-44D7-8D6D-24966651FBF6}"/>
                </c:ext>
              </c:extLst>
            </c:dLbl>
            <c:dLbl>
              <c:idx val="32"/>
              <c:layout>
                <c:manualLayout>
                  <c:x val="0"/>
                  <c:y val="7.1096994534582967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{A6ED2B84-52A7-49A1-B536-AD044D66FE7F}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51-44D7-8D6D-24966651FB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EC51-44D7-8D6D-24966651FBF6}"/>
            </c:ext>
          </c:extLst>
        </c:ser>
        <c:dLbls>
          <c:showLegendKey val="0"/>
          <c:showVal val="1"/>
          <c:showCatName val="0"/>
          <c:showSerName val="0"/>
          <c:showPercent val="0"/>
          <c:showBubbleSize val="0"/>
        </c:dLbls>
        <c:axId val="84219776"/>
        <c:axId val="84234240"/>
      </c:scatterChart>
      <c:valAx>
        <c:axId val="84219776"/>
        <c:scaling>
          <c:orientation val="maxMin"/>
          <c:max val="12"/>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近年は、社会保障関係費や給与改定の影響などにより基準財政需要額は増加傾向にあるが、市税収入の増などにより基準財政収入額も増加傾向にあることから、財政力指数は横ばいで推移している。</a:t>
          </a:r>
        </a:p>
        <a:p>
          <a:r>
            <a:rPr kumimoji="1" lang="ja-JP" altLang="en-US" sz="1300">
              <a:latin typeface="ＭＳ ゴシック" panose="020B0609070205080204" pitchFamily="49" charset="-128"/>
              <a:ea typeface="ＭＳ ゴシック" panose="020B0609070205080204" pitchFamily="49" charset="-128"/>
            </a:rPr>
            <a:t>　今後は、一層の高齢化や人口減少が見込まれることから、より一層の税源のかん養と公債費負担の抑制に向けて取り組む。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110672</xdr:rowOff>
    </xdr:from>
    <xdr:to>
      <xdr:col>23</xdr:col>
      <xdr:colOff>133350</xdr:colOff>
      <xdr:row>41</xdr:row>
      <xdr:rowOff>110672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401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93435</xdr:rowOff>
    </xdr:from>
    <xdr:to>
      <xdr:col>19</xdr:col>
      <xdr:colOff>133350</xdr:colOff>
      <xdr:row>41</xdr:row>
      <xdr:rowOff>110672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228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93435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056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58965</xdr:rowOff>
    </xdr:from>
    <xdr:to>
      <xdr:col>11</xdr:col>
      <xdr:colOff>31750</xdr:colOff>
      <xdr:row>41</xdr:row>
      <xdr:rowOff>76200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884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76399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3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59872</xdr:rowOff>
    </xdr:from>
    <xdr:to>
      <xdr:col>19</xdr:col>
      <xdr:colOff>184150</xdr:colOff>
      <xdr:row>41</xdr:row>
      <xdr:rowOff>161472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42635</xdr:rowOff>
    </xdr:from>
    <xdr:to>
      <xdr:col>15</xdr:col>
      <xdr:colOff>133350</xdr:colOff>
      <xdr:row>41</xdr:row>
      <xdr:rowOff>144235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人件費や扶助費など経常的な歳出が増となった一方で、市税や地方交付税の増により経常的な歳入が増となったことから、前年度から</a:t>
          </a:r>
          <a:r>
            <a:rPr kumimoji="1" lang="en-US" altLang="ja-JP" sz="1300">
              <a:latin typeface="ＭＳ ゴシック" panose="020B0609070205080204" pitchFamily="49" charset="-128"/>
              <a:ea typeface="ＭＳ ゴシック" panose="020B0609070205080204" pitchFamily="49" charset="-128"/>
            </a:rPr>
            <a:t>1.3</a:t>
          </a:r>
          <a:r>
            <a:rPr kumimoji="1" lang="ja-JP" altLang="en-US" sz="1300">
              <a:latin typeface="ＭＳ ゴシック" panose="020B0609070205080204" pitchFamily="49" charset="-128"/>
              <a:ea typeface="ＭＳ ゴシック" panose="020B0609070205080204" pitchFamily="49" charset="-128"/>
            </a:rPr>
            <a:t>ポイントの減となった。</a:t>
          </a:r>
        </a:p>
        <a:p>
          <a:r>
            <a:rPr kumimoji="1" lang="ja-JP" altLang="en-US" sz="1300">
              <a:latin typeface="ＭＳ ゴシック" panose="020B0609070205080204" pitchFamily="49" charset="-128"/>
              <a:ea typeface="ＭＳ ゴシック" panose="020B0609070205080204" pitchFamily="49" charset="-128"/>
            </a:rPr>
            <a:t>　今後も扶助費等の社会保障関係費や公債費は高い水準で推移することが見込まれることから、市税等の経常一般財源の確保や経常的な一般財源が充当される公債費の縮減などの財政構造の改善に努める。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126788</xdr:rowOff>
    </xdr:from>
    <xdr:to>
      <xdr:col>23</xdr:col>
      <xdr:colOff>133350</xdr:colOff>
      <xdr:row>67</xdr:row>
      <xdr:rowOff>7620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442488"/>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162983</xdr:rowOff>
    </xdr:from>
    <xdr:to>
      <xdr:col>19</xdr:col>
      <xdr:colOff>133350</xdr:colOff>
      <xdr:row>67</xdr:row>
      <xdr:rowOff>7620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4786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109220</xdr:rowOff>
    </xdr:from>
    <xdr:to>
      <xdr:col>15</xdr:col>
      <xdr:colOff>82550</xdr:colOff>
      <xdr:row>66</xdr:row>
      <xdr:rowOff>162983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253470"/>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109220</xdr:rowOff>
    </xdr:from>
    <xdr:to>
      <xdr:col>11</xdr:col>
      <xdr:colOff>31750</xdr:colOff>
      <xdr:row>67</xdr:row>
      <xdr:rowOff>7620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25347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75988</xdr:rowOff>
    </xdr:from>
    <xdr:to>
      <xdr:col>23</xdr:col>
      <xdr:colOff>184150</xdr:colOff>
      <xdr:row>67</xdr:row>
      <xdr:rowOff>6138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9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48065</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6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128270</xdr:rowOff>
    </xdr:from>
    <xdr:to>
      <xdr:col>19</xdr:col>
      <xdr:colOff>184150</xdr:colOff>
      <xdr:row>67</xdr:row>
      <xdr:rowOff>58420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43197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530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112183</xdr:rowOff>
    </xdr:from>
    <xdr:to>
      <xdr:col>15</xdr:col>
      <xdr:colOff>133350</xdr:colOff>
      <xdr:row>67</xdr:row>
      <xdr:rowOff>42333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27110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51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58420</xdr:rowOff>
    </xdr:from>
    <xdr:to>
      <xdr:col>11</xdr:col>
      <xdr:colOff>82550</xdr:colOff>
      <xdr:row>65</xdr:row>
      <xdr:rowOff>160020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144797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128270</xdr:rowOff>
    </xdr:from>
    <xdr:to>
      <xdr:col>7</xdr:col>
      <xdr:colOff>31750</xdr:colOff>
      <xdr:row>67</xdr:row>
      <xdr:rowOff>58420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43197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3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物価高騰や賃金の上昇に伴い、歳出は増加傾向にある。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類似団体内平均値よりも低額であるものの、今後も物価高騰等が見込まれることから、引き続き経費の縮減に努めながら適切に対応していく。</a:t>
          </a: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85720</xdr:rowOff>
    </xdr:from>
    <xdr:to>
      <xdr:col>23</xdr:col>
      <xdr:colOff>133350</xdr:colOff>
      <xdr:row>83</xdr:row>
      <xdr:rowOff>10327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44620"/>
          <a:ext cx="838200" cy="9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85720</xdr:rowOff>
    </xdr:from>
    <xdr:to>
      <xdr:col>19</xdr:col>
      <xdr:colOff>133350</xdr:colOff>
      <xdr:row>82</xdr:row>
      <xdr:rowOff>138162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44620"/>
          <a:ext cx="889000" cy="52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63460</xdr:rowOff>
    </xdr:from>
    <xdr:to>
      <xdr:col>15</xdr:col>
      <xdr:colOff>82550</xdr:colOff>
      <xdr:row>82</xdr:row>
      <xdr:rowOff>138162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22360"/>
          <a:ext cx="889000" cy="7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97952</xdr:rowOff>
    </xdr:from>
    <xdr:to>
      <xdr:col>11</xdr:col>
      <xdr:colOff>31750</xdr:colOff>
      <xdr:row>82</xdr:row>
      <xdr:rowOff>63460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85402"/>
          <a:ext cx="889000" cy="13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130977</xdr:rowOff>
    </xdr:from>
    <xdr:to>
      <xdr:col>23</xdr:col>
      <xdr:colOff>184150</xdr:colOff>
      <xdr:row>83</xdr:row>
      <xdr:rowOff>61127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8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147504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34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34920</xdr:rowOff>
    </xdr:from>
    <xdr:to>
      <xdr:col>19</xdr:col>
      <xdr:colOff>184150</xdr:colOff>
      <xdr:row>82</xdr:row>
      <xdr:rowOff>136520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9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146697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2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87362</xdr:rowOff>
    </xdr:from>
    <xdr:to>
      <xdr:col>15</xdr:col>
      <xdr:colOff>133350</xdr:colOff>
      <xdr:row>83</xdr:row>
      <xdr:rowOff>17512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4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27689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15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12660</xdr:rowOff>
    </xdr:from>
    <xdr:to>
      <xdr:col>11</xdr:col>
      <xdr:colOff>82550</xdr:colOff>
      <xdr:row>82</xdr:row>
      <xdr:rowOff>114260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7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124437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4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47152</xdr:rowOff>
    </xdr:from>
    <xdr:to>
      <xdr:col>7</xdr:col>
      <xdr:colOff>31750</xdr:colOff>
      <xdr:row>81</xdr:row>
      <xdr:rowOff>148752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158929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0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これまで職員給与適正化の計画的な実施や、職員給与の削減措置を実施しており、近年の本市のラスパイレス指数は平成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年度に向けて新たに実施した給与制度の総合的見直しにより、一時的な削減措置をせずとも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を下回る状況となっている。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、国の給料表上の引き上げ率に準じた給与改定を行ったことから、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前年度と比較し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て横ばいとなった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1588</xdr:rowOff>
    </xdr:from>
    <xdr:to>
      <xdr:col>81</xdr:col>
      <xdr:colOff>44450</xdr:colOff>
      <xdr:row>85</xdr:row>
      <xdr:rowOff>1588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5748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142875</xdr:rowOff>
    </xdr:from>
    <xdr:to>
      <xdr:col>77</xdr:col>
      <xdr:colOff>44450</xdr:colOff>
      <xdr:row>85</xdr:row>
      <xdr:rowOff>1588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54467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142875</xdr:rowOff>
    </xdr:from>
    <xdr:to>
      <xdr:col>72</xdr:col>
      <xdr:colOff>203200</xdr:colOff>
      <xdr:row>85</xdr:row>
      <xdr:rowOff>76994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544675"/>
          <a:ext cx="889000" cy="10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61913</xdr:rowOff>
    </xdr:from>
    <xdr:to>
      <xdr:col>68</xdr:col>
      <xdr:colOff>152400</xdr:colOff>
      <xdr:row>85</xdr:row>
      <xdr:rowOff>76994</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635163"/>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122238</xdr:rowOff>
    </xdr:from>
    <xdr:to>
      <xdr:col>81</xdr:col>
      <xdr:colOff>95250</xdr:colOff>
      <xdr:row>85</xdr:row>
      <xdr:rowOff>52388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138765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36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122238</xdr:rowOff>
    </xdr:from>
    <xdr:to>
      <xdr:col>77</xdr:col>
      <xdr:colOff>95250</xdr:colOff>
      <xdr:row>85</xdr:row>
      <xdr:rowOff>52388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62565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292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92075</xdr:rowOff>
    </xdr:from>
    <xdr:to>
      <xdr:col>73</xdr:col>
      <xdr:colOff>44450</xdr:colOff>
      <xdr:row>85</xdr:row>
      <xdr:rowOff>22225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32402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26194</xdr:rowOff>
    </xdr:from>
    <xdr:to>
      <xdr:col>68</xdr:col>
      <xdr:colOff>203200</xdr:colOff>
      <xdr:row>85</xdr:row>
      <xdr:rowOff>127794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9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137971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36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11113</xdr:rowOff>
    </xdr:from>
    <xdr:to>
      <xdr:col>64</xdr:col>
      <xdr:colOff>152400</xdr:colOff>
      <xdr:row>85</xdr:row>
      <xdr:rowOff>112713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122890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35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人口の減及び職員数の増に伴い前年度から</a:t>
          </a:r>
          <a:r>
            <a:rPr kumimoji="1" lang="en-US" altLang="ja-JP" sz="1300">
              <a:latin typeface="ＭＳ ゴシック" panose="020B0609070205080204" pitchFamily="49" charset="-128"/>
              <a:ea typeface="ＭＳ ゴシック" panose="020B0609070205080204" pitchFamily="49" charset="-128"/>
            </a:rPr>
            <a:t>0.09</a:t>
          </a:r>
          <a:r>
            <a:rPr kumimoji="1" lang="ja-JP" altLang="en-US" sz="1300">
              <a:latin typeface="ＭＳ ゴシック" panose="020B0609070205080204" pitchFamily="49" charset="-128"/>
              <a:ea typeface="ＭＳ ゴシック" panose="020B0609070205080204" pitchFamily="49" charset="-128"/>
            </a:rPr>
            <a:t>ポイントの増となった。</a:t>
          </a:r>
        </a:p>
        <a:p>
          <a:r>
            <a:rPr kumimoji="1" lang="ja-JP" altLang="en-US" sz="1300">
              <a:latin typeface="ＭＳ ゴシック" panose="020B0609070205080204" pitchFamily="49" charset="-128"/>
              <a:ea typeface="ＭＳ ゴシック" panose="020B0609070205080204" pitchFamily="49" charset="-128"/>
            </a:rPr>
            <a:t>　今後については、少子化・高齢化の進行に伴い増加・多様化する行政ニーズに対応していくため、業務のＩＣＴ化等による効率化や民間事業者の活用など、業務執行体制の見直しを図る中で、引き続き適正な定員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80554</xdr:rowOff>
    </xdr:from>
    <xdr:to>
      <xdr:col>81</xdr:col>
      <xdr:colOff>44450</xdr:colOff>
      <xdr:row>60</xdr:row>
      <xdr:rowOff>111578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36755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80554</xdr:rowOff>
    </xdr:from>
    <xdr:to>
      <xdr:col>77</xdr:col>
      <xdr:colOff>44450</xdr:colOff>
      <xdr:row>60</xdr:row>
      <xdr:rowOff>84001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036755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84001</xdr:rowOff>
    </xdr:from>
    <xdr:to>
      <xdr:col>72</xdr:col>
      <xdr:colOff>203200</xdr:colOff>
      <xdr:row>60</xdr:row>
      <xdr:rowOff>94343</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flipV="1">
          <a:off x="14401800" y="10371001"/>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80554</xdr:rowOff>
    </xdr:from>
    <xdr:to>
      <xdr:col>68</xdr:col>
      <xdr:colOff>152400</xdr:colOff>
      <xdr:row>60</xdr:row>
      <xdr:rowOff>94343</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36755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60778</xdr:rowOff>
    </xdr:from>
    <xdr:to>
      <xdr:col>81</xdr:col>
      <xdr:colOff>95250</xdr:colOff>
      <xdr:row>60</xdr:row>
      <xdr:rowOff>162378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77305</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192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29754</xdr:rowOff>
    </xdr:from>
    <xdr:to>
      <xdr:col>77</xdr:col>
      <xdr:colOff>95250</xdr:colOff>
      <xdr:row>60</xdr:row>
      <xdr:rowOff>131354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141531</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085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33201</xdr:rowOff>
    </xdr:from>
    <xdr:to>
      <xdr:col>73</xdr:col>
      <xdr:colOff>44450</xdr:colOff>
      <xdr:row>60</xdr:row>
      <xdr:rowOff>134801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144978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43543</xdr:rowOff>
    </xdr:from>
    <xdr:to>
      <xdr:col>68</xdr:col>
      <xdr:colOff>203200</xdr:colOff>
      <xdr:row>60</xdr:row>
      <xdr:rowOff>145143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155320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09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29754</xdr:rowOff>
    </xdr:from>
    <xdr:to>
      <xdr:col>64</xdr:col>
      <xdr:colOff>152400</xdr:colOff>
      <xdr:row>60</xdr:row>
      <xdr:rowOff>131354</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141531</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実質公債費比率は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％で、市債の計画的な発行に伴う将来負担の減により、市債の残高及び元利償還金が減少したことから、前年度から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ポイント改善した。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今後は次期焼却施設の建設や、学校の施設の改修・更新、公共施設の適正管理など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、将来負担の増加が見込まれることから、将来負担の縮減と必要な投資的事業の実施をバランスよく両立させていくことで、適切な実質公債費比率の水準となるよう取り組む。</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33444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22630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33444</xdr:rowOff>
    </xdr:from>
    <xdr:to>
      <xdr:col>77</xdr:col>
      <xdr:colOff>44450</xdr:colOff>
      <xdr:row>42</xdr:row>
      <xdr:rowOff>65617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23434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162137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26651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162137</xdr:rowOff>
    </xdr:from>
    <xdr:to>
      <xdr:col>68</xdr:col>
      <xdr:colOff>152400</xdr:colOff>
      <xdr:row>43</xdr:row>
      <xdr:rowOff>87206</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36303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154094</xdr:rowOff>
    </xdr:from>
    <xdr:to>
      <xdr:col>77</xdr:col>
      <xdr:colOff>95250</xdr:colOff>
      <xdr:row>42</xdr:row>
      <xdr:rowOff>84244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14817</xdr:rowOff>
    </xdr:from>
    <xdr:to>
      <xdr:col>73</xdr:col>
      <xdr:colOff>44450</xdr:colOff>
      <xdr:row>42</xdr:row>
      <xdr:rowOff>116417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111337</xdr:rowOff>
    </xdr:from>
    <xdr:to>
      <xdr:col>68</xdr:col>
      <xdr:colOff>203200</xdr:colOff>
      <xdr:row>43</xdr:row>
      <xdr:rowOff>41487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26264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36406</xdr:rowOff>
    </xdr:from>
    <xdr:to>
      <xdr:col>64</xdr:col>
      <xdr:colOff>152400</xdr:colOff>
      <xdr:row>43</xdr:row>
      <xdr:rowOff>138006</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122783</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4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将来負担比率は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％で、市債の計画的な発行に伴う将来負担の減により、市債の残高及び元利償還金が減少したことから、前年度から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ポイント改善した。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一方で、今後は次期焼却施設の建設や、学校の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施設の改修・更新</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、公共施設の適正管理など、必要な投資が多数見込まれることから、将来負担の縮減と必要な投資的事業の実施をバランスよく両立させていく。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77826</xdr:rowOff>
    </xdr:from>
    <xdr:to>
      <xdr:col>77</xdr:col>
      <xdr:colOff>44450</xdr:colOff>
      <xdr:row>15</xdr:row>
      <xdr:rowOff>67564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478126"/>
          <a:ext cx="889000" cy="1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67564</xdr:rowOff>
    </xdr:from>
    <xdr:to>
      <xdr:col>72</xdr:col>
      <xdr:colOff>203200</xdr:colOff>
      <xdr:row>16</xdr:row>
      <xdr:rowOff>58268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639314"/>
          <a:ext cx="889000" cy="16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79976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65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58268</xdr:rowOff>
    </xdr:from>
    <xdr:to>
      <xdr:col>68</xdr:col>
      <xdr:colOff>152400</xdr:colOff>
      <xdr:row>17</xdr:row>
      <xdr:rowOff>32563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801468"/>
          <a:ext cx="889000" cy="1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27026</xdr:rowOff>
    </xdr:from>
    <xdr:to>
      <xdr:col>77</xdr:col>
      <xdr:colOff>95250</xdr:colOff>
      <xdr:row>14</xdr:row>
      <xdr:rowOff>128626</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42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138803</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196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16764</xdr:rowOff>
    </xdr:from>
    <xdr:to>
      <xdr:col>73</xdr:col>
      <xdr:colOff>44450</xdr:colOff>
      <xdr:row>15</xdr:row>
      <xdr:rowOff>118364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5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103141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67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7468</xdr:rowOff>
    </xdr:from>
    <xdr:to>
      <xdr:col>68</xdr:col>
      <xdr:colOff>203200</xdr:colOff>
      <xdr:row>16</xdr:row>
      <xdr:rowOff>109068</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75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93845</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83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153213</xdr:rowOff>
    </xdr:from>
    <xdr:to>
      <xdr:col>64</xdr:col>
      <xdr:colOff>152400</xdr:colOff>
      <xdr:row>17</xdr:row>
      <xdr:rowOff>83363</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28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68140</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298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B103417-495A-4ACA-886B-ACF59B2F8E9E}"/>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79E84B9E-0013-4786-923E-3FC0D20DF42B}"/>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928BC97-A7B3-4600-84C2-14C39732B832}"/>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A2A6C7F2-5F20-47B0-B95C-B318B08D74A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59EABE3-C815-4411-A48E-9787162031EE}"/>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C19A909-8F19-4946-A6CC-52E5C5F72D7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DB37F50-C2EF-497F-9847-33FE9642BD34}"/>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DC4E45C-5E3A-468A-AF8F-BD6F963A2105}"/>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6A95548-8D5D-4BD1-8A93-4D4A59E84A4C}"/>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937CFC6-EF1E-43AC-BD0F-0594AE45C60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1415220-8071-48C8-8ADF-928008633F43}"/>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60389B9-15D3-4E76-8483-0CAFF82D1505}"/>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CE02A000-D8FF-4C05-9A27-801A5F81DD0F}"/>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161605AC-D38B-4FEF-A508-A6FD65FCE777}"/>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E04B04A-3773-40BB-A1D5-D9FD297C6E98}"/>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3516FA5-440E-4C18-A559-1A60344F159B}"/>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B067B93-312B-4B0F-AD8E-2DAA481B7793}"/>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EEA1F776-8C73-4025-AC21-F34FD80D1A5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1930601-D1E4-4876-BBFD-739D03E1181C}"/>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E7B0304-1587-44FF-8550-5EB8AC985A4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A0D2515D-33D2-4434-823D-BB97E8603A6F}"/>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55D1CABA-2BFB-45BC-B5CA-E1AD50E0A3B3}"/>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8E755ECB-F6AB-4EDD-89CD-5354FADADFB5}"/>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FE3CDF3-D237-4CB3-BE58-33CD4B951A8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8D19FE5-B0F2-498D-932D-F1FA9C54B5E5}"/>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DBD116F-842D-4117-AD40-A33890735CD6}"/>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E1DF661-7D65-4EFC-881F-55A681EB8D55}"/>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DF01847-9BC5-4AE3-922F-3FD7553A2CD1}"/>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6D33AF4-03F3-4D1D-B487-DB8F61E89C79}"/>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D5B3651-1FF4-46A2-9685-CB50D82AE0D7}"/>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1D20692C-645E-4BFC-B8B3-C1A7370569DC}"/>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844F1FD5-7592-4696-A947-61AF960DB2A4}"/>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8131AE2-D1F9-4F2A-822C-2BBB3372A68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51D13901-4764-4440-A018-A04A8762037B}"/>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23A19E7-3597-44DC-8C62-7F687DFCC136}"/>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8F4BFC4-301E-4CB7-AC13-68E51BAB5F3E}"/>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117C8FD-D0C8-45E2-A585-DD8C34E828C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2A3BFEB8-97D5-4367-830C-F0BDF5E44B4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AC59AB0-A31E-486E-B9B2-4A3EA574FA5A}"/>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F120908E-6C4B-412A-992C-1F395F2B49BF}"/>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FD702BB-D417-4F56-930C-74FCED8F96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9290914-1931-4637-A501-0969F9730429}"/>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97AE737-4001-44EF-B7AE-51C023E6BD0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本市では、これまで定数削減や給与等の抑制を行ってきたため、類似団体等と比べて低い水準で推移しており、令和６年度は定年延長制度に伴う退職者数の増等により、</a:t>
          </a:r>
          <a:r>
            <a:rPr kumimoji="1" lang="en-US" altLang="ja-JP" sz="1300">
              <a:latin typeface="ＭＳ ゴシック" panose="020B0609070205080204" pitchFamily="49" charset="-128"/>
              <a:ea typeface="ＭＳ ゴシック" panose="020B0609070205080204" pitchFamily="49" charset="-128"/>
            </a:rPr>
            <a:t>1.3</a:t>
          </a:r>
          <a:r>
            <a:rPr kumimoji="1" lang="ja-JP" altLang="en-US" sz="1300">
              <a:latin typeface="ＭＳ ゴシック" panose="020B0609070205080204" pitchFamily="49" charset="-128"/>
              <a:ea typeface="ＭＳ ゴシック" panose="020B0609070205080204" pitchFamily="49" charset="-128"/>
            </a:rPr>
            <a:t>ポイント増加している。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今後も、国の給与水準や本市の財政状況を勘案する中で適正な水準の維持に努めるとともに、業務の</a:t>
          </a:r>
          <a:r>
            <a:rPr kumimoji="1" lang="en-US" altLang="ja-JP" sz="1300">
              <a:latin typeface="ＭＳ ゴシック" panose="020B0609070205080204" pitchFamily="49" charset="-128"/>
              <a:ea typeface="ＭＳ ゴシック" panose="020B0609070205080204" pitchFamily="49" charset="-128"/>
            </a:rPr>
            <a:t>ICT</a:t>
          </a:r>
          <a:r>
            <a:rPr kumimoji="1" lang="ja-JP" altLang="en-US" sz="1300">
              <a:latin typeface="ＭＳ ゴシック" panose="020B0609070205080204" pitchFamily="49" charset="-128"/>
              <a:ea typeface="ＭＳ ゴシック" panose="020B0609070205080204" pitchFamily="49" charset="-128"/>
            </a:rPr>
            <a:t>化等による効率化などに取組む。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84D94891-DDC5-4942-8855-71CF1AC0EF11}"/>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4F6E13CD-B9EF-428B-9197-0E8D4986FD73}"/>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CEAB93DB-BEE1-4139-863A-CFD5A608E962}"/>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F0273754-9FC0-4B1F-98D9-00C038BAE2B4}"/>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92C2C5F8-6F42-4112-8954-427F7AC542C3}"/>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97866F44-21D7-4081-8955-70D4DDFEE863}"/>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490088F2-7A0E-4A19-AA68-A0BE774E80E1}"/>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317C476D-56F6-4B60-8CB4-AF13C1E7FD7A}"/>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A6924D33-986A-4D26-8F6A-111906597B66}"/>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7D41F892-8D24-40B1-9BE2-EA48E2E41F96}"/>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E364CD00-DE7A-4C3D-9E74-B628C1E9C3AB}"/>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A1F8F4FD-5766-4A6B-BA61-190900BBCC8D}"/>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E5AD2767-7F88-4B7A-9C4F-B7D5C895A331}"/>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190F9B94-4C07-4FFA-BE51-1DD9C6928749}"/>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E405325C-D493-4CFD-8B53-DDD0E0693601}"/>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35B75129-CA1B-4344-9A29-179509D5A986}"/>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BB1D0C91-DB42-4BEE-B483-1D9A73915A3C}"/>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F0D5C64F-F0DD-45FA-9AE7-59BE5357B93E}"/>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61C9692D-87CA-41CC-887E-6292E9464C11}"/>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FF9C0073-0DDD-4C7B-9213-D27693B40257}"/>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1ED275A3-8613-479D-A104-E2DFAE4C2A96}"/>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43180</xdr:rowOff>
    </xdr:from>
    <xdr:to>
      <xdr:col>24</xdr:col>
      <xdr:colOff>25400</xdr:colOff>
      <xdr:row>36</xdr:row>
      <xdr:rowOff>142240</xdr:rowOff>
    </xdr:to>
    <xdr:cxnSp macro="">
      <xdr:nvCxnSpPr>
        <xdr:cNvPr id="66" name="直線コネクタ 65">
          <a:extLst>
            <a:ext uri="{FF2B5EF4-FFF2-40B4-BE49-F238E27FC236}">
              <a16:creationId xmlns:a16="http://schemas.microsoft.com/office/drawing/2014/main" id="{4A8AAE62-B3D2-4965-B32D-F26C173A87EF}"/>
            </a:ext>
          </a:extLst>
        </xdr:cNvPr>
        <xdr:cNvCxnSpPr/>
      </xdr:nvCxnSpPr>
      <xdr:spPr>
        <a:xfrm>
          <a:off x="3987800" y="62153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38301979-8FB8-4609-ADE1-4ED21E709C09}"/>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307DE7AC-ECFE-4352-8BA4-C29D2C971C7E}"/>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43180</xdr:rowOff>
    </xdr:from>
    <xdr:to>
      <xdr:col>19</xdr:col>
      <xdr:colOff>187325</xdr:colOff>
      <xdr:row>36</xdr:row>
      <xdr:rowOff>88900</xdr:rowOff>
    </xdr:to>
    <xdr:cxnSp macro="">
      <xdr:nvCxnSpPr>
        <xdr:cNvPr id="69" name="直線コネクタ 68">
          <a:extLst>
            <a:ext uri="{FF2B5EF4-FFF2-40B4-BE49-F238E27FC236}">
              <a16:creationId xmlns:a16="http://schemas.microsoft.com/office/drawing/2014/main" id="{89DFDAA0-1484-44C3-8287-B7D8DC59E665}"/>
            </a:ext>
          </a:extLst>
        </xdr:cNvPr>
        <xdr:cNvCxnSpPr/>
      </xdr:nvCxnSpPr>
      <xdr:spPr>
        <a:xfrm flipV="1">
          <a:off x="3098800" y="6215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978AD925-8DC0-4272-AED6-6F092A4B8B6C}"/>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A061BA51-F5BB-4FB9-A363-32C315A78F24}"/>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6C63B07C-7874-4473-9501-8D54037EBA71}"/>
            </a:ext>
          </a:extLst>
        </xdr:cNvPr>
        <xdr:cNvCxnSpPr/>
      </xdr:nvCxnSpPr>
      <xdr:spPr>
        <a:xfrm>
          <a:off x="2209800" y="62077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5046BC45-64F8-498B-9F1D-443E6795464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6D29953E-F1C7-49EA-868B-8B00B0E18974}"/>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142240</xdr:rowOff>
    </xdr:to>
    <xdr:cxnSp macro="">
      <xdr:nvCxnSpPr>
        <xdr:cNvPr id="75" name="直線コネクタ 74">
          <a:extLst>
            <a:ext uri="{FF2B5EF4-FFF2-40B4-BE49-F238E27FC236}">
              <a16:creationId xmlns:a16="http://schemas.microsoft.com/office/drawing/2014/main" id="{D7C8BC12-3CDE-4C27-B3E8-01CA06FC1D2F}"/>
            </a:ext>
          </a:extLst>
        </xdr:cNvPr>
        <xdr:cNvCxnSpPr/>
      </xdr:nvCxnSpPr>
      <xdr:spPr>
        <a:xfrm flipV="1">
          <a:off x="1320800" y="62077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51FB0283-498F-44C8-A9DB-1FFDD44E6656}"/>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2DB72CD3-FAB3-4DAC-ACE2-C92FD0BC4659}"/>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165A734-6020-40A6-929D-0D0C3DE053BC}"/>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B91F42FB-E7A4-44B0-9708-1A33A633DA13}"/>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436B8F5F-AD4C-4F3C-BDC7-AEC08AE3E063}"/>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8A78DC0F-355A-4B5F-9943-4768694DD36B}"/>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7BC9483D-F174-4994-9508-CE86BEFAB39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FDDF84C1-99C0-4A89-AA40-F677D5E52CE5}"/>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E6EC4035-7741-4364-860B-C2C4E8E6BF8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91440</xdr:rowOff>
    </xdr:from>
    <xdr:to>
      <xdr:col>24</xdr:col>
      <xdr:colOff>76200</xdr:colOff>
      <xdr:row>37</xdr:row>
      <xdr:rowOff>21590</xdr:rowOff>
    </xdr:to>
    <xdr:sp macro="" textlink="">
      <xdr:nvSpPr>
        <xdr:cNvPr id="85" name="楕円 84">
          <a:extLst>
            <a:ext uri="{FF2B5EF4-FFF2-40B4-BE49-F238E27FC236}">
              <a16:creationId xmlns:a16="http://schemas.microsoft.com/office/drawing/2014/main" id="{C75DDCA0-A5FF-4005-B60C-34E895369E56}"/>
            </a:ext>
          </a:extLst>
        </xdr:cNvPr>
        <xdr:cNvSpPr/>
      </xdr:nvSpPr>
      <xdr:spPr>
        <a:xfrm>
          <a:off x="47752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107967</xdr:rowOff>
    </xdr:from>
    <xdr:ext cx="762000" cy="259045"/>
    <xdr:sp macro="" textlink="">
      <xdr:nvSpPr>
        <xdr:cNvPr id="86" name="人件費該当値テキスト">
          <a:extLst>
            <a:ext uri="{FF2B5EF4-FFF2-40B4-BE49-F238E27FC236}">
              <a16:creationId xmlns:a16="http://schemas.microsoft.com/office/drawing/2014/main" id="{87D9236D-BE1C-4D11-B372-8FBACEA09800}"/>
            </a:ext>
          </a:extLst>
        </xdr:cNvPr>
        <xdr:cNvSpPr txBox="1"/>
      </xdr:nvSpPr>
      <xdr:spPr>
        <a:xfrm>
          <a:off x="49149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163830</xdr:rowOff>
    </xdr:from>
    <xdr:to>
      <xdr:col>20</xdr:col>
      <xdr:colOff>38100</xdr:colOff>
      <xdr:row>36</xdr:row>
      <xdr:rowOff>93980</xdr:rowOff>
    </xdr:to>
    <xdr:sp macro="" textlink="">
      <xdr:nvSpPr>
        <xdr:cNvPr id="87" name="楕円 86">
          <a:extLst>
            <a:ext uri="{FF2B5EF4-FFF2-40B4-BE49-F238E27FC236}">
              <a16:creationId xmlns:a16="http://schemas.microsoft.com/office/drawing/2014/main" id="{B0062FAB-E6E5-4B4B-AA0E-BD919B9F2C65}"/>
            </a:ext>
          </a:extLst>
        </xdr:cNvPr>
        <xdr:cNvSpPr/>
      </xdr:nvSpPr>
      <xdr:spPr>
        <a:xfrm>
          <a:off x="3937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88" name="テキスト ボックス 87">
          <a:extLst>
            <a:ext uri="{FF2B5EF4-FFF2-40B4-BE49-F238E27FC236}">
              <a16:creationId xmlns:a16="http://schemas.microsoft.com/office/drawing/2014/main" id="{FF38EA76-D933-4274-81C7-2D375BB3A7B6}"/>
            </a:ext>
          </a:extLst>
        </xdr:cNvPr>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DE842D87-38A4-44EE-A33B-8205954870D4}"/>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90" name="テキスト ボックス 89">
          <a:extLst>
            <a:ext uri="{FF2B5EF4-FFF2-40B4-BE49-F238E27FC236}">
              <a16:creationId xmlns:a16="http://schemas.microsoft.com/office/drawing/2014/main" id="{A21B3BE1-7A65-4B83-867F-5877627352EE}"/>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91" name="楕円 90">
          <a:extLst>
            <a:ext uri="{FF2B5EF4-FFF2-40B4-BE49-F238E27FC236}">
              <a16:creationId xmlns:a16="http://schemas.microsoft.com/office/drawing/2014/main" id="{0EBC434D-32E9-4D8E-BE6F-EBDD20F7A74D}"/>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2" name="テキスト ボックス 91">
          <a:extLst>
            <a:ext uri="{FF2B5EF4-FFF2-40B4-BE49-F238E27FC236}">
              <a16:creationId xmlns:a16="http://schemas.microsoft.com/office/drawing/2014/main" id="{60569F49-7E65-4B5E-A79A-BC5FBE9E1A4A}"/>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93" name="楕円 92">
          <a:extLst>
            <a:ext uri="{FF2B5EF4-FFF2-40B4-BE49-F238E27FC236}">
              <a16:creationId xmlns:a16="http://schemas.microsoft.com/office/drawing/2014/main" id="{3A27A4C8-B628-42FC-ACFE-48DD10A60242}"/>
            </a:ext>
          </a:extLst>
        </xdr:cNvPr>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94" name="テキスト ボックス 93">
          <a:extLst>
            <a:ext uri="{FF2B5EF4-FFF2-40B4-BE49-F238E27FC236}">
              <a16:creationId xmlns:a16="http://schemas.microsoft.com/office/drawing/2014/main" id="{17C8BC81-98B5-4F23-98FB-E33568AA28D5}"/>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1398B92A-CA4A-45FF-B745-4708400F7D7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C4AB31A8-21D4-4B03-AEDE-25C341DCCB1A}"/>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15E01E25-161D-4370-B352-E6251059D502}"/>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94101908-50A4-46D8-B1E3-FC0F1237FB17}"/>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C4BFE2C6-F48B-4261-A0D3-C8A374830D4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506CA873-322B-41D7-99C9-8D53A6D75196}"/>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CAD8E57C-055C-409A-83A7-752B69F3441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5735F7A4-23FC-4091-935D-DF729BF89B87}"/>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A9D591FB-58EB-4037-A512-99B424900F3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EE1607A8-EB3D-4C3E-A7E9-9A7231D51832}"/>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E0DE3FFE-2584-4B7D-A3A7-E2A2D26EB2EC}"/>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物価高騰の影響は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あるものの、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経常一般財源も増となったことなどにより、前年同水準となっている。また、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これまで行ってきた財政の健全化に向けた様々な節減努力により類似団体平均を下回っている。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も物価高騰や労務単価の上昇による影響が見込まれることから、引き続き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コスト削減に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努める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EF73276-DB2E-452D-9039-2BC8DBDD36D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5954B54E-A0DB-46E0-9313-049AAACC7978}"/>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A8D6E8FC-DA45-467E-9DBE-89B35FC5552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24E31351-0595-4F23-9167-D6D54453CAF8}"/>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418F2E07-0E20-4C35-9D99-3A3FF8B673ED}"/>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E31E75AB-4D07-4C32-A62C-30C4F2718D6F}"/>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A24FA72D-6BC4-4218-B0B0-72BF6317370D}"/>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91578417-5267-45D1-AB81-9E0CEAA361A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1931B9D3-9151-49F5-AB8A-199F52E5590D}"/>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7F172A22-14B4-4B5D-9532-354B811CAD27}"/>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BC3A251E-3936-4752-B852-F534E7708CC7}"/>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679AACCE-3AD1-4880-A882-FAF36BCE4F9B}"/>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667A17DB-E6BD-4ABA-846B-62EC2696B10A}"/>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449F02BB-D3C3-4AB8-B045-31706C762CF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80DE54B7-E93E-4534-8AC7-C53DE0A8DBC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D3598730-017D-41EB-9820-B7C7F46EE49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A6815093-363A-4194-B285-F4D0525C748D}"/>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5BC13EE0-1FFB-4A8A-B4D5-D59AACC56F63}"/>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F06BAAEF-3B31-43BE-AC31-E82B7104E1F8}"/>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BE40C5BE-55B3-471B-86E5-D0C70FB64E1A}"/>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B6876AC8-E5CD-499F-9224-A4F62E020D68}"/>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46990</xdr:rowOff>
    </xdr:to>
    <xdr:cxnSp macro="">
      <xdr:nvCxnSpPr>
        <xdr:cNvPr id="127" name="直線コネクタ 126">
          <a:extLst>
            <a:ext uri="{FF2B5EF4-FFF2-40B4-BE49-F238E27FC236}">
              <a16:creationId xmlns:a16="http://schemas.microsoft.com/office/drawing/2014/main" id="{B65E23C9-BBA1-4A1E-A9E0-7BE39B612C92}"/>
            </a:ext>
          </a:extLst>
        </xdr:cNvPr>
        <xdr:cNvCxnSpPr/>
      </xdr:nvCxnSpPr>
      <xdr:spPr>
        <a:xfrm flipV="1">
          <a:off x="15671800" y="29464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AE36E42E-58A2-4CDD-B280-75A6384C1C29}"/>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6DCA5836-F911-4460-9BDE-7E20591D119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46990</xdr:rowOff>
    </xdr:to>
    <xdr:cxnSp macro="">
      <xdr:nvCxnSpPr>
        <xdr:cNvPr id="130" name="直線コネクタ 129">
          <a:extLst>
            <a:ext uri="{FF2B5EF4-FFF2-40B4-BE49-F238E27FC236}">
              <a16:creationId xmlns:a16="http://schemas.microsoft.com/office/drawing/2014/main" id="{2FC94E3E-3964-41D7-9E96-0210A13CFCD9}"/>
            </a:ext>
          </a:extLst>
        </xdr:cNvPr>
        <xdr:cNvCxnSpPr/>
      </xdr:nvCxnSpPr>
      <xdr:spPr>
        <a:xfrm>
          <a:off x="14782800" y="2938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A3CBC2D6-1A01-4A89-85A1-F65B6644B373}"/>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68A8F133-4B9C-45D2-A6C4-C29B449A007E}"/>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17</xdr:row>
      <xdr:rowOff>24130</xdr:rowOff>
    </xdr:to>
    <xdr:cxnSp macro="">
      <xdr:nvCxnSpPr>
        <xdr:cNvPr id="133" name="直線コネクタ 132">
          <a:extLst>
            <a:ext uri="{FF2B5EF4-FFF2-40B4-BE49-F238E27FC236}">
              <a16:creationId xmlns:a16="http://schemas.microsoft.com/office/drawing/2014/main" id="{0BD0211C-14C5-4BE2-9C09-C13E5BF32C6D}"/>
            </a:ext>
          </a:extLst>
        </xdr:cNvPr>
        <xdr:cNvCxnSpPr/>
      </xdr:nvCxnSpPr>
      <xdr:spPr>
        <a:xfrm>
          <a:off x="13893800" y="28016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EC345EBE-212D-441F-A3BD-317A5C1500C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BAD71EAE-DD69-4F77-8B64-24FD7F4F8E5A}"/>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96520</xdr:rowOff>
    </xdr:to>
    <xdr:cxnSp macro="">
      <xdr:nvCxnSpPr>
        <xdr:cNvPr id="136" name="直線コネクタ 135">
          <a:extLst>
            <a:ext uri="{FF2B5EF4-FFF2-40B4-BE49-F238E27FC236}">
              <a16:creationId xmlns:a16="http://schemas.microsoft.com/office/drawing/2014/main" id="{5209E7AD-1F5F-4943-A40A-D075913E0149}"/>
            </a:ext>
          </a:extLst>
        </xdr:cNvPr>
        <xdr:cNvCxnSpPr/>
      </xdr:nvCxnSpPr>
      <xdr:spPr>
        <a:xfrm flipV="1">
          <a:off x="13004800" y="2801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742EB724-2FF9-4443-AC7D-8B96E91B84E4}"/>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40FF74F0-F926-4158-A4B1-7C4D1AF31712}"/>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E7738056-B3AC-40E9-8F12-D3E624A56C01}"/>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5C2DAC4-95B0-40DC-95BE-A084CABD17B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23B0A8A3-3D7B-4C44-8A08-1380B248C73D}"/>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7401C1CC-3440-48C8-AE8C-99D7CD98F8F8}"/>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106D264D-109F-452D-A0CB-FF452CEDD90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2B3F8755-71F8-43A8-B95D-CCA7EF85158D}"/>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2A4B13B0-390F-4F70-9BD3-F13AFA470F8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46" name="楕円 145">
          <a:extLst>
            <a:ext uri="{FF2B5EF4-FFF2-40B4-BE49-F238E27FC236}">
              <a16:creationId xmlns:a16="http://schemas.microsoft.com/office/drawing/2014/main" id="{219D7905-58AC-4DAE-82ED-1086B03FCB36}"/>
            </a:ext>
          </a:extLst>
        </xdr:cNvPr>
        <xdr:cNvSpPr/>
      </xdr:nvSpPr>
      <xdr:spPr>
        <a:xfrm>
          <a:off x="164592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168927</xdr:rowOff>
    </xdr:from>
    <xdr:ext cx="762000" cy="259045"/>
    <xdr:sp macro="" textlink="">
      <xdr:nvSpPr>
        <xdr:cNvPr id="147" name="物件費該当値テキスト">
          <a:extLst>
            <a:ext uri="{FF2B5EF4-FFF2-40B4-BE49-F238E27FC236}">
              <a16:creationId xmlns:a16="http://schemas.microsoft.com/office/drawing/2014/main" id="{B49D7BE1-E239-4474-80AD-9837D463F14B}"/>
            </a:ext>
          </a:extLst>
        </xdr:cNvPr>
        <xdr:cNvSpPr txBox="1"/>
      </xdr:nvSpPr>
      <xdr:spPr>
        <a:xfrm>
          <a:off x="165989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167640</xdr:rowOff>
    </xdr:from>
    <xdr:to>
      <xdr:col>78</xdr:col>
      <xdr:colOff>120650</xdr:colOff>
      <xdr:row>17</xdr:row>
      <xdr:rowOff>97790</xdr:rowOff>
    </xdr:to>
    <xdr:sp macro="" textlink="">
      <xdr:nvSpPr>
        <xdr:cNvPr id="148" name="楕円 147">
          <a:extLst>
            <a:ext uri="{FF2B5EF4-FFF2-40B4-BE49-F238E27FC236}">
              <a16:creationId xmlns:a16="http://schemas.microsoft.com/office/drawing/2014/main" id="{CE385FC5-83C2-437F-ACB4-F2E6AE9F922C}"/>
            </a:ext>
          </a:extLst>
        </xdr:cNvPr>
        <xdr:cNvSpPr/>
      </xdr:nvSpPr>
      <xdr:spPr>
        <a:xfrm>
          <a:off x="15621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107967</xdr:rowOff>
    </xdr:from>
    <xdr:ext cx="736600" cy="259045"/>
    <xdr:sp macro="" textlink="">
      <xdr:nvSpPr>
        <xdr:cNvPr id="149" name="テキスト ボックス 148">
          <a:extLst>
            <a:ext uri="{FF2B5EF4-FFF2-40B4-BE49-F238E27FC236}">
              <a16:creationId xmlns:a16="http://schemas.microsoft.com/office/drawing/2014/main" id="{C70C7D20-29B7-4042-96F5-33053BFA0AF5}"/>
            </a:ext>
          </a:extLst>
        </xdr:cNvPr>
        <xdr:cNvSpPr txBox="1"/>
      </xdr:nvSpPr>
      <xdr:spPr>
        <a:xfrm>
          <a:off x="15290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50" name="楕円 149">
          <a:extLst>
            <a:ext uri="{FF2B5EF4-FFF2-40B4-BE49-F238E27FC236}">
              <a16:creationId xmlns:a16="http://schemas.microsoft.com/office/drawing/2014/main" id="{6DB9A470-C765-4DFC-9D59-322E80087146}"/>
            </a:ext>
          </a:extLst>
        </xdr:cNvPr>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85107</xdr:rowOff>
    </xdr:from>
    <xdr:ext cx="762000" cy="259045"/>
    <xdr:sp macro="" textlink="">
      <xdr:nvSpPr>
        <xdr:cNvPr id="151" name="テキスト ボックス 150">
          <a:extLst>
            <a:ext uri="{FF2B5EF4-FFF2-40B4-BE49-F238E27FC236}">
              <a16:creationId xmlns:a16="http://schemas.microsoft.com/office/drawing/2014/main" id="{3EFFCEC3-D042-4BA6-BE74-576927FF5A76}"/>
            </a:ext>
          </a:extLst>
        </xdr:cNvPr>
        <xdr:cNvSpPr txBox="1"/>
      </xdr:nvSpPr>
      <xdr:spPr>
        <a:xfrm>
          <a:off x="14401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52" name="楕円 151">
          <a:extLst>
            <a:ext uri="{FF2B5EF4-FFF2-40B4-BE49-F238E27FC236}">
              <a16:creationId xmlns:a16="http://schemas.microsoft.com/office/drawing/2014/main" id="{0C1878F6-779A-4989-ABCF-DB69800CAC44}"/>
            </a:ext>
          </a:extLst>
        </xdr:cNvPr>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3" name="テキスト ボックス 152">
          <a:extLst>
            <a:ext uri="{FF2B5EF4-FFF2-40B4-BE49-F238E27FC236}">
              <a16:creationId xmlns:a16="http://schemas.microsoft.com/office/drawing/2014/main" id="{BC735903-EBEB-44B1-A0B3-610EFD7F50DF}"/>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4" name="楕円 153">
          <a:extLst>
            <a:ext uri="{FF2B5EF4-FFF2-40B4-BE49-F238E27FC236}">
              <a16:creationId xmlns:a16="http://schemas.microsoft.com/office/drawing/2014/main" id="{C397912B-A850-4A33-91A8-C6E47C2E3859}"/>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157497</xdr:rowOff>
    </xdr:from>
    <xdr:ext cx="762000" cy="259045"/>
    <xdr:sp macro="" textlink="">
      <xdr:nvSpPr>
        <xdr:cNvPr id="155" name="テキスト ボックス 154">
          <a:extLst>
            <a:ext uri="{FF2B5EF4-FFF2-40B4-BE49-F238E27FC236}">
              <a16:creationId xmlns:a16="http://schemas.microsoft.com/office/drawing/2014/main" id="{99530C14-CD25-48CA-B2BE-08838E098791}"/>
            </a:ext>
          </a:extLst>
        </xdr:cNvPr>
        <xdr:cNvSpPr txBox="1"/>
      </xdr:nvSpPr>
      <xdr:spPr>
        <a:xfrm>
          <a:off x="12623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FA5203DF-E358-44E5-A162-275FD598671E}"/>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3C52873D-5544-43D6-8207-8FB7E615EBB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266F7B4-A401-426D-80A0-2193467BD81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C304CA45-3506-49A3-ADBD-3D70604AD8BA}"/>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8E35C843-392A-4DC2-B3E6-EB2260DB104F}"/>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7D31EF9B-549A-44D2-8BFD-6B3FF1CD3ADC}"/>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C7221E1C-90A7-4987-8B76-1790B589E30D}"/>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A54CAFD7-DC60-4AF9-A5F1-BE662CD9B8A1}"/>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2E089F3-BABD-4318-A892-8C4519243204}"/>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223A0909-B106-41BA-AF50-B40BC64567E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DBA03919-D594-4D81-A9CA-20175E8E6819}"/>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扶助費に係る経常収支比率は、令和３年度は一時的な要因もあり減少していたが、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施設型給付費の増や障害サービスに係る経費の増により、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類似団体と比較すると、特に生活保護受給者の割合（保護率）が高いことによって、扶助費に係る経常収支比率が高く、義務的経費が高い水準にあり、硬直化した財政構造が続いている。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10E3D228-9FC2-4263-B541-78CD678E7B1B}"/>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8C92D8E7-9D90-4248-A80D-12383C906C83}"/>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53BE967F-7E13-45DF-B408-14EFBDA4847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4E183838-D4BB-434E-9176-9D56AE0104E4}"/>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271CC9A9-41E1-44A7-AE4A-2BE36A778953}"/>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5590E96F-885F-42E6-88D1-D2AB9ABD1981}"/>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A6BD3885-BD32-4222-93DF-809790E1B8DC}"/>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FBEE0646-E565-4F26-B925-DC10D3962595}"/>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25F904F9-203F-4F23-9D9B-C8FC78FFB1BB}"/>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EEECBB2D-C0B2-47C5-B3F9-C05FB8232306}"/>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A4059B7E-9A56-413A-99E9-47583802A867}"/>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5CCF493B-CF8A-4838-B4FF-8876C7242073}"/>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DD936563-9F58-4C52-9268-7248FC1CBC43}"/>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E09FC8FD-CBE0-40EF-8F83-41AE02FCE06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627E7417-6203-4EF4-A162-06F786A65AAE}"/>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AF5AF141-7E15-4C7C-B89D-5096D8BE1F8D}"/>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4634612D-269D-4255-B532-F37DC5132646}"/>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81488671-0928-4583-9A0F-34113245BAC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19F018F3-8362-4F08-A6E4-E3C29B96822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FE3F6902-4794-4012-B2DA-0AD99918890B}"/>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3EABD576-5DB0-472A-95BE-9C0CF3865C18}"/>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19050</xdr:rowOff>
    </xdr:from>
    <xdr:to>
      <xdr:col>24</xdr:col>
      <xdr:colOff>25400</xdr:colOff>
      <xdr:row>61</xdr:row>
      <xdr:rowOff>19050</xdr:rowOff>
    </xdr:to>
    <xdr:cxnSp macro="">
      <xdr:nvCxnSpPr>
        <xdr:cNvPr id="188" name="直線コネクタ 187">
          <a:extLst>
            <a:ext uri="{FF2B5EF4-FFF2-40B4-BE49-F238E27FC236}">
              <a16:creationId xmlns:a16="http://schemas.microsoft.com/office/drawing/2014/main" id="{8BA2292B-75FE-4D95-8813-A3FDCA681F26}"/>
            </a:ext>
          </a:extLst>
        </xdr:cNvPr>
        <xdr:cNvCxnSpPr/>
      </xdr:nvCxnSpPr>
      <xdr:spPr>
        <a:xfrm>
          <a:off x="3987800" y="1047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D3839608-77E2-442A-8921-3541B5B728BF}"/>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1EBDAD3-ACF3-43EC-AE6A-EC3039251BAC}"/>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152400</xdr:rowOff>
    </xdr:from>
    <xdr:to>
      <xdr:col>19</xdr:col>
      <xdr:colOff>187325</xdr:colOff>
      <xdr:row>61</xdr:row>
      <xdr:rowOff>19050</xdr:rowOff>
    </xdr:to>
    <xdr:cxnSp macro="">
      <xdr:nvCxnSpPr>
        <xdr:cNvPr id="191" name="直線コネクタ 190">
          <a:extLst>
            <a:ext uri="{FF2B5EF4-FFF2-40B4-BE49-F238E27FC236}">
              <a16:creationId xmlns:a16="http://schemas.microsoft.com/office/drawing/2014/main" id="{B84FC6DE-4FDD-4C60-AFD2-8916B841CABC}"/>
            </a:ext>
          </a:extLst>
        </xdr:cNvPr>
        <xdr:cNvCxnSpPr/>
      </xdr:nvCxnSpPr>
      <xdr:spPr>
        <a:xfrm>
          <a:off x="3098800" y="1043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28E9D24-86E2-45B9-86AF-9FD8EEFF2752}"/>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B54BA4B5-F67E-4875-A62F-FFF23ED8BAA6}"/>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107950</xdr:rowOff>
    </xdr:from>
    <xdr:to>
      <xdr:col>15</xdr:col>
      <xdr:colOff>98425</xdr:colOff>
      <xdr:row>60</xdr:row>
      <xdr:rowOff>152400</xdr:rowOff>
    </xdr:to>
    <xdr:cxnSp macro="">
      <xdr:nvCxnSpPr>
        <xdr:cNvPr id="194" name="直線コネクタ 193">
          <a:extLst>
            <a:ext uri="{FF2B5EF4-FFF2-40B4-BE49-F238E27FC236}">
              <a16:creationId xmlns:a16="http://schemas.microsoft.com/office/drawing/2014/main" id="{EB7E766C-0DE6-43D3-B299-8533B47285E1}"/>
            </a:ext>
          </a:extLst>
        </xdr:cNvPr>
        <xdr:cNvCxnSpPr/>
      </xdr:nvCxnSpPr>
      <xdr:spPr>
        <a:xfrm>
          <a:off x="2209800" y="102235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DBDCFDA8-2882-4BAE-9EAB-B865F63F7B33}"/>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422002C7-FB44-49E0-931E-2828530F559E}"/>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107950</xdr:rowOff>
    </xdr:from>
    <xdr:to>
      <xdr:col>11</xdr:col>
      <xdr:colOff>9525</xdr:colOff>
      <xdr:row>60</xdr:row>
      <xdr:rowOff>114300</xdr:rowOff>
    </xdr:to>
    <xdr:cxnSp macro="">
      <xdr:nvCxnSpPr>
        <xdr:cNvPr id="197" name="直線コネクタ 196">
          <a:extLst>
            <a:ext uri="{FF2B5EF4-FFF2-40B4-BE49-F238E27FC236}">
              <a16:creationId xmlns:a16="http://schemas.microsoft.com/office/drawing/2014/main" id="{F2835617-48BB-42BB-8C1F-6049DFE39E56}"/>
            </a:ext>
          </a:extLst>
        </xdr:cNvPr>
        <xdr:cNvCxnSpPr/>
      </xdr:nvCxnSpPr>
      <xdr:spPr>
        <a:xfrm flipV="1">
          <a:off x="1320800" y="102235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DE5966DB-7090-4C3F-86EC-D6BC5B8C805A}"/>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9A324960-C396-4A87-81AA-2594949E228B}"/>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2E024F41-DFA2-4818-B6F6-BF19426DADA1}"/>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74CA419D-932C-4071-B64B-6DFCB3D4EBA3}"/>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A7CA8B1-31DF-4C55-B1E6-2A691747E88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3E6C93A5-8550-4056-A963-B9AFCF59BDB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CC6F5E1F-7F34-4821-97CE-85F270F2352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429EE442-E9AD-46F2-996A-1155119A517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F601EF84-66E6-4916-9CF6-6BA5AA7DCA3F}"/>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139700</xdr:rowOff>
    </xdr:from>
    <xdr:to>
      <xdr:col>24</xdr:col>
      <xdr:colOff>76200</xdr:colOff>
      <xdr:row>61</xdr:row>
      <xdr:rowOff>69850</xdr:rowOff>
    </xdr:to>
    <xdr:sp macro="" textlink="">
      <xdr:nvSpPr>
        <xdr:cNvPr id="207" name="楕円 206">
          <a:extLst>
            <a:ext uri="{FF2B5EF4-FFF2-40B4-BE49-F238E27FC236}">
              <a16:creationId xmlns:a16="http://schemas.microsoft.com/office/drawing/2014/main" id="{E2B0F442-CFCF-4886-ACD5-0612145A07D0}"/>
            </a:ext>
          </a:extLst>
        </xdr:cNvPr>
        <xdr:cNvSpPr/>
      </xdr:nvSpPr>
      <xdr:spPr>
        <a:xfrm>
          <a:off x="47752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48277</xdr:rowOff>
    </xdr:from>
    <xdr:ext cx="762000" cy="259045"/>
    <xdr:sp macro="" textlink="">
      <xdr:nvSpPr>
        <xdr:cNvPr id="208" name="扶助費該当値テキスト">
          <a:extLst>
            <a:ext uri="{FF2B5EF4-FFF2-40B4-BE49-F238E27FC236}">
              <a16:creationId xmlns:a16="http://schemas.microsoft.com/office/drawing/2014/main" id="{0435C104-B193-4D2D-B5C1-AC1C25674D28}"/>
            </a:ext>
          </a:extLst>
        </xdr:cNvPr>
        <xdr:cNvSpPr txBox="1"/>
      </xdr:nvSpPr>
      <xdr:spPr>
        <a:xfrm>
          <a:off x="49149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139700</xdr:rowOff>
    </xdr:from>
    <xdr:to>
      <xdr:col>20</xdr:col>
      <xdr:colOff>38100</xdr:colOff>
      <xdr:row>61</xdr:row>
      <xdr:rowOff>69850</xdr:rowOff>
    </xdr:to>
    <xdr:sp macro="" textlink="">
      <xdr:nvSpPr>
        <xdr:cNvPr id="209" name="楕円 208">
          <a:extLst>
            <a:ext uri="{FF2B5EF4-FFF2-40B4-BE49-F238E27FC236}">
              <a16:creationId xmlns:a16="http://schemas.microsoft.com/office/drawing/2014/main" id="{B8557C45-B69A-42DB-91E9-FEDF5B1400F1}"/>
            </a:ext>
          </a:extLst>
        </xdr:cNvPr>
        <xdr:cNvSpPr/>
      </xdr:nvSpPr>
      <xdr:spPr>
        <a:xfrm>
          <a:off x="39370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54627</xdr:rowOff>
    </xdr:from>
    <xdr:ext cx="736600" cy="259045"/>
    <xdr:sp macro="" textlink="">
      <xdr:nvSpPr>
        <xdr:cNvPr id="210" name="テキスト ボックス 209">
          <a:extLst>
            <a:ext uri="{FF2B5EF4-FFF2-40B4-BE49-F238E27FC236}">
              <a16:creationId xmlns:a16="http://schemas.microsoft.com/office/drawing/2014/main" id="{5AA1BE99-2175-484E-B7A1-856B3A789BDE}"/>
            </a:ext>
          </a:extLst>
        </xdr:cNvPr>
        <xdr:cNvSpPr txBox="1"/>
      </xdr:nvSpPr>
      <xdr:spPr>
        <a:xfrm>
          <a:off x="3606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101600</xdr:rowOff>
    </xdr:from>
    <xdr:to>
      <xdr:col>15</xdr:col>
      <xdr:colOff>149225</xdr:colOff>
      <xdr:row>61</xdr:row>
      <xdr:rowOff>31750</xdr:rowOff>
    </xdr:to>
    <xdr:sp macro="" textlink="">
      <xdr:nvSpPr>
        <xdr:cNvPr id="211" name="楕円 210">
          <a:extLst>
            <a:ext uri="{FF2B5EF4-FFF2-40B4-BE49-F238E27FC236}">
              <a16:creationId xmlns:a16="http://schemas.microsoft.com/office/drawing/2014/main" id="{D70019F8-0F96-4112-B72D-182124B83C47}"/>
            </a:ext>
          </a:extLst>
        </xdr:cNvPr>
        <xdr:cNvSpPr/>
      </xdr:nvSpPr>
      <xdr:spPr>
        <a:xfrm>
          <a:off x="30480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16527</xdr:rowOff>
    </xdr:from>
    <xdr:ext cx="762000" cy="259045"/>
    <xdr:sp macro="" textlink="">
      <xdr:nvSpPr>
        <xdr:cNvPr id="212" name="テキスト ボックス 211">
          <a:extLst>
            <a:ext uri="{FF2B5EF4-FFF2-40B4-BE49-F238E27FC236}">
              <a16:creationId xmlns:a16="http://schemas.microsoft.com/office/drawing/2014/main" id="{FEEC5225-B6F2-40AE-B966-E63C985CB824}"/>
            </a:ext>
          </a:extLst>
        </xdr:cNvPr>
        <xdr:cNvSpPr txBox="1"/>
      </xdr:nvSpPr>
      <xdr:spPr>
        <a:xfrm>
          <a:off x="27178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57150</xdr:rowOff>
    </xdr:from>
    <xdr:to>
      <xdr:col>11</xdr:col>
      <xdr:colOff>60325</xdr:colOff>
      <xdr:row>59</xdr:row>
      <xdr:rowOff>158750</xdr:rowOff>
    </xdr:to>
    <xdr:sp macro="" textlink="">
      <xdr:nvSpPr>
        <xdr:cNvPr id="213" name="楕円 212">
          <a:extLst>
            <a:ext uri="{FF2B5EF4-FFF2-40B4-BE49-F238E27FC236}">
              <a16:creationId xmlns:a16="http://schemas.microsoft.com/office/drawing/2014/main" id="{B6E7AF4F-BA94-421F-8E87-0316C17794DA}"/>
            </a:ext>
          </a:extLst>
        </xdr:cNvPr>
        <xdr:cNvSpPr/>
      </xdr:nvSpPr>
      <xdr:spPr>
        <a:xfrm>
          <a:off x="2159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143527</xdr:rowOff>
    </xdr:from>
    <xdr:ext cx="762000" cy="259045"/>
    <xdr:sp macro="" textlink="">
      <xdr:nvSpPr>
        <xdr:cNvPr id="214" name="テキスト ボックス 213">
          <a:extLst>
            <a:ext uri="{FF2B5EF4-FFF2-40B4-BE49-F238E27FC236}">
              <a16:creationId xmlns:a16="http://schemas.microsoft.com/office/drawing/2014/main" id="{E5A9F739-07A7-46C0-9B55-BDA9DD941CB0}"/>
            </a:ext>
          </a:extLst>
        </xdr:cNvPr>
        <xdr:cNvSpPr txBox="1"/>
      </xdr:nvSpPr>
      <xdr:spPr>
        <a:xfrm>
          <a:off x="1828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63500</xdr:rowOff>
    </xdr:from>
    <xdr:to>
      <xdr:col>6</xdr:col>
      <xdr:colOff>171450</xdr:colOff>
      <xdr:row>60</xdr:row>
      <xdr:rowOff>165100</xdr:rowOff>
    </xdr:to>
    <xdr:sp macro="" textlink="">
      <xdr:nvSpPr>
        <xdr:cNvPr id="215" name="楕円 214">
          <a:extLst>
            <a:ext uri="{FF2B5EF4-FFF2-40B4-BE49-F238E27FC236}">
              <a16:creationId xmlns:a16="http://schemas.microsoft.com/office/drawing/2014/main" id="{C0E47DE8-D702-4BFA-9291-229FC29C6479}"/>
            </a:ext>
          </a:extLst>
        </xdr:cNvPr>
        <xdr:cNvSpPr/>
      </xdr:nvSpPr>
      <xdr:spPr>
        <a:xfrm>
          <a:off x="1270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149877</xdr:rowOff>
    </xdr:from>
    <xdr:ext cx="762000" cy="259045"/>
    <xdr:sp macro="" textlink="">
      <xdr:nvSpPr>
        <xdr:cNvPr id="216" name="テキスト ボックス 215">
          <a:extLst>
            <a:ext uri="{FF2B5EF4-FFF2-40B4-BE49-F238E27FC236}">
              <a16:creationId xmlns:a16="http://schemas.microsoft.com/office/drawing/2014/main" id="{6DA2665C-11EB-4455-ADD9-0904F760C239}"/>
            </a:ext>
          </a:extLst>
        </xdr:cNvPr>
        <xdr:cNvSpPr txBox="1"/>
      </xdr:nvSpPr>
      <xdr:spPr>
        <a:xfrm>
          <a:off x="9398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3B2ED7F4-0D5A-49AD-9527-B3873E65BC58}"/>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7EC8D1B3-427F-4A0E-BA36-D8E963B686A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F168A0CF-EDDF-4056-A9D7-E7A1EF2B3F6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47FC88DF-8239-49F0-A213-3F169676965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21E9F10A-F605-418E-90B3-6ABD6DA1548F}"/>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771BF267-2B3F-48D7-B54B-81361182260E}"/>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BDC18E77-32CE-4879-8814-25683B8B4D61}"/>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D390DB67-52BE-47EA-981E-219AC1AC32BB}"/>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3C3D727F-9FE7-4291-B2F9-13E808514AC5}"/>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2F0D9103-205F-4ACD-811D-53DF2D76FD15}"/>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E0A060FF-7A1A-4D15-99A6-994035EE1C2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その他を構成する主な経費は繰出金で、国民健康保険事業会計繰出金や介護保険事業費会計繰出金が増となった一方で、経常一般財源も増となったことなどから、前年度と比べて</a:t>
          </a:r>
          <a:r>
            <a:rPr kumimoji="1" lang="en-US" altLang="ja-JP" sz="1300">
              <a:latin typeface="ＭＳ ゴシック" panose="020B0609070205080204" pitchFamily="49" charset="-128"/>
              <a:ea typeface="ＭＳ ゴシック" panose="020B0609070205080204" pitchFamily="49" charset="-128"/>
            </a:rPr>
            <a:t>0.5</a:t>
          </a:r>
          <a:r>
            <a:rPr kumimoji="1" lang="ja-JP" altLang="en-US" sz="1300">
              <a:latin typeface="ＭＳ ゴシック" panose="020B0609070205080204" pitchFamily="49" charset="-128"/>
              <a:ea typeface="ＭＳ ゴシック" panose="020B0609070205080204" pitchFamily="49" charset="-128"/>
            </a:rPr>
            <a:t>ポイントの減となった。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E473237B-F9AC-42C2-AA93-9FCF34B3529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A51A0E17-4960-4F5C-BD13-C339CE2A809B}"/>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B731EB34-23A1-4523-B877-F23677B560E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3B7AD37F-5A0D-44CD-AF9B-28D53E0AB3FD}"/>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9773106-B616-4DA2-855C-08B1135E1CDB}"/>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84D983C9-4E2B-411F-8D1E-3C9F8DBB6A15}"/>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8F16B9EB-6F0C-4388-BA65-A69D4E781321}"/>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CE68DDE3-C875-4040-9F20-4432796C92AD}"/>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8C35DC0-C257-4990-9A95-911278AD9F0B}"/>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96B94FCA-4685-4B21-A6F2-B2F4DA07CA82}"/>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79F089A0-3FEB-494D-9710-2F7CA57A8557}"/>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FBEED2BC-65A6-4163-8423-F4FF6D9348AE}"/>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4C2249C8-770F-4557-8390-84E5FDBDC73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FDAB9713-878B-47C2-B510-9DCD06BC33B8}"/>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7BA7673D-B03C-47AE-9116-D3C631EFD00F}"/>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63F32E56-647A-4715-B632-49A376154BA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8F8CB94D-7C58-4381-B15C-7C0024AB2C9F}"/>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F7473411-A9AE-4F98-B090-8B84326B7B03}"/>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64180782-5DFD-45F7-9764-F7707D0305E5}"/>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F870D989-3AD6-4A1A-8878-E1CC1D849298}"/>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99D788FD-BB64-44ED-B97D-A6901AEE4FEF}"/>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165100</xdr:rowOff>
    </xdr:from>
    <xdr:to>
      <xdr:col>82</xdr:col>
      <xdr:colOff>107950</xdr:colOff>
      <xdr:row>59</xdr:row>
      <xdr:rowOff>57150</xdr:rowOff>
    </xdr:to>
    <xdr:cxnSp macro="">
      <xdr:nvCxnSpPr>
        <xdr:cNvPr id="249" name="直線コネクタ 248">
          <a:extLst>
            <a:ext uri="{FF2B5EF4-FFF2-40B4-BE49-F238E27FC236}">
              <a16:creationId xmlns:a16="http://schemas.microsoft.com/office/drawing/2014/main" id="{ADD41476-2CFD-461D-A319-116683B9D1A3}"/>
            </a:ext>
          </a:extLst>
        </xdr:cNvPr>
        <xdr:cNvCxnSpPr/>
      </xdr:nvCxnSpPr>
      <xdr:spPr>
        <a:xfrm flipV="1">
          <a:off x="15671800" y="101092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9DBA1A5F-8069-47AE-9C80-BEC2D389893D}"/>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BEB546BE-38DC-44ED-B638-0C956EB72BE4}"/>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57150</xdr:rowOff>
    </xdr:to>
    <xdr:cxnSp macro="">
      <xdr:nvCxnSpPr>
        <xdr:cNvPr id="252" name="直線コネクタ 251">
          <a:extLst>
            <a:ext uri="{FF2B5EF4-FFF2-40B4-BE49-F238E27FC236}">
              <a16:creationId xmlns:a16="http://schemas.microsoft.com/office/drawing/2014/main" id="{E4DB189D-5261-47D1-807C-312B43D54B47}"/>
            </a:ext>
          </a:extLst>
        </xdr:cNvPr>
        <xdr:cNvCxnSpPr/>
      </xdr:nvCxnSpPr>
      <xdr:spPr>
        <a:xfrm>
          <a:off x="14782800" y="10096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D8580004-6CD1-4B4F-AF3F-56F09874596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BF09E9E3-2763-4A69-A55E-84969478C9C9}"/>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58</xdr:row>
      <xdr:rowOff>152400</xdr:rowOff>
    </xdr:to>
    <xdr:cxnSp macro="">
      <xdr:nvCxnSpPr>
        <xdr:cNvPr id="255" name="直線コネクタ 254">
          <a:extLst>
            <a:ext uri="{FF2B5EF4-FFF2-40B4-BE49-F238E27FC236}">
              <a16:creationId xmlns:a16="http://schemas.microsoft.com/office/drawing/2014/main" id="{5A26E38F-4C99-41CC-AC44-68000723BC8A}"/>
            </a:ext>
          </a:extLst>
        </xdr:cNvPr>
        <xdr:cNvCxnSpPr/>
      </xdr:nvCxnSpPr>
      <xdr:spPr>
        <a:xfrm>
          <a:off x="13893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ECA6B9AC-83B1-45A5-99C4-29BE99649AB7}"/>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EDC0A8B6-F838-4F58-8D1D-6602F9A9739A}"/>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58</xdr:row>
      <xdr:rowOff>152400</xdr:rowOff>
    </xdr:to>
    <xdr:cxnSp macro="">
      <xdr:nvCxnSpPr>
        <xdr:cNvPr id="258" name="直線コネクタ 257">
          <a:extLst>
            <a:ext uri="{FF2B5EF4-FFF2-40B4-BE49-F238E27FC236}">
              <a16:creationId xmlns:a16="http://schemas.microsoft.com/office/drawing/2014/main" id="{FF59766C-C7A7-486D-813C-2C56CAFB3539}"/>
            </a:ext>
          </a:extLst>
        </xdr:cNvPr>
        <xdr:cNvCxnSpPr/>
      </xdr:nvCxnSpPr>
      <xdr:spPr>
        <a:xfrm flipV="1">
          <a:off x="13004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ED820EBF-730D-475C-9F0A-36EC08AF93DA}"/>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7C6AB053-B58A-4110-9773-F2935320C172}"/>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7D102173-EBF6-4F38-89C2-2D6E01A368FD}"/>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A2461116-653A-4F17-8B68-AF2B0188353E}"/>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57B34DEE-E916-4110-9CFF-87C3BCA6C29C}"/>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23670C6F-AC95-4CAD-858C-614FE704ABEF}"/>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6AE4CF9B-45DF-4DB0-9F1E-DC4D013EE405}"/>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CC2A022-57A5-4344-BACF-3697A06F98D3}"/>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ADEE8F53-CAC7-45EC-AA15-60FF904B989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68" name="楕円 267">
          <a:extLst>
            <a:ext uri="{FF2B5EF4-FFF2-40B4-BE49-F238E27FC236}">
              <a16:creationId xmlns:a16="http://schemas.microsoft.com/office/drawing/2014/main" id="{34E74A1B-4E10-486E-8777-AE90F9424367}"/>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86377</xdr:rowOff>
    </xdr:from>
    <xdr:ext cx="762000" cy="259045"/>
    <xdr:sp macro="" textlink="">
      <xdr:nvSpPr>
        <xdr:cNvPr id="269" name="その他該当値テキスト">
          <a:extLst>
            <a:ext uri="{FF2B5EF4-FFF2-40B4-BE49-F238E27FC236}">
              <a16:creationId xmlns:a16="http://schemas.microsoft.com/office/drawing/2014/main" id="{2B80633F-8814-4F6D-8E0E-003C37BDD8FF}"/>
            </a:ext>
          </a:extLst>
        </xdr:cNvPr>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6350</xdr:rowOff>
    </xdr:from>
    <xdr:to>
      <xdr:col>78</xdr:col>
      <xdr:colOff>120650</xdr:colOff>
      <xdr:row>59</xdr:row>
      <xdr:rowOff>107950</xdr:rowOff>
    </xdr:to>
    <xdr:sp macro="" textlink="">
      <xdr:nvSpPr>
        <xdr:cNvPr id="270" name="楕円 269">
          <a:extLst>
            <a:ext uri="{FF2B5EF4-FFF2-40B4-BE49-F238E27FC236}">
              <a16:creationId xmlns:a16="http://schemas.microsoft.com/office/drawing/2014/main" id="{F43A308F-FC1E-4654-B0FA-03B7CBEF46FD}"/>
            </a:ext>
          </a:extLst>
        </xdr:cNvPr>
        <xdr:cNvSpPr/>
      </xdr:nvSpPr>
      <xdr:spPr>
        <a:xfrm>
          <a:off x="15621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92727</xdr:rowOff>
    </xdr:from>
    <xdr:ext cx="736600" cy="259045"/>
    <xdr:sp macro="" textlink="">
      <xdr:nvSpPr>
        <xdr:cNvPr id="271" name="テキスト ボックス 270">
          <a:extLst>
            <a:ext uri="{FF2B5EF4-FFF2-40B4-BE49-F238E27FC236}">
              <a16:creationId xmlns:a16="http://schemas.microsoft.com/office/drawing/2014/main" id="{B954C452-AD02-4DCD-B2B0-E6642EE94B4C}"/>
            </a:ext>
          </a:extLst>
        </xdr:cNvPr>
        <xdr:cNvSpPr txBox="1"/>
      </xdr:nvSpPr>
      <xdr:spPr>
        <a:xfrm>
          <a:off x="15290800" y="1020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2" name="楕円 271">
          <a:extLst>
            <a:ext uri="{FF2B5EF4-FFF2-40B4-BE49-F238E27FC236}">
              <a16:creationId xmlns:a16="http://schemas.microsoft.com/office/drawing/2014/main" id="{CFE0F6E2-F819-469A-82E4-45D8F2D999C4}"/>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73" name="テキスト ボックス 272">
          <a:extLst>
            <a:ext uri="{FF2B5EF4-FFF2-40B4-BE49-F238E27FC236}">
              <a16:creationId xmlns:a16="http://schemas.microsoft.com/office/drawing/2014/main" id="{26B936E5-3182-41B7-874B-3C0F0923C822}"/>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A96E689D-B3F2-4279-8F93-65B22E8AC2D6}"/>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381C1F94-719B-4C6D-BEB9-5DD5596D9056}"/>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76" name="楕円 275">
          <a:extLst>
            <a:ext uri="{FF2B5EF4-FFF2-40B4-BE49-F238E27FC236}">
              <a16:creationId xmlns:a16="http://schemas.microsoft.com/office/drawing/2014/main" id="{7FF4F6C0-27A2-46B3-901C-1CB9426464E8}"/>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77" name="テキスト ボックス 276">
          <a:extLst>
            <a:ext uri="{FF2B5EF4-FFF2-40B4-BE49-F238E27FC236}">
              <a16:creationId xmlns:a16="http://schemas.microsoft.com/office/drawing/2014/main" id="{87822CA3-9B4A-4961-A177-FCB22C64E2D5}"/>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6AF3BCA5-6B83-44F1-A120-7D518821AC71}"/>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C71F2710-F75B-45F7-94B2-468584F6EE96}"/>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6A2B7D7D-B310-437E-AA2F-7C3DE86FE475}"/>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E85DF25-AF37-4651-B811-3F603A854698}"/>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FC582A32-6612-43D7-857B-C33F25FD81A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3CB59F6C-7AAB-4133-AE48-784B4256717F}"/>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BC0EC7AA-DF4F-4ED9-B74C-87196D5C6FBC}"/>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8C2596D5-766B-4BFA-983F-CFEF023DB24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3C3C825F-1A36-4D6B-8342-AE8A60952D6C}"/>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CC64A326-63B0-4141-BDC8-6E334CC7F4F9}"/>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8ED55CD0-0B68-46A0-9B43-169875E68433}"/>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過大交付された国庫補助金等の返還金の減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などにより前年度と比べて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補助費等に係る経常収支比率は類似団体平均を下回っている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ものの、</a:t>
          </a:r>
          <a:r>
            <a:rPr lang="ja-JP" altLang="en-US" sz="1300" b="0" i="0" u="none" strike="noStrike" baseline="0">
              <a:solidFill>
                <a:schemeClr val="dk1"/>
              </a:solidFill>
              <a:latin typeface="ＭＳ ゴシック" panose="020B0609070205080204" pitchFamily="49" charset="-128"/>
              <a:ea typeface="ＭＳ ゴシック" panose="020B0609070205080204" pitchFamily="49" charset="-128"/>
              <a:cs typeface="+mn-cs"/>
            </a:rPr>
            <a:t>労務単価の上昇などにより、今後各種団体への補助金額の増加が見込まれることから、引き続き事業の見直しなど、適切な執行管理に努める。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67A4E15F-C1B5-4D4F-98FD-BADA4E8A222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F4246267-F999-4F94-B3E0-F68618BD5F0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34355173-315C-43AD-A3F4-76985EA36C4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4BBAA38F-B264-4C62-8017-ECC3C47F843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A1D44AE9-EC2A-4AB4-9A72-A52D16666EB2}"/>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92AF9A36-2648-4F8B-B2AC-01811F335E4E}"/>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B225EB39-F76E-4D68-B95A-0F5E8B6DE78D}"/>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4BF2EF81-CFD5-4154-96B6-8741FA21FAAF}"/>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C1FCCC6C-4A71-433F-91C7-09F734B772F6}"/>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52A346D4-263A-4028-8CED-2574B176EB0E}"/>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8BF599AD-B8C3-4E99-ABCA-34CC054BDB5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8E639C00-CCFA-4FC0-88FA-148B66DC38BA}"/>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F1B2FC84-DCBB-4A0C-963F-D73E5B9B1E74}"/>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A89EF67F-8DA7-43CC-A2F3-20AEE391464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81240219-A357-4EF5-A4AF-32CB3962E5CA}"/>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74FC571F-0702-4C46-B325-92158CC979DE}"/>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27212A17-FAFD-4F5F-B811-6F2D47E9AFB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819CEB8A-968A-47E4-867A-B7B504DC1D84}"/>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75A0706F-4EF6-4408-B912-151590C5D25A}"/>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53848</xdr:rowOff>
    </xdr:from>
    <xdr:to>
      <xdr:col>82</xdr:col>
      <xdr:colOff>107950</xdr:colOff>
      <xdr:row>34</xdr:row>
      <xdr:rowOff>72136</xdr:rowOff>
    </xdr:to>
    <xdr:cxnSp macro="">
      <xdr:nvCxnSpPr>
        <xdr:cNvPr id="308" name="直線コネクタ 307">
          <a:extLst>
            <a:ext uri="{FF2B5EF4-FFF2-40B4-BE49-F238E27FC236}">
              <a16:creationId xmlns:a16="http://schemas.microsoft.com/office/drawing/2014/main" id="{EE89C4F7-4B10-451D-AFFC-2DE4901B3B1B}"/>
            </a:ext>
          </a:extLst>
        </xdr:cNvPr>
        <xdr:cNvCxnSpPr/>
      </xdr:nvCxnSpPr>
      <xdr:spPr>
        <a:xfrm flipV="1">
          <a:off x="15671800" y="588314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A08424A9-AD31-4B14-8372-B0C2CC3DB46F}"/>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BF5155A6-6640-4FF2-B16E-BC0A1676230C}"/>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72136</xdr:rowOff>
    </xdr:from>
    <xdr:to>
      <xdr:col>78</xdr:col>
      <xdr:colOff>69850</xdr:colOff>
      <xdr:row>34</xdr:row>
      <xdr:rowOff>81280</xdr:rowOff>
    </xdr:to>
    <xdr:cxnSp macro="">
      <xdr:nvCxnSpPr>
        <xdr:cNvPr id="311" name="直線コネクタ 310">
          <a:extLst>
            <a:ext uri="{FF2B5EF4-FFF2-40B4-BE49-F238E27FC236}">
              <a16:creationId xmlns:a16="http://schemas.microsoft.com/office/drawing/2014/main" id="{86619249-BD61-4686-89B7-E1FD420B9B84}"/>
            </a:ext>
          </a:extLst>
        </xdr:cNvPr>
        <xdr:cNvCxnSpPr/>
      </xdr:nvCxnSpPr>
      <xdr:spPr>
        <a:xfrm flipV="1">
          <a:off x="14782800" y="59014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4665556-3D41-46BB-B6D4-8C01819ACEA4}"/>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5CFF7C61-FBB5-4D0C-A5CD-F9762EE8B08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44704</xdr:rowOff>
    </xdr:from>
    <xdr:to>
      <xdr:col>73</xdr:col>
      <xdr:colOff>180975</xdr:colOff>
      <xdr:row>34</xdr:row>
      <xdr:rowOff>81280</xdr:rowOff>
    </xdr:to>
    <xdr:cxnSp macro="">
      <xdr:nvCxnSpPr>
        <xdr:cNvPr id="314" name="直線コネクタ 313">
          <a:extLst>
            <a:ext uri="{FF2B5EF4-FFF2-40B4-BE49-F238E27FC236}">
              <a16:creationId xmlns:a16="http://schemas.microsoft.com/office/drawing/2014/main" id="{DD308CF0-DF4A-4F07-9102-9909CE541A6F}"/>
            </a:ext>
          </a:extLst>
        </xdr:cNvPr>
        <xdr:cNvCxnSpPr/>
      </xdr:nvCxnSpPr>
      <xdr:spPr>
        <a:xfrm>
          <a:off x="13893800" y="5874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6059B122-7A4E-46B1-947A-E82FD35FFA36}"/>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F13DD857-8222-45D8-9372-1FBF3B3D1C4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44704</xdr:rowOff>
    </xdr:from>
    <xdr:to>
      <xdr:col>69</xdr:col>
      <xdr:colOff>92075</xdr:colOff>
      <xdr:row>34</xdr:row>
      <xdr:rowOff>53848</xdr:rowOff>
    </xdr:to>
    <xdr:cxnSp macro="">
      <xdr:nvCxnSpPr>
        <xdr:cNvPr id="317" name="直線コネクタ 316">
          <a:extLst>
            <a:ext uri="{FF2B5EF4-FFF2-40B4-BE49-F238E27FC236}">
              <a16:creationId xmlns:a16="http://schemas.microsoft.com/office/drawing/2014/main" id="{3D3B88D3-DC5B-4E03-AA3C-CF0EB2E8F87F}"/>
            </a:ext>
          </a:extLst>
        </xdr:cNvPr>
        <xdr:cNvCxnSpPr/>
      </xdr:nvCxnSpPr>
      <xdr:spPr>
        <a:xfrm flipV="1">
          <a:off x="13004800" y="58740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F6BAA1E8-8A45-42EF-8DBF-C375F3B81759}"/>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6B9B2C92-5BDC-4D74-9DAF-59849128E03C}"/>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8A51D306-3118-4E35-94C0-C9A831560A19}"/>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526C3033-4CD7-4EE3-948D-E1717DBEF6BB}"/>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C7637A4D-C12F-4498-A990-E032BBE158C1}"/>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2FBBDD44-DB07-4A8A-B3AA-0F1FDAAED562}"/>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CA57BDBD-86EB-4B82-8821-AC583BC255F9}"/>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ECBC0DFD-644F-4700-8B67-E075C24C5B77}"/>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8FDB3F67-920B-4F4D-B842-084043239D47}"/>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xdr:rowOff>
    </xdr:from>
    <xdr:to>
      <xdr:col>82</xdr:col>
      <xdr:colOff>158750</xdr:colOff>
      <xdr:row>34</xdr:row>
      <xdr:rowOff>104648</xdr:rowOff>
    </xdr:to>
    <xdr:sp macro="" textlink="">
      <xdr:nvSpPr>
        <xdr:cNvPr id="327" name="楕円 326">
          <a:extLst>
            <a:ext uri="{FF2B5EF4-FFF2-40B4-BE49-F238E27FC236}">
              <a16:creationId xmlns:a16="http://schemas.microsoft.com/office/drawing/2014/main" id="{BEE5DF6F-41A1-453E-984A-7D677F167684}"/>
            </a:ext>
          </a:extLst>
        </xdr:cNvPr>
        <xdr:cNvSpPr/>
      </xdr:nvSpPr>
      <xdr:spPr>
        <a:xfrm>
          <a:off x="164592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19575</xdr:rowOff>
    </xdr:from>
    <xdr:ext cx="762000" cy="259045"/>
    <xdr:sp macro="" textlink="">
      <xdr:nvSpPr>
        <xdr:cNvPr id="328" name="補助費等該当値テキスト">
          <a:extLst>
            <a:ext uri="{FF2B5EF4-FFF2-40B4-BE49-F238E27FC236}">
              <a16:creationId xmlns:a16="http://schemas.microsoft.com/office/drawing/2014/main" id="{7EA33A80-1594-481B-9575-78D118D5965F}"/>
            </a:ext>
          </a:extLst>
        </xdr:cNvPr>
        <xdr:cNvSpPr txBox="1"/>
      </xdr:nvSpPr>
      <xdr:spPr>
        <a:xfrm>
          <a:off x="16598900" y="567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21336</xdr:rowOff>
    </xdr:from>
    <xdr:to>
      <xdr:col>78</xdr:col>
      <xdr:colOff>120650</xdr:colOff>
      <xdr:row>34</xdr:row>
      <xdr:rowOff>122936</xdr:rowOff>
    </xdr:to>
    <xdr:sp macro="" textlink="">
      <xdr:nvSpPr>
        <xdr:cNvPr id="329" name="楕円 328">
          <a:extLst>
            <a:ext uri="{FF2B5EF4-FFF2-40B4-BE49-F238E27FC236}">
              <a16:creationId xmlns:a16="http://schemas.microsoft.com/office/drawing/2014/main" id="{31751C01-F237-4709-B5B3-3D3D204D54E6}"/>
            </a:ext>
          </a:extLst>
        </xdr:cNvPr>
        <xdr:cNvSpPr/>
      </xdr:nvSpPr>
      <xdr:spPr>
        <a:xfrm>
          <a:off x="15621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133113</xdr:rowOff>
    </xdr:from>
    <xdr:ext cx="736600" cy="259045"/>
    <xdr:sp macro="" textlink="">
      <xdr:nvSpPr>
        <xdr:cNvPr id="330" name="テキスト ボックス 329">
          <a:extLst>
            <a:ext uri="{FF2B5EF4-FFF2-40B4-BE49-F238E27FC236}">
              <a16:creationId xmlns:a16="http://schemas.microsoft.com/office/drawing/2014/main" id="{4E1DE2A7-B0B8-4A3B-A792-47409F5188A2}"/>
            </a:ext>
          </a:extLst>
        </xdr:cNvPr>
        <xdr:cNvSpPr txBox="1"/>
      </xdr:nvSpPr>
      <xdr:spPr>
        <a:xfrm>
          <a:off x="15290800" y="5619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30480</xdr:rowOff>
    </xdr:from>
    <xdr:to>
      <xdr:col>74</xdr:col>
      <xdr:colOff>31750</xdr:colOff>
      <xdr:row>34</xdr:row>
      <xdr:rowOff>132080</xdr:rowOff>
    </xdr:to>
    <xdr:sp macro="" textlink="">
      <xdr:nvSpPr>
        <xdr:cNvPr id="331" name="楕円 330">
          <a:extLst>
            <a:ext uri="{FF2B5EF4-FFF2-40B4-BE49-F238E27FC236}">
              <a16:creationId xmlns:a16="http://schemas.microsoft.com/office/drawing/2014/main" id="{39975649-7F4A-40DF-AB05-DAC4F4FAEEB6}"/>
            </a:ext>
          </a:extLst>
        </xdr:cNvPr>
        <xdr:cNvSpPr/>
      </xdr:nvSpPr>
      <xdr:spPr>
        <a:xfrm>
          <a:off x="14732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142257</xdr:rowOff>
    </xdr:from>
    <xdr:ext cx="762000" cy="259045"/>
    <xdr:sp macro="" textlink="">
      <xdr:nvSpPr>
        <xdr:cNvPr id="332" name="テキスト ボックス 331">
          <a:extLst>
            <a:ext uri="{FF2B5EF4-FFF2-40B4-BE49-F238E27FC236}">
              <a16:creationId xmlns:a16="http://schemas.microsoft.com/office/drawing/2014/main" id="{6610D0A4-08C3-452A-9858-80BF438C6D1A}"/>
            </a:ext>
          </a:extLst>
        </xdr:cNvPr>
        <xdr:cNvSpPr txBox="1"/>
      </xdr:nvSpPr>
      <xdr:spPr>
        <a:xfrm>
          <a:off x="14401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165354</xdr:rowOff>
    </xdr:from>
    <xdr:to>
      <xdr:col>69</xdr:col>
      <xdr:colOff>142875</xdr:colOff>
      <xdr:row>34</xdr:row>
      <xdr:rowOff>95504</xdr:rowOff>
    </xdr:to>
    <xdr:sp macro="" textlink="">
      <xdr:nvSpPr>
        <xdr:cNvPr id="333" name="楕円 332">
          <a:extLst>
            <a:ext uri="{FF2B5EF4-FFF2-40B4-BE49-F238E27FC236}">
              <a16:creationId xmlns:a16="http://schemas.microsoft.com/office/drawing/2014/main" id="{C6CB3B01-59C7-4A2E-91A0-86658E5641F6}"/>
            </a:ext>
          </a:extLst>
        </xdr:cNvPr>
        <xdr:cNvSpPr/>
      </xdr:nvSpPr>
      <xdr:spPr>
        <a:xfrm>
          <a:off x="13843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105681</xdr:rowOff>
    </xdr:from>
    <xdr:ext cx="762000" cy="259045"/>
    <xdr:sp macro="" textlink="">
      <xdr:nvSpPr>
        <xdr:cNvPr id="334" name="テキスト ボックス 333">
          <a:extLst>
            <a:ext uri="{FF2B5EF4-FFF2-40B4-BE49-F238E27FC236}">
              <a16:creationId xmlns:a16="http://schemas.microsoft.com/office/drawing/2014/main" id="{53CAF6C8-9277-4BEF-B6F5-D94264B4C5F5}"/>
            </a:ext>
          </a:extLst>
        </xdr:cNvPr>
        <xdr:cNvSpPr txBox="1"/>
      </xdr:nvSpPr>
      <xdr:spPr>
        <a:xfrm>
          <a:off x="13512800" y="559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xdr:rowOff>
    </xdr:from>
    <xdr:to>
      <xdr:col>65</xdr:col>
      <xdr:colOff>53975</xdr:colOff>
      <xdr:row>34</xdr:row>
      <xdr:rowOff>104648</xdr:rowOff>
    </xdr:to>
    <xdr:sp macro="" textlink="">
      <xdr:nvSpPr>
        <xdr:cNvPr id="335" name="楕円 334">
          <a:extLst>
            <a:ext uri="{FF2B5EF4-FFF2-40B4-BE49-F238E27FC236}">
              <a16:creationId xmlns:a16="http://schemas.microsoft.com/office/drawing/2014/main" id="{ACDFA58A-26F9-4D00-B2AC-C0D035D7EABA}"/>
            </a:ext>
          </a:extLst>
        </xdr:cNvPr>
        <xdr:cNvSpPr/>
      </xdr:nvSpPr>
      <xdr:spPr>
        <a:xfrm>
          <a:off x="12954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114825</xdr:rowOff>
    </xdr:from>
    <xdr:ext cx="762000" cy="259045"/>
    <xdr:sp macro="" textlink="">
      <xdr:nvSpPr>
        <xdr:cNvPr id="336" name="テキスト ボックス 335">
          <a:extLst>
            <a:ext uri="{FF2B5EF4-FFF2-40B4-BE49-F238E27FC236}">
              <a16:creationId xmlns:a16="http://schemas.microsoft.com/office/drawing/2014/main" id="{50CC7AE4-5479-420E-B805-980B32B2BAA7}"/>
            </a:ext>
          </a:extLst>
        </xdr:cNvPr>
        <xdr:cNvSpPr txBox="1"/>
      </xdr:nvSpPr>
      <xdr:spPr>
        <a:xfrm>
          <a:off x="12623800" y="560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64D4D6F5-C663-42BA-ADD7-0FC37CD23513}"/>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DB860C75-A0A2-4867-96B0-E1E9B96EAB7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332A3A9E-FB71-4F88-8B81-6175DE89BC6B}"/>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70D5B102-D64D-4B57-BE80-889464C7EF3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2AE2225F-F7BF-4D12-BCA3-15501D556B02}"/>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13A9112E-7C8D-41C9-80D5-162484AFB40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9818C9CE-7094-429C-BDCE-38F3C81544D1}"/>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A40D1F6F-716C-47B5-B334-9F732E0DCDC3}"/>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8A521895-81B8-4019-AE54-71FAE270635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E13CE45C-C310-40F3-AD64-298FFF58390B}"/>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9C7D76D6-7C81-4738-892F-65E29EC816FF}"/>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早期償還や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計画的な発行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に伴い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、市債の残高及び元利償還金が減少し、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公債費の経常収支比率は減少傾向にあるものの、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今後は次期焼却施設の建設や学校の施設の改修・更新、公共施設の適正管理など、将来負担の増加が見込まれることから、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将来負担の縮減と必要な投資的事業の実施をバランスよく両立させていくことで、公債費の適正な管理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に努める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CE657170-63BF-426F-836A-16FC200DEF8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BB4CE7E0-7120-4346-A5DB-8F25C8865034}"/>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6B217F90-A99E-44E1-AC1C-E15B36F53D16}"/>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884ADD83-46AD-40BC-A5C6-2A466B5CEF34}"/>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DCD74DA7-FA4F-464B-A024-134B40525E48}"/>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D9B62F5B-64F3-47E4-A1DC-228E08E2FFB7}"/>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3D499118-462C-4C84-941A-FEB1EFD1824A}"/>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35225706-A57A-4E48-81A9-CD569569E875}"/>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814C9C5-B21F-41D0-B55F-F7976B3F5663}"/>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8C3A3BDB-055A-4411-86C7-CF67B16C4191}"/>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222E28D3-BEFE-4E27-8E61-3A553D97C3E8}"/>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62D4A93A-8464-46E6-864F-5796C6F0E3AB}"/>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91A3577A-5B75-4AE2-9CDC-7F0B2A807333}"/>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FC1325F8-6DF8-4730-B535-4FE264204A14}"/>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EA696257-B10A-431B-A955-C05BD9256891}"/>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1A825994-DB70-4902-BE09-90EF0E9A7FBD}"/>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BC945B2C-6052-4B3E-969A-8547A4B3FC4A}"/>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9F3FB847-33AA-46ED-A65D-20D6C4C3FB74}"/>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7C538B70-BE90-458A-8D53-547A437AD88C}"/>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4D2FFE66-13F7-43DF-A590-ED5F890156E2}"/>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C7F21A2F-0340-4C59-AF6B-377994ABCB6A}"/>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58420</xdr:rowOff>
    </xdr:from>
    <xdr:to>
      <xdr:col>24</xdr:col>
      <xdr:colOff>25400</xdr:colOff>
      <xdr:row>79</xdr:row>
      <xdr:rowOff>16511</xdr:rowOff>
    </xdr:to>
    <xdr:cxnSp macro="">
      <xdr:nvCxnSpPr>
        <xdr:cNvPr id="369" name="直線コネクタ 368">
          <a:extLst>
            <a:ext uri="{FF2B5EF4-FFF2-40B4-BE49-F238E27FC236}">
              <a16:creationId xmlns:a16="http://schemas.microsoft.com/office/drawing/2014/main" id="{D15EE07F-5390-4453-A29F-F61A8AA16381}"/>
            </a:ext>
          </a:extLst>
        </xdr:cNvPr>
        <xdr:cNvCxnSpPr/>
      </xdr:nvCxnSpPr>
      <xdr:spPr>
        <a:xfrm flipV="1">
          <a:off x="3987800" y="13431520"/>
          <a:ext cx="8382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DFB88215-0BA3-4683-85B0-A0F73CE7D888}"/>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94152628-958E-4C8E-811C-675DCF327CFC}"/>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16511</xdr:rowOff>
    </xdr:from>
    <xdr:to>
      <xdr:col>19</xdr:col>
      <xdr:colOff>187325</xdr:colOff>
      <xdr:row>79</xdr:row>
      <xdr:rowOff>24130</xdr:rowOff>
    </xdr:to>
    <xdr:cxnSp macro="">
      <xdr:nvCxnSpPr>
        <xdr:cNvPr id="372" name="直線コネクタ 371">
          <a:extLst>
            <a:ext uri="{FF2B5EF4-FFF2-40B4-BE49-F238E27FC236}">
              <a16:creationId xmlns:a16="http://schemas.microsoft.com/office/drawing/2014/main" id="{BDBD7652-EAF6-4E6A-836E-CEFB078290C7}"/>
            </a:ext>
          </a:extLst>
        </xdr:cNvPr>
        <xdr:cNvCxnSpPr/>
      </xdr:nvCxnSpPr>
      <xdr:spPr>
        <a:xfrm flipV="1">
          <a:off x="3098800" y="135610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FDD96D38-D9D3-4D34-963B-0D88712688CE}"/>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7170F673-FED1-4F68-8292-E15DAC7A3098}"/>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142239</xdr:rowOff>
    </xdr:from>
    <xdr:to>
      <xdr:col>15</xdr:col>
      <xdr:colOff>98425</xdr:colOff>
      <xdr:row>79</xdr:row>
      <xdr:rowOff>24130</xdr:rowOff>
    </xdr:to>
    <xdr:cxnSp macro="">
      <xdr:nvCxnSpPr>
        <xdr:cNvPr id="375" name="直線コネクタ 374">
          <a:extLst>
            <a:ext uri="{FF2B5EF4-FFF2-40B4-BE49-F238E27FC236}">
              <a16:creationId xmlns:a16="http://schemas.microsoft.com/office/drawing/2014/main" id="{F1A7991D-ED91-49A1-9E7B-F85653B38583}"/>
            </a:ext>
          </a:extLst>
        </xdr:cNvPr>
        <xdr:cNvCxnSpPr/>
      </xdr:nvCxnSpPr>
      <xdr:spPr>
        <a:xfrm>
          <a:off x="2209800" y="135153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D4D26E1E-32EF-4947-B12C-2C9FD518C176}"/>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B373F3B1-134A-4732-AE81-26EFC3638F8B}"/>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142239</xdr:rowOff>
    </xdr:from>
    <xdr:to>
      <xdr:col>11</xdr:col>
      <xdr:colOff>9525</xdr:colOff>
      <xdr:row>79</xdr:row>
      <xdr:rowOff>146050</xdr:rowOff>
    </xdr:to>
    <xdr:cxnSp macro="">
      <xdr:nvCxnSpPr>
        <xdr:cNvPr id="378" name="直線コネクタ 377">
          <a:extLst>
            <a:ext uri="{FF2B5EF4-FFF2-40B4-BE49-F238E27FC236}">
              <a16:creationId xmlns:a16="http://schemas.microsoft.com/office/drawing/2014/main" id="{2DADD3EA-7C41-4BEE-B1E9-71EEB9F81F69}"/>
            </a:ext>
          </a:extLst>
        </xdr:cNvPr>
        <xdr:cNvCxnSpPr/>
      </xdr:nvCxnSpPr>
      <xdr:spPr>
        <a:xfrm flipV="1">
          <a:off x="1320800" y="13515339"/>
          <a:ext cx="88900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5A33851-6CC2-4AFF-A954-E264D01E8B5A}"/>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35584E9E-CAC8-42AD-B459-A6D4513EB097}"/>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C8E5D623-04E7-4318-A387-A8AC99898456}"/>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CB107476-8D61-4FFC-920E-7AFC56BB825C}"/>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26BDE203-05D4-48A5-8E31-B256FCD62F04}"/>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E63E135B-B021-4072-8F0F-2CD7953F9CC3}"/>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56D562B3-397B-4FC4-804E-996B26E91FF3}"/>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540DDF23-CF52-4E5E-A0EE-7B9CB6AEA719}"/>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93FF5007-50EF-4ECF-B9EA-A2C659AD0D94}"/>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xdr:rowOff>
    </xdr:from>
    <xdr:to>
      <xdr:col>24</xdr:col>
      <xdr:colOff>76200</xdr:colOff>
      <xdr:row>78</xdr:row>
      <xdr:rowOff>109220</xdr:rowOff>
    </xdr:to>
    <xdr:sp macro="" textlink="">
      <xdr:nvSpPr>
        <xdr:cNvPr id="388" name="楕円 387">
          <a:extLst>
            <a:ext uri="{FF2B5EF4-FFF2-40B4-BE49-F238E27FC236}">
              <a16:creationId xmlns:a16="http://schemas.microsoft.com/office/drawing/2014/main" id="{C3B93E59-2D8E-4E17-ABC4-18E9D0CDB2AD}"/>
            </a:ext>
          </a:extLst>
        </xdr:cNvPr>
        <xdr:cNvSpPr/>
      </xdr:nvSpPr>
      <xdr:spPr>
        <a:xfrm>
          <a:off x="4775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151147</xdr:rowOff>
    </xdr:from>
    <xdr:ext cx="762000" cy="259045"/>
    <xdr:sp macro="" textlink="">
      <xdr:nvSpPr>
        <xdr:cNvPr id="389" name="公債費該当値テキスト">
          <a:extLst>
            <a:ext uri="{FF2B5EF4-FFF2-40B4-BE49-F238E27FC236}">
              <a16:creationId xmlns:a16="http://schemas.microsoft.com/office/drawing/2014/main" id="{21B1F4A7-D549-4EDA-9DA2-EB5245C6E5C3}"/>
            </a:ext>
          </a:extLst>
        </xdr:cNvPr>
        <xdr:cNvSpPr txBox="1"/>
      </xdr:nvSpPr>
      <xdr:spPr>
        <a:xfrm>
          <a:off x="4914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137161</xdr:rowOff>
    </xdr:from>
    <xdr:to>
      <xdr:col>20</xdr:col>
      <xdr:colOff>38100</xdr:colOff>
      <xdr:row>79</xdr:row>
      <xdr:rowOff>67311</xdr:rowOff>
    </xdr:to>
    <xdr:sp macro="" textlink="">
      <xdr:nvSpPr>
        <xdr:cNvPr id="390" name="楕円 389">
          <a:extLst>
            <a:ext uri="{FF2B5EF4-FFF2-40B4-BE49-F238E27FC236}">
              <a16:creationId xmlns:a16="http://schemas.microsoft.com/office/drawing/2014/main" id="{158222E4-9AAD-4251-959A-6938D4C5036C}"/>
            </a:ext>
          </a:extLst>
        </xdr:cNvPr>
        <xdr:cNvSpPr/>
      </xdr:nvSpPr>
      <xdr:spPr>
        <a:xfrm>
          <a:off x="3937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52088</xdr:rowOff>
    </xdr:from>
    <xdr:ext cx="736600" cy="259045"/>
    <xdr:sp macro="" textlink="">
      <xdr:nvSpPr>
        <xdr:cNvPr id="391" name="テキスト ボックス 390">
          <a:extLst>
            <a:ext uri="{FF2B5EF4-FFF2-40B4-BE49-F238E27FC236}">
              <a16:creationId xmlns:a16="http://schemas.microsoft.com/office/drawing/2014/main" id="{D88341D9-0D5F-4056-9E73-72AF7FDE669B}"/>
            </a:ext>
          </a:extLst>
        </xdr:cNvPr>
        <xdr:cNvSpPr txBox="1"/>
      </xdr:nvSpPr>
      <xdr:spPr>
        <a:xfrm>
          <a:off x="3606800" y="13596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144780</xdr:rowOff>
    </xdr:from>
    <xdr:to>
      <xdr:col>15</xdr:col>
      <xdr:colOff>149225</xdr:colOff>
      <xdr:row>79</xdr:row>
      <xdr:rowOff>74930</xdr:rowOff>
    </xdr:to>
    <xdr:sp macro="" textlink="">
      <xdr:nvSpPr>
        <xdr:cNvPr id="392" name="楕円 391">
          <a:extLst>
            <a:ext uri="{FF2B5EF4-FFF2-40B4-BE49-F238E27FC236}">
              <a16:creationId xmlns:a16="http://schemas.microsoft.com/office/drawing/2014/main" id="{1AD68524-E9E8-4AFC-B3A8-A18C6DCB18B2}"/>
            </a:ext>
          </a:extLst>
        </xdr:cNvPr>
        <xdr:cNvSpPr/>
      </xdr:nvSpPr>
      <xdr:spPr>
        <a:xfrm>
          <a:off x="3048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59707</xdr:rowOff>
    </xdr:from>
    <xdr:ext cx="762000" cy="259045"/>
    <xdr:sp macro="" textlink="">
      <xdr:nvSpPr>
        <xdr:cNvPr id="393" name="テキスト ボックス 392">
          <a:extLst>
            <a:ext uri="{FF2B5EF4-FFF2-40B4-BE49-F238E27FC236}">
              <a16:creationId xmlns:a16="http://schemas.microsoft.com/office/drawing/2014/main" id="{5D79A00B-19DB-4A59-B6E3-E67F7774007D}"/>
            </a:ext>
          </a:extLst>
        </xdr:cNvPr>
        <xdr:cNvSpPr txBox="1"/>
      </xdr:nvSpPr>
      <xdr:spPr>
        <a:xfrm>
          <a:off x="2717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91439</xdr:rowOff>
    </xdr:from>
    <xdr:to>
      <xdr:col>11</xdr:col>
      <xdr:colOff>60325</xdr:colOff>
      <xdr:row>79</xdr:row>
      <xdr:rowOff>21589</xdr:rowOff>
    </xdr:to>
    <xdr:sp macro="" textlink="">
      <xdr:nvSpPr>
        <xdr:cNvPr id="394" name="楕円 393">
          <a:extLst>
            <a:ext uri="{FF2B5EF4-FFF2-40B4-BE49-F238E27FC236}">
              <a16:creationId xmlns:a16="http://schemas.microsoft.com/office/drawing/2014/main" id="{B248425A-55F4-4A6B-99E7-2E639F072ED1}"/>
            </a:ext>
          </a:extLst>
        </xdr:cNvPr>
        <xdr:cNvSpPr/>
      </xdr:nvSpPr>
      <xdr:spPr>
        <a:xfrm>
          <a:off x="2159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6366</xdr:rowOff>
    </xdr:from>
    <xdr:ext cx="762000" cy="259045"/>
    <xdr:sp macro="" textlink="">
      <xdr:nvSpPr>
        <xdr:cNvPr id="395" name="テキスト ボックス 394">
          <a:extLst>
            <a:ext uri="{FF2B5EF4-FFF2-40B4-BE49-F238E27FC236}">
              <a16:creationId xmlns:a16="http://schemas.microsoft.com/office/drawing/2014/main" id="{05C427E7-085A-4C79-97A5-61B7B05C8CCC}"/>
            </a:ext>
          </a:extLst>
        </xdr:cNvPr>
        <xdr:cNvSpPr txBox="1"/>
      </xdr:nvSpPr>
      <xdr:spPr>
        <a:xfrm>
          <a:off x="1828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95250</xdr:rowOff>
    </xdr:from>
    <xdr:to>
      <xdr:col>6</xdr:col>
      <xdr:colOff>171450</xdr:colOff>
      <xdr:row>80</xdr:row>
      <xdr:rowOff>25400</xdr:rowOff>
    </xdr:to>
    <xdr:sp macro="" textlink="">
      <xdr:nvSpPr>
        <xdr:cNvPr id="396" name="楕円 395">
          <a:extLst>
            <a:ext uri="{FF2B5EF4-FFF2-40B4-BE49-F238E27FC236}">
              <a16:creationId xmlns:a16="http://schemas.microsoft.com/office/drawing/2014/main" id="{093DAAFA-C6C5-4B0B-B6BB-CEC797EE284E}"/>
            </a:ext>
          </a:extLst>
        </xdr:cNvPr>
        <xdr:cNvSpPr/>
      </xdr:nvSpPr>
      <xdr:spPr>
        <a:xfrm>
          <a:off x="1270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10177</xdr:rowOff>
    </xdr:from>
    <xdr:ext cx="762000" cy="259045"/>
    <xdr:sp macro="" textlink="">
      <xdr:nvSpPr>
        <xdr:cNvPr id="397" name="テキスト ボックス 396">
          <a:extLst>
            <a:ext uri="{FF2B5EF4-FFF2-40B4-BE49-F238E27FC236}">
              <a16:creationId xmlns:a16="http://schemas.microsoft.com/office/drawing/2014/main" id="{D827B435-01C9-4B84-A96D-B4CDB40C5D72}"/>
            </a:ext>
          </a:extLst>
        </xdr:cNvPr>
        <xdr:cNvSpPr txBox="1"/>
      </xdr:nvSpPr>
      <xdr:spPr>
        <a:xfrm>
          <a:off x="9398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B618BE79-09DF-4972-9C25-2B1616438EB8}"/>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53CE207A-97D8-43E7-AA3A-1CB315DE7C7E}"/>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A60A9D18-EB92-42E9-9B8C-B847877FB41D}"/>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72870B87-C64E-41F5-8812-6043EC47CF3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3FDDCA74-5F83-4B9F-A033-C6692980379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37182E3B-48B3-4F44-90CF-E3DA44CF5B1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F072575C-B02E-4C26-9D60-99C4F77E121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E786CFCD-6B85-4015-86C8-4378265EDF3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959D9F86-5D66-404E-A4F9-2F8AA46C9A03}"/>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55051F46-422B-4BE1-B6F5-13AC1976122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425550E-8770-4B3F-84C0-18EFB102755E}"/>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本市は生活保護受給者率が高いことから、扶助費の経常収支比率は類似団体より大幅に高いものの、公債費以外の全体でみると、類似団体と同水準を推移している。しかしながら、今後も人件費や扶助費の義務的経費は増加傾向にあると見込まれるため、事業の見直しや業務の</a:t>
          </a:r>
          <a:r>
            <a:rPr kumimoji="1" lang="en-US" altLang="ja-JP" sz="1300">
              <a:latin typeface="ＭＳ ゴシック" panose="020B0609070205080204" pitchFamily="49" charset="-128"/>
              <a:ea typeface="ＭＳ ゴシック" panose="020B0609070205080204" pitchFamily="49" charset="-128"/>
            </a:rPr>
            <a:t>ICT</a:t>
          </a:r>
          <a:r>
            <a:rPr kumimoji="1" lang="ja-JP" altLang="en-US" sz="1300">
              <a:latin typeface="ＭＳ ゴシック" panose="020B0609070205080204" pitchFamily="49" charset="-128"/>
              <a:ea typeface="ＭＳ ゴシック" panose="020B0609070205080204" pitchFamily="49" charset="-128"/>
            </a:rPr>
            <a:t>化等による効率化など、コスト削減に向けた取組を進める。</a:t>
          </a: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FE0786B1-1AB7-4BB0-90D7-89F6C416620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E4BB0FC-A06F-4A8E-9F69-2CA3B5270DC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C3F09B4B-5526-4FA0-9ED9-266B221340F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1168FFFB-AC62-4712-AD70-590FBFE015E1}"/>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25225163-389F-43CD-84AD-8920060FF37E}"/>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ABA934C5-E57B-4962-A67E-B7A8B3859E2E}"/>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CA434EF1-A443-4D1A-A7A6-F301E2012592}"/>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CFC9ACB2-9920-4411-8A36-11B1360CE519}"/>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356C4F5F-7210-4CEE-85A5-E492B0065853}"/>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F26FACF-E362-49E4-9D10-B04C4C592DB9}"/>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1C5DD3CD-C867-4AD4-B1AB-DFD71BC4D7E6}"/>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F0942BD9-7178-4FAC-B690-C50C2242D5EE}"/>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99A10C55-44DA-419E-8444-F386D3493FB1}"/>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23B869D0-A559-4D6F-BC08-8534C9BC5526}"/>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32B74D8F-9335-4943-92E0-410B0017DE6A}"/>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6CD1E8D5-A2BC-4F24-A9B7-52B380872E76}"/>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D1F559D3-36E7-4807-B007-EE1D4A0FD111}"/>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D0584308-96C3-406D-8BC4-B420FEC82E21}"/>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9C81CA2D-7AEA-4A56-8953-7B3E30D887CA}"/>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520A5284-DA0C-4AB7-A043-F8F2A077C826}"/>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55E7FF57-8A6B-4DBD-AB9F-4D31595BF7DB}"/>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16511</xdr:rowOff>
    </xdr:from>
    <xdr:to>
      <xdr:col>82</xdr:col>
      <xdr:colOff>107950</xdr:colOff>
      <xdr:row>77</xdr:row>
      <xdr:rowOff>31750</xdr:rowOff>
    </xdr:to>
    <xdr:cxnSp macro="">
      <xdr:nvCxnSpPr>
        <xdr:cNvPr id="430" name="直線コネクタ 429">
          <a:extLst>
            <a:ext uri="{FF2B5EF4-FFF2-40B4-BE49-F238E27FC236}">
              <a16:creationId xmlns:a16="http://schemas.microsoft.com/office/drawing/2014/main" id="{321CDF11-C76E-4C3D-8BA0-E65DADDDA4D1}"/>
            </a:ext>
          </a:extLst>
        </xdr:cNvPr>
        <xdr:cNvCxnSpPr/>
      </xdr:nvCxnSpPr>
      <xdr:spPr>
        <a:xfrm>
          <a:off x="15671800" y="132181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F1DFC78C-97DA-4E0B-A2FF-5CF742A17FFD}"/>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2374A0B8-8A6A-465B-A82C-A4E9B6E6D23A}"/>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168911</xdr:rowOff>
    </xdr:from>
    <xdr:to>
      <xdr:col>78</xdr:col>
      <xdr:colOff>69850</xdr:colOff>
      <xdr:row>77</xdr:row>
      <xdr:rowOff>16511</xdr:rowOff>
    </xdr:to>
    <xdr:cxnSp macro="">
      <xdr:nvCxnSpPr>
        <xdr:cNvPr id="433" name="直線コネクタ 432">
          <a:extLst>
            <a:ext uri="{FF2B5EF4-FFF2-40B4-BE49-F238E27FC236}">
              <a16:creationId xmlns:a16="http://schemas.microsoft.com/office/drawing/2014/main" id="{755945D2-4313-492C-946A-1F6BB715B1E9}"/>
            </a:ext>
          </a:extLst>
        </xdr:cNvPr>
        <xdr:cNvCxnSpPr/>
      </xdr:nvCxnSpPr>
      <xdr:spPr>
        <a:xfrm>
          <a:off x="14782800" y="131991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8AFA88E0-650A-4A9E-A7B3-44D5CF49B123}"/>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5559E78E-BB47-47E9-9F47-1228D0902B9E}"/>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153670</xdr:rowOff>
    </xdr:from>
    <xdr:to>
      <xdr:col>73</xdr:col>
      <xdr:colOff>180975</xdr:colOff>
      <xdr:row>76</xdr:row>
      <xdr:rowOff>168911</xdr:rowOff>
    </xdr:to>
    <xdr:cxnSp macro="">
      <xdr:nvCxnSpPr>
        <xdr:cNvPr id="436" name="直線コネクタ 435">
          <a:extLst>
            <a:ext uri="{FF2B5EF4-FFF2-40B4-BE49-F238E27FC236}">
              <a16:creationId xmlns:a16="http://schemas.microsoft.com/office/drawing/2014/main" id="{18060B05-B711-4C83-A9CF-1B5F74B6FEA9}"/>
            </a:ext>
          </a:extLst>
        </xdr:cNvPr>
        <xdr:cNvCxnSpPr/>
      </xdr:nvCxnSpPr>
      <xdr:spPr>
        <a:xfrm>
          <a:off x="13893800" y="13012420"/>
          <a:ext cx="88900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B2AC8312-B899-4F42-A6D1-DDA038A3A72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7B075B6F-97DF-47DE-AC25-67AD82E3E3CC}"/>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153670</xdr:rowOff>
    </xdr:from>
    <xdr:to>
      <xdr:col>69</xdr:col>
      <xdr:colOff>92075</xdr:colOff>
      <xdr:row>76</xdr:row>
      <xdr:rowOff>123189</xdr:rowOff>
    </xdr:to>
    <xdr:cxnSp macro="">
      <xdr:nvCxnSpPr>
        <xdr:cNvPr id="439" name="直線コネクタ 438">
          <a:extLst>
            <a:ext uri="{FF2B5EF4-FFF2-40B4-BE49-F238E27FC236}">
              <a16:creationId xmlns:a16="http://schemas.microsoft.com/office/drawing/2014/main" id="{AE6FC04F-9E07-48B3-847E-55F0070CB724}"/>
            </a:ext>
          </a:extLst>
        </xdr:cNvPr>
        <xdr:cNvCxnSpPr/>
      </xdr:nvCxnSpPr>
      <xdr:spPr>
        <a:xfrm flipV="1">
          <a:off x="13004800" y="13012420"/>
          <a:ext cx="8890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23F08689-217E-4C5C-BC27-43E5484E3A34}"/>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462CC30-33C6-48EE-BA61-B829F4A6D059}"/>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835C4128-F48B-4788-A846-AC51E699BBCA}"/>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96AF5186-7E96-4C2E-986F-DC52750233D2}"/>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9BCE0EFC-0BC3-4CB1-924A-764F0AB1FC23}"/>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91A95219-EBD1-4C34-879F-0AFACB9F00F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5806B6BD-62BA-4647-BBAA-D673AED04C28}"/>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5EE199D8-2098-4251-B2E3-A86ABD024056}"/>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8A4A5449-F13B-4CA3-9DD6-4D9853F50631}"/>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152400</xdr:rowOff>
    </xdr:from>
    <xdr:to>
      <xdr:col>82</xdr:col>
      <xdr:colOff>158750</xdr:colOff>
      <xdr:row>77</xdr:row>
      <xdr:rowOff>82550</xdr:rowOff>
    </xdr:to>
    <xdr:sp macro="" textlink="">
      <xdr:nvSpPr>
        <xdr:cNvPr id="449" name="楕円 448">
          <a:extLst>
            <a:ext uri="{FF2B5EF4-FFF2-40B4-BE49-F238E27FC236}">
              <a16:creationId xmlns:a16="http://schemas.microsoft.com/office/drawing/2014/main" id="{667B7A46-84EE-4048-ADB1-5E208898862A}"/>
            </a:ext>
          </a:extLst>
        </xdr:cNvPr>
        <xdr:cNvSpPr/>
      </xdr:nvSpPr>
      <xdr:spPr>
        <a:xfrm>
          <a:off x="16459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124477</xdr:rowOff>
    </xdr:from>
    <xdr:ext cx="762000" cy="259045"/>
    <xdr:sp macro="" textlink="">
      <xdr:nvSpPr>
        <xdr:cNvPr id="450" name="公債費以外該当値テキスト">
          <a:extLst>
            <a:ext uri="{FF2B5EF4-FFF2-40B4-BE49-F238E27FC236}">
              <a16:creationId xmlns:a16="http://schemas.microsoft.com/office/drawing/2014/main" id="{EEE34F59-758F-49BE-88E9-FAF6C34CE81E}"/>
            </a:ext>
          </a:extLst>
        </xdr:cNvPr>
        <xdr:cNvSpPr txBox="1"/>
      </xdr:nvSpPr>
      <xdr:spPr>
        <a:xfrm>
          <a:off x="16598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137161</xdr:rowOff>
    </xdr:from>
    <xdr:to>
      <xdr:col>78</xdr:col>
      <xdr:colOff>120650</xdr:colOff>
      <xdr:row>77</xdr:row>
      <xdr:rowOff>67311</xdr:rowOff>
    </xdr:to>
    <xdr:sp macro="" textlink="">
      <xdr:nvSpPr>
        <xdr:cNvPr id="451" name="楕円 450">
          <a:extLst>
            <a:ext uri="{FF2B5EF4-FFF2-40B4-BE49-F238E27FC236}">
              <a16:creationId xmlns:a16="http://schemas.microsoft.com/office/drawing/2014/main" id="{4679299B-5265-4C2B-A300-4960B6FCB328}"/>
            </a:ext>
          </a:extLst>
        </xdr:cNvPr>
        <xdr:cNvSpPr/>
      </xdr:nvSpPr>
      <xdr:spPr>
        <a:xfrm>
          <a:off x="15621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52" name="テキスト ボックス 451">
          <a:extLst>
            <a:ext uri="{FF2B5EF4-FFF2-40B4-BE49-F238E27FC236}">
              <a16:creationId xmlns:a16="http://schemas.microsoft.com/office/drawing/2014/main" id="{9248FAF7-22A4-4643-9379-5F8E37DC7556}"/>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118111</xdr:rowOff>
    </xdr:from>
    <xdr:to>
      <xdr:col>74</xdr:col>
      <xdr:colOff>31750</xdr:colOff>
      <xdr:row>77</xdr:row>
      <xdr:rowOff>48261</xdr:rowOff>
    </xdr:to>
    <xdr:sp macro="" textlink="">
      <xdr:nvSpPr>
        <xdr:cNvPr id="453" name="楕円 452">
          <a:extLst>
            <a:ext uri="{FF2B5EF4-FFF2-40B4-BE49-F238E27FC236}">
              <a16:creationId xmlns:a16="http://schemas.microsoft.com/office/drawing/2014/main" id="{61F03B4A-FEB9-4318-9337-6C492D4D6905}"/>
            </a:ext>
          </a:extLst>
        </xdr:cNvPr>
        <xdr:cNvSpPr/>
      </xdr:nvSpPr>
      <xdr:spPr>
        <a:xfrm>
          <a:off x="14732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33038</xdr:rowOff>
    </xdr:from>
    <xdr:ext cx="762000" cy="259045"/>
    <xdr:sp macro="" textlink="">
      <xdr:nvSpPr>
        <xdr:cNvPr id="454" name="テキスト ボックス 453">
          <a:extLst>
            <a:ext uri="{FF2B5EF4-FFF2-40B4-BE49-F238E27FC236}">
              <a16:creationId xmlns:a16="http://schemas.microsoft.com/office/drawing/2014/main" id="{83DD2B35-B496-4A0E-B844-44CBF3B65FB0}"/>
            </a:ext>
          </a:extLst>
        </xdr:cNvPr>
        <xdr:cNvSpPr txBox="1"/>
      </xdr:nvSpPr>
      <xdr:spPr>
        <a:xfrm>
          <a:off x="14401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102870</xdr:rowOff>
    </xdr:from>
    <xdr:to>
      <xdr:col>69</xdr:col>
      <xdr:colOff>142875</xdr:colOff>
      <xdr:row>76</xdr:row>
      <xdr:rowOff>33020</xdr:rowOff>
    </xdr:to>
    <xdr:sp macro="" textlink="">
      <xdr:nvSpPr>
        <xdr:cNvPr id="455" name="楕円 454">
          <a:extLst>
            <a:ext uri="{FF2B5EF4-FFF2-40B4-BE49-F238E27FC236}">
              <a16:creationId xmlns:a16="http://schemas.microsoft.com/office/drawing/2014/main" id="{CC4656C6-2913-4C35-A763-23AD0BFB833A}"/>
            </a:ext>
          </a:extLst>
        </xdr:cNvPr>
        <xdr:cNvSpPr/>
      </xdr:nvSpPr>
      <xdr:spPr>
        <a:xfrm>
          <a:off x="13843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56" name="テキスト ボックス 455">
          <a:extLst>
            <a:ext uri="{FF2B5EF4-FFF2-40B4-BE49-F238E27FC236}">
              <a16:creationId xmlns:a16="http://schemas.microsoft.com/office/drawing/2014/main" id="{54BEFA03-6452-430C-AA3F-04E2CDA5D5A2}"/>
            </a:ext>
          </a:extLst>
        </xdr:cNvPr>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57" name="楕円 456">
          <a:extLst>
            <a:ext uri="{FF2B5EF4-FFF2-40B4-BE49-F238E27FC236}">
              <a16:creationId xmlns:a16="http://schemas.microsoft.com/office/drawing/2014/main" id="{B8B20DA2-67E0-49A7-8BA2-A3AF628C4B07}"/>
            </a:ext>
          </a:extLst>
        </xdr:cNvPr>
        <xdr:cNvSpPr/>
      </xdr:nvSpPr>
      <xdr:spPr>
        <a:xfrm>
          <a:off x="12954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58" name="テキスト ボックス 457">
          <a:extLst>
            <a:ext uri="{FF2B5EF4-FFF2-40B4-BE49-F238E27FC236}">
              <a16:creationId xmlns:a16="http://schemas.microsoft.com/office/drawing/2014/main" id="{7007215E-F1A2-4BFD-A57E-0D6D5ECBC311}"/>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32741</xdr:rowOff>
    </xdr:from>
    <xdr:to>
      <xdr:col>29</xdr:col>
      <xdr:colOff>127000</xdr:colOff>
      <xdr:row>17</xdr:row>
      <xdr:rowOff>16739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23566"/>
          <a:ext cx="647700" cy="155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16739</xdr:rowOff>
    </xdr:from>
    <xdr:to>
      <xdr:col>26</xdr:col>
      <xdr:colOff>50800</xdr:colOff>
      <xdr:row>17</xdr:row>
      <xdr:rowOff>31331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79014"/>
          <a:ext cx="698500" cy="14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31331</xdr:rowOff>
    </xdr:from>
    <xdr:to>
      <xdr:col>22</xdr:col>
      <xdr:colOff>114300</xdr:colOff>
      <xdr:row>17</xdr:row>
      <xdr:rowOff>34112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93606"/>
          <a:ext cx="698500" cy="2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34112</xdr:rowOff>
    </xdr:from>
    <xdr:to>
      <xdr:col>18</xdr:col>
      <xdr:colOff>177800</xdr:colOff>
      <xdr:row>17</xdr:row>
      <xdr:rowOff>53048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96387"/>
          <a:ext cx="698500" cy="18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153391</xdr:rowOff>
    </xdr:from>
    <xdr:to>
      <xdr:col>29</xdr:col>
      <xdr:colOff>177800</xdr:colOff>
      <xdr:row>16</xdr:row>
      <xdr:rowOff>83541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72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125468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137389</xdr:rowOff>
    </xdr:from>
    <xdr:to>
      <xdr:col>26</xdr:col>
      <xdr:colOff>101600</xdr:colOff>
      <xdr:row>17</xdr:row>
      <xdr:rowOff>67539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28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52316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1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151981</xdr:rowOff>
    </xdr:from>
    <xdr:to>
      <xdr:col>22</xdr:col>
      <xdr:colOff>165100</xdr:colOff>
      <xdr:row>17</xdr:row>
      <xdr:rowOff>82131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42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66908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2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154762</xdr:rowOff>
    </xdr:from>
    <xdr:to>
      <xdr:col>19</xdr:col>
      <xdr:colOff>38100</xdr:colOff>
      <xdr:row>17</xdr:row>
      <xdr:rowOff>84912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45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69689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31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2248</xdr:rowOff>
    </xdr:from>
    <xdr:to>
      <xdr:col>15</xdr:col>
      <xdr:colOff>101600</xdr:colOff>
      <xdr:row>17</xdr:row>
      <xdr:rowOff>103848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64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114025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3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219240</xdr:rowOff>
    </xdr:from>
    <xdr:to>
      <xdr:col>29</xdr:col>
      <xdr:colOff>127000</xdr:colOff>
      <xdr:row>34</xdr:row>
      <xdr:rowOff>298907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486690"/>
          <a:ext cx="647700" cy="79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219240</xdr:rowOff>
    </xdr:from>
    <xdr:to>
      <xdr:col>26</xdr:col>
      <xdr:colOff>50800</xdr:colOff>
      <xdr:row>34</xdr:row>
      <xdr:rowOff>271780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486690"/>
          <a:ext cx="698500" cy="52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271780</xdr:rowOff>
    </xdr:from>
    <xdr:to>
      <xdr:col>22</xdr:col>
      <xdr:colOff>114300</xdr:colOff>
      <xdr:row>34</xdr:row>
      <xdr:rowOff>302870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39230"/>
          <a:ext cx="698500" cy="31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175158</xdr:rowOff>
    </xdr:from>
    <xdr:to>
      <xdr:col>18</xdr:col>
      <xdr:colOff>177800</xdr:colOff>
      <xdr:row>34</xdr:row>
      <xdr:rowOff>302870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442608"/>
          <a:ext cx="698500" cy="127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248107</xdr:rowOff>
    </xdr:from>
    <xdr:to>
      <xdr:col>29</xdr:col>
      <xdr:colOff>177800</xdr:colOff>
      <xdr:row>35</xdr:row>
      <xdr:rowOff>6807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15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93184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6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168440</xdr:rowOff>
    </xdr:from>
    <xdr:to>
      <xdr:col>26</xdr:col>
      <xdr:colOff>101600</xdr:colOff>
      <xdr:row>34</xdr:row>
      <xdr:rowOff>270040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35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280217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04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220980</xdr:rowOff>
    </xdr:from>
    <xdr:to>
      <xdr:col>22</xdr:col>
      <xdr:colOff>165100</xdr:colOff>
      <xdr:row>34</xdr:row>
      <xdr:rowOff>322580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88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332757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5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252070</xdr:rowOff>
    </xdr:from>
    <xdr:to>
      <xdr:col>19</xdr:col>
      <xdr:colOff>38100</xdr:colOff>
      <xdr:row>35</xdr:row>
      <xdr:rowOff>10770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19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20946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8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124358</xdr:rowOff>
    </xdr:from>
    <xdr:to>
      <xdr:col>15</xdr:col>
      <xdr:colOff>101600</xdr:colOff>
      <xdr:row>34</xdr:row>
      <xdr:rowOff>225958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391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236135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16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151685</xdr:rowOff>
    </xdr:from>
    <xdr:to>
      <xdr:col>24</xdr:col>
      <xdr:colOff>63500</xdr:colOff>
      <xdr:row>37</xdr:row>
      <xdr:rowOff>19097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2435"/>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146950</xdr:rowOff>
    </xdr:from>
    <xdr:to>
      <xdr:col>19</xdr:col>
      <xdr:colOff>177800</xdr:colOff>
      <xdr:row>37</xdr:row>
      <xdr:rowOff>19097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19150"/>
          <a:ext cx="889000" cy="4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146950</xdr:rowOff>
    </xdr:from>
    <xdr:to>
      <xdr:col>15</xdr:col>
      <xdr:colOff>50800</xdr:colOff>
      <xdr:row>36</xdr:row>
      <xdr:rowOff>157171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19150"/>
          <a:ext cx="889000" cy="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157171</xdr:rowOff>
    </xdr:from>
    <xdr:to>
      <xdr:col>10</xdr:col>
      <xdr:colOff>114300</xdr:colOff>
      <xdr:row>37</xdr:row>
      <xdr:rowOff>5838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29371"/>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100885</xdr:rowOff>
    </xdr:from>
    <xdr:to>
      <xdr:col>24</xdr:col>
      <xdr:colOff>114300</xdr:colOff>
      <xdr:row>36</xdr:row>
      <xdr:rowOff>31035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123762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139747</xdr:rowOff>
    </xdr:from>
    <xdr:to>
      <xdr:col>20</xdr:col>
      <xdr:colOff>38100</xdr:colOff>
      <xdr:row>37</xdr:row>
      <xdr:rowOff>69897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86424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96150</xdr:rowOff>
    </xdr:from>
    <xdr:to>
      <xdr:col>15</xdr:col>
      <xdr:colOff>101600</xdr:colOff>
      <xdr:row>37</xdr:row>
      <xdr:rowOff>26300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42827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4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106371</xdr:rowOff>
    </xdr:from>
    <xdr:to>
      <xdr:col>10</xdr:col>
      <xdr:colOff>165100</xdr:colOff>
      <xdr:row>37</xdr:row>
      <xdr:rowOff>36521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7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53048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5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126488</xdr:rowOff>
    </xdr:from>
    <xdr:to>
      <xdr:col>6</xdr:col>
      <xdr:colOff>38100</xdr:colOff>
      <xdr:row>37</xdr:row>
      <xdr:rowOff>56638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9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73165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7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130042</xdr:rowOff>
    </xdr:from>
    <xdr:to>
      <xdr:col>24</xdr:col>
      <xdr:colOff>63500</xdr:colOff>
      <xdr:row>57</xdr:row>
      <xdr:rowOff>149787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902692"/>
          <a:ext cx="838200" cy="1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57490</xdr:rowOff>
    </xdr:from>
    <xdr:to>
      <xdr:col>19</xdr:col>
      <xdr:colOff>177800</xdr:colOff>
      <xdr:row>57</xdr:row>
      <xdr:rowOff>149787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830140"/>
          <a:ext cx="889000" cy="9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57490</xdr:rowOff>
    </xdr:from>
    <xdr:to>
      <xdr:col>15</xdr:col>
      <xdr:colOff>50800</xdr:colOff>
      <xdr:row>57</xdr:row>
      <xdr:rowOff>164760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830140"/>
          <a:ext cx="889000" cy="10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164760</xdr:rowOff>
    </xdr:from>
    <xdr:to>
      <xdr:col>10</xdr:col>
      <xdr:colOff>114300</xdr:colOff>
      <xdr:row>58</xdr:row>
      <xdr:rowOff>166189</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937410"/>
          <a:ext cx="889000" cy="17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79242</xdr:rowOff>
    </xdr:from>
    <xdr:to>
      <xdr:col>24</xdr:col>
      <xdr:colOff>114300</xdr:colOff>
      <xdr:row>58</xdr:row>
      <xdr:rowOff>9392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85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57669</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83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98987</xdr:rowOff>
    </xdr:from>
    <xdr:to>
      <xdr:col>20</xdr:col>
      <xdr:colOff>38100</xdr:colOff>
      <xdr:row>58</xdr:row>
      <xdr:rowOff>29137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87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20264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96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6690</xdr:rowOff>
    </xdr:from>
    <xdr:to>
      <xdr:col>15</xdr:col>
      <xdr:colOff>101600</xdr:colOff>
      <xdr:row>57</xdr:row>
      <xdr:rowOff>108290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77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99417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87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113960</xdr:rowOff>
    </xdr:from>
    <xdr:to>
      <xdr:col>10</xdr:col>
      <xdr:colOff>165100</xdr:colOff>
      <xdr:row>58</xdr:row>
      <xdr:rowOff>44110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88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35237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97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115389</xdr:rowOff>
    </xdr:from>
    <xdr:to>
      <xdr:col>6</xdr:col>
      <xdr:colOff>38100</xdr:colOff>
      <xdr:row>59</xdr:row>
      <xdr:rowOff>45539</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1005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36666</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15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146969</xdr:rowOff>
    </xdr:from>
    <xdr:to>
      <xdr:col>24</xdr:col>
      <xdr:colOff>63500</xdr:colOff>
      <xdr:row>77</xdr:row>
      <xdr:rowOff>157759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48619"/>
          <a:ext cx="8382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157759</xdr:rowOff>
    </xdr:from>
    <xdr:to>
      <xdr:col>19</xdr:col>
      <xdr:colOff>177800</xdr:colOff>
      <xdr:row>77</xdr:row>
      <xdr:rowOff>167681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59409"/>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163703</xdr:rowOff>
    </xdr:from>
    <xdr:to>
      <xdr:col>15</xdr:col>
      <xdr:colOff>50800</xdr:colOff>
      <xdr:row>77</xdr:row>
      <xdr:rowOff>167681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65353"/>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163703</xdr:rowOff>
    </xdr:from>
    <xdr:to>
      <xdr:col>10</xdr:col>
      <xdr:colOff>114300</xdr:colOff>
      <xdr:row>78</xdr:row>
      <xdr:rowOff>4780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5353"/>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96169</xdr:rowOff>
    </xdr:from>
    <xdr:to>
      <xdr:col>24</xdr:col>
      <xdr:colOff>114300</xdr:colOff>
      <xdr:row>78</xdr:row>
      <xdr:rowOff>26319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9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74596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7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106959</xdr:rowOff>
    </xdr:from>
    <xdr:to>
      <xdr:col>20</xdr:col>
      <xdr:colOff>38100</xdr:colOff>
      <xdr:row>78</xdr:row>
      <xdr:rowOff>37109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0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28236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0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116881</xdr:rowOff>
    </xdr:from>
    <xdr:to>
      <xdr:col>15</xdr:col>
      <xdr:colOff>101600</xdr:colOff>
      <xdr:row>78</xdr:row>
      <xdr:rowOff>47031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38158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1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112903</xdr:rowOff>
    </xdr:from>
    <xdr:to>
      <xdr:col>10</xdr:col>
      <xdr:colOff>165100</xdr:colOff>
      <xdr:row>78</xdr:row>
      <xdr:rowOff>43053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34180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0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125430</xdr:rowOff>
    </xdr:from>
    <xdr:to>
      <xdr:col>6</xdr:col>
      <xdr:colOff>38100</xdr:colOff>
      <xdr:row>78</xdr:row>
      <xdr:rowOff>55580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2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46707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1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82212</xdr:rowOff>
    </xdr:from>
    <xdr:to>
      <xdr:col>24</xdr:col>
      <xdr:colOff>63500</xdr:colOff>
      <xdr:row>92</xdr:row>
      <xdr:rowOff>171355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5855612"/>
          <a:ext cx="838200" cy="8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171355</xdr:rowOff>
    </xdr:from>
    <xdr:to>
      <xdr:col>19</xdr:col>
      <xdr:colOff>177800</xdr:colOff>
      <xdr:row>93</xdr:row>
      <xdr:rowOff>88047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5944755"/>
          <a:ext cx="889000" cy="8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158206</xdr:rowOff>
    </xdr:from>
    <xdr:to>
      <xdr:col>15</xdr:col>
      <xdr:colOff>50800</xdr:colOff>
      <xdr:row>93</xdr:row>
      <xdr:rowOff>88047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5931606"/>
          <a:ext cx="889000" cy="10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158206</xdr:rowOff>
    </xdr:from>
    <xdr:to>
      <xdr:col>10</xdr:col>
      <xdr:colOff>114300</xdr:colOff>
      <xdr:row>94</xdr:row>
      <xdr:rowOff>147298</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5931606"/>
          <a:ext cx="889000" cy="33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31412</xdr:rowOff>
    </xdr:from>
    <xdr:to>
      <xdr:col>24</xdr:col>
      <xdr:colOff>114300</xdr:colOff>
      <xdr:row>92</xdr:row>
      <xdr:rowOff>133012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580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54289</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5656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120555</xdr:rowOff>
    </xdr:from>
    <xdr:to>
      <xdr:col>20</xdr:col>
      <xdr:colOff>38100</xdr:colOff>
      <xdr:row>93</xdr:row>
      <xdr:rowOff>50705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589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67232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566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37247</xdr:rowOff>
    </xdr:from>
    <xdr:to>
      <xdr:col>15</xdr:col>
      <xdr:colOff>101600</xdr:colOff>
      <xdr:row>93</xdr:row>
      <xdr:rowOff>138847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598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155374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575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107406</xdr:rowOff>
    </xdr:from>
    <xdr:to>
      <xdr:col>10</xdr:col>
      <xdr:colOff>165100</xdr:colOff>
      <xdr:row>93</xdr:row>
      <xdr:rowOff>37556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588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54083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565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96498</xdr:rowOff>
    </xdr:from>
    <xdr:to>
      <xdr:col>6</xdr:col>
      <xdr:colOff>38100</xdr:colOff>
      <xdr:row>95</xdr:row>
      <xdr:rowOff>26648</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21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43175</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598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75899</xdr:rowOff>
    </xdr:from>
    <xdr:to>
      <xdr:col>55</xdr:col>
      <xdr:colOff>0</xdr:colOff>
      <xdr:row>37</xdr:row>
      <xdr:rowOff>86164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419549"/>
          <a:ext cx="838200" cy="1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70314</xdr:rowOff>
    </xdr:from>
    <xdr:to>
      <xdr:col>50</xdr:col>
      <xdr:colOff>114300</xdr:colOff>
      <xdr:row>37</xdr:row>
      <xdr:rowOff>86164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13964"/>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70314</xdr:rowOff>
    </xdr:from>
    <xdr:to>
      <xdr:col>45</xdr:col>
      <xdr:colOff>177800</xdr:colOff>
      <xdr:row>37</xdr:row>
      <xdr:rowOff>121336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13964"/>
          <a:ext cx="889000" cy="5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92391</xdr:rowOff>
    </xdr:from>
    <xdr:to>
      <xdr:col>41</xdr:col>
      <xdr:colOff>50800</xdr:colOff>
      <xdr:row>37</xdr:row>
      <xdr:rowOff>121336</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407341"/>
          <a:ext cx="889000" cy="105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25099</xdr:rowOff>
    </xdr:from>
    <xdr:to>
      <xdr:col>55</xdr:col>
      <xdr:colOff>50800</xdr:colOff>
      <xdr:row>37</xdr:row>
      <xdr:rowOff>126699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36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3526</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4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35364</xdr:rowOff>
    </xdr:from>
    <xdr:to>
      <xdr:col>50</xdr:col>
      <xdr:colOff>165100</xdr:colOff>
      <xdr:row>37</xdr:row>
      <xdr:rowOff>136964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7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128091</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7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19514</xdr:rowOff>
    </xdr:from>
    <xdr:to>
      <xdr:col>46</xdr:col>
      <xdr:colOff>38100</xdr:colOff>
      <xdr:row>37</xdr:row>
      <xdr:rowOff>121114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6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112241</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5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70536</xdr:rowOff>
    </xdr:from>
    <xdr:to>
      <xdr:col>41</xdr:col>
      <xdr:colOff>101600</xdr:colOff>
      <xdr:row>38</xdr:row>
      <xdr:rowOff>685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141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163263</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0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41591</xdr:rowOff>
    </xdr:from>
    <xdr:to>
      <xdr:col>36</xdr:col>
      <xdr:colOff>165100</xdr:colOff>
      <xdr:row>31</xdr:row>
      <xdr:rowOff>143191</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5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134318</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4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105143</xdr:rowOff>
    </xdr:from>
    <xdr:to>
      <xdr:col>55</xdr:col>
      <xdr:colOff>0</xdr:colOff>
      <xdr:row>58</xdr:row>
      <xdr:rowOff>78663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706343"/>
          <a:ext cx="838200" cy="31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47993</xdr:rowOff>
    </xdr:from>
    <xdr:to>
      <xdr:col>50</xdr:col>
      <xdr:colOff>114300</xdr:colOff>
      <xdr:row>58</xdr:row>
      <xdr:rowOff>78663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992093"/>
          <a:ext cx="889000" cy="3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75349</xdr:rowOff>
    </xdr:from>
    <xdr:to>
      <xdr:col>45</xdr:col>
      <xdr:colOff>177800</xdr:colOff>
      <xdr:row>58</xdr:row>
      <xdr:rowOff>47993</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847999"/>
          <a:ext cx="889000" cy="14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113316</xdr:rowOff>
    </xdr:from>
    <xdr:to>
      <xdr:col>41</xdr:col>
      <xdr:colOff>50800</xdr:colOff>
      <xdr:row>57</xdr:row>
      <xdr:rowOff>75349</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714516"/>
          <a:ext cx="889000" cy="13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54343</xdr:rowOff>
    </xdr:from>
    <xdr:to>
      <xdr:col>55</xdr:col>
      <xdr:colOff>50800</xdr:colOff>
      <xdr:row>56</xdr:row>
      <xdr:rowOff>155943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6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32770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63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27863</xdr:rowOff>
    </xdr:from>
    <xdr:to>
      <xdr:col>50</xdr:col>
      <xdr:colOff>165100</xdr:colOff>
      <xdr:row>58</xdr:row>
      <xdr:rowOff>129463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97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120590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0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168643</xdr:rowOff>
    </xdr:from>
    <xdr:to>
      <xdr:col>46</xdr:col>
      <xdr:colOff>38100</xdr:colOff>
      <xdr:row>58</xdr:row>
      <xdr:rowOff>98793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94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89920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1003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24549</xdr:rowOff>
    </xdr:from>
    <xdr:to>
      <xdr:col>41</xdr:col>
      <xdr:colOff>101600</xdr:colOff>
      <xdr:row>57</xdr:row>
      <xdr:rowOff>126149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79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117276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88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62516</xdr:rowOff>
    </xdr:from>
    <xdr:to>
      <xdr:col>36</xdr:col>
      <xdr:colOff>165100</xdr:colOff>
      <xdr:row>56</xdr:row>
      <xdr:rowOff>164116</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66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155243</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75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96989</xdr:rowOff>
    </xdr:from>
    <xdr:to>
      <xdr:col>55</xdr:col>
      <xdr:colOff>0</xdr:colOff>
      <xdr:row>79</xdr:row>
      <xdr:rowOff>330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470089"/>
          <a:ext cx="838200" cy="7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153112</xdr:rowOff>
    </xdr:from>
    <xdr:to>
      <xdr:col>50</xdr:col>
      <xdr:colOff>114300</xdr:colOff>
      <xdr:row>79</xdr:row>
      <xdr:rowOff>330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526212"/>
          <a:ext cx="889000" cy="1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10961</xdr:rowOff>
    </xdr:from>
    <xdr:to>
      <xdr:col>45</xdr:col>
      <xdr:colOff>177800</xdr:colOff>
      <xdr:row>78</xdr:row>
      <xdr:rowOff>153112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384061"/>
          <a:ext cx="889000" cy="14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10961</xdr:rowOff>
    </xdr:from>
    <xdr:to>
      <xdr:col>41</xdr:col>
      <xdr:colOff>50800</xdr:colOff>
      <xdr:row>79</xdr:row>
      <xdr:rowOff>17247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384061"/>
          <a:ext cx="889000" cy="17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46189</xdr:rowOff>
    </xdr:from>
    <xdr:to>
      <xdr:col>55</xdr:col>
      <xdr:colOff>50800</xdr:colOff>
      <xdr:row>78</xdr:row>
      <xdr:rowOff>147789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1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132566</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3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120980</xdr:rowOff>
    </xdr:from>
    <xdr:to>
      <xdr:col>50</xdr:col>
      <xdr:colOff>165100</xdr:colOff>
      <xdr:row>79</xdr:row>
      <xdr:rowOff>51130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42257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8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102312</xdr:rowOff>
    </xdr:from>
    <xdr:to>
      <xdr:col>46</xdr:col>
      <xdr:colOff>38100</xdr:colOff>
      <xdr:row>79</xdr:row>
      <xdr:rowOff>32462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47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23589</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56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131611</xdr:rowOff>
    </xdr:from>
    <xdr:to>
      <xdr:col>41</xdr:col>
      <xdr:colOff>101600</xdr:colOff>
      <xdr:row>78</xdr:row>
      <xdr:rowOff>61761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33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52888</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4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137897</xdr:rowOff>
    </xdr:from>
    <xdr:to>
      <xdr:col>36</xdr:col>
      <xdr:colOff>165100</xdr:colOff>
      <xdr:row>79</xdr:row>
      <xdr:rowOff>68047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51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59174</xdr:rowOff>
    </xdr:from>
    <xdr:ext cx="378565"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83017" y="13603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39249</xdr:rowOff>
    </xdr:from>
    <xdr:to>
      <xdr:col>55</xdr:col>
      <xdr:colOff>0</xdr:colOff>
      <xdr:row>96</xdr:row>
      <xdr:rowOff>158711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326999"/>
          <a:ext cx="838200" cy="29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132499</xdr:rowOff>
    </xdr:from>
    <xdr:to>
      <xdr:col>50</xdr:col>
      <xdr:colOff>114300</xdr:colOff>
      <xdr:row>96</xdr:row>
      <xdr:rowOff>158711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591699"/>
          <a:ext cx="889000" cy="2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29115</xdr:rowOff>
    </xdr:from>
    <xdr:to>
      <xdr:col>45</xdr:col>
      <xdr:colOff>177800</xdr:colOff>
      <xdr:row>96</xdr:row>
      <xdr:rowOff>132499</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488315"/>
          <a:ext cx="889000" cy="10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20523</xdr:rowOff>
    </xdr:from>
    <xdr:to>
      <xdr:col>41</xdr:col>
      <xdr:colOff>50800</xdr:colOff>
      <xdr:row>96</xdr:row>
      <xdr:rowOff>29115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308273"/>
          <a:ext cx="889000" cy="18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159899</xdr:rowOff>
    </xdr:from>
    <xdr:to>
      <xdr:col>55</xdr:col>
      <xdr:colOff>50800</xdr:colOff>
      <xdr:row>95</xdr:row>
      <xdr:rowOff>90049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27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11326</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12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107911</xdr:rowOff>
    </xdr:from>
    <xdr:to>
      <xdr:col>50</xdr:col>
      <xdr:colOff>165100</xdr:colOff>
      <xdr:row>97</xdr:row>
      <xdr:rowOff>38061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6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29188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5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81699</xdr:rowOff>
    </xdr:from>
    <xdr:to>
      <xdr:col>46</xdr:col>
      <xdr:colOff>38100</xdr:colOff>
      <xdr:row>97</xdr:row>
      <xdr:rowOff>11849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54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2976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63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149765</xdr:rowOff>
    </xdr:from>
    <xdr:to>
      <xdr:col>41</xdr:col>
      <xdr:colOff>101600</xdr:colOff>
      <xdr:row>96</xdr:row>
      <xdr:rowOff>79915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43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96442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21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141173</xdr:rowOff>
    </xdr:from>
    <xdr:to>
      <xdr:col>36</xdr:col>
      <xdr:colOff>165100</xdr:colOff>
      <xdr:row>95</xdr:row>
      <xdr:rowOff>71323</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25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87850</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03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97137</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83687"/>
          <a:ext cx="8890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46337</xdr:rowOff>
    </xdr:from>
    <xdr:to>
      <xdr:col>67</xdr:col>
      <xdr:colOff>101600</xdr:colOff>
      <xdr:row>39</xdr:row>
      <xdr:rowOff>147937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139064</xdr:rowOff>
    </xdr:from>
    <xdr:ext cx="313932"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57333" y="68256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117823</xdr:rowOff>
    </xdr:from>
    <xdr:to>
      <xdr:col>85</xdr:col>
      <xdr:colOff>127000</xdr:colOff>
      <xdr:row>74</xdr:row>
      <xdr:rowOff>135379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805123"/>
          <a:ext cx="838200" cy="1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92242</xdr:rowOff>
    </xdr:from>
    <xdr:to>
      <xdr:col>81</xdr:col>
      <xdr:colOff>50800</xdr:colOff>
      <xdr:row>74</xdr:row>
      <xdr:rowOff>117823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779542"/>
          <a:ext cx="8890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60765</xdr:rowOff>
    </xdr:from>
    <xdr:to>
      <xdr:col>76</xdr:col>
      <xdr:colOff>114300</xdr:colOff>
      <xdr:row>74</xdr:row>
      <xdr:rowOff>92242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576615"/>
          <a:ext cx="889000" cy="20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60765</xdr:rowOff>
    </xdr:from>
    <xdr:to>
      <xdr:col>71</xdr:col>
      <xdr:colOff>177800</xdr:colOff>
      <xdr:row>74</xdr:row>
      <xdr:rowOff>1100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576615"/>
          <a:ext cx="889000" cy="11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84579</xdr:rowOff>
    </xdr:from>
    <xdr:to>
      <xdr:col>85</xdr:col>
      <xdr:colOff>177800</xdr:colOff>
      <xdr:row>75</xdr:row>
      <xdr:rowOff>14729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77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107456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62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67023</xdr:rowOff>
    </xdr:from>
    <xdr:to>
      <xdr:col>81</xdr:col>
      <xdr:colOff>101600</xdr:colOff>
      <xdr:row>74</xdr:row>
      <xdr:rowOff>168623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75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13700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52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41442</xdr:rowOff>
    </xdr:from>
    <xdr:to>
      <xdr:col>76</xdr:col>
      <xdr:colOff>165100</xdr:colOff>
      <xdr:row>74</xdr:row>
      <xdr:rowOff>143042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72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159569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50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9965</xdr:rowOff>
    </xdr:from>
    <xdr:to>
      <xdr:col>72</xdr:col>
      <xdr:colOff>38100</xdr:colOff>
      <xdr:row>73</xdr:row>
      <xdr:rowOff>111565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52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128092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30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121750</xdr:rowOff>
    </xdr:from>
    <xdr:to>
      <xdr:col>67</xdr:col>
      <xdr:colOff>101600</xdr:colOff>
      <xdr:row>74</xdr:row>
      <xdr:rowOff>51900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63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68427</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41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108953</xdr:rowOff>
    </xdr:from>
    <xdr:to>
      <xdr:col>85</xdr:col>
      <xdr:colOff>127000</xdr:colOff>
      <xdr:row>97</xdr:row>
      <xdr:rowOff>50051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568153"/>
          <a:ext cx="838200" cy="1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102819</xdr:rowOff>
    </xdr:from>
    <xdr:to>
      <xdr:col>81</xdr:col>
      <xdr:colOff>50800</xdr:colOff>
      <xdr:row>96</xdr:row>
      <xdr:rowOff>108953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562019"/>
          <a:ext cx="8890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102819</xdr:rowOff>
    </xdr:from>
    <xdr:to>
      <xdr:col>76</xdr:col>
      <xdr:colOff>114300</xdr:colOff>
      <xdr:row>98</xdr:row>
      <xdr:rowOff>25648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562019"/>
          <a:ext cx="889000" cy="26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121241</xdr:rowOff>
    </xdr:from>
    <xdr:to>
      <xdr:col>71</xdr:col>
      <xdr:colOff>177800</xdr:colOff>
      <xdr:row>98</xdr:row>
      <xdr:rowOff>25648</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751891"/>
          <a:ext cx="889000" cy="7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170701</xdr:rowOff>
    </xdr:from>
    <xdr:to>
      <xdr:col>85</xdr:col>
      <xdr:colOff>177800</xdr:colOff>
      <xdr:row>97</xdr:row>
      <xdr:rowOff>100851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2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22128</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48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58153</xdr:rowOff>
    </xdr:from>
    <xdr:to>
      <xdr:col>81</xdr:col>
      <xdr:colOff>101600</xdr:colOff>
      <xdr:row>96</xdr:row>
      <xdr:rowOff>159753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1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4830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2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52019</xdr:rowOff>
    </xdr:from>
    <xdr:to>
      <xdr:col>76</xdr:col>
      <xdr:colOff>165100</xdr:colOff>
      <xdr:row>96</xdr:row>
      <xdr:rowOff>153619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5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170146</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28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146298</xdr:rowOff>
    </xdr:from>
    <xdr:to>
      <xdr:col>72</xdr:col>
      <xdr:colOff>38100</xdr:colOff>
      <xdr:row>98</xdr:row>
      <xdr:rowOff>76448</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7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67575</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86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70441</xdr:rowOff>
    </xdr:from>
    <xdr:to>
      <xdr:col>67</xdr:col>
      <xdr:colOff>101600</xdr:colOff>
      <xdr:row>98</xdr:row>
      <xdr:rowOff>591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0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17118</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47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139243</xdr:rowOff>
    </xdr:from>
    <xdr:to>
      <xdr:col>116</xdr:col>
      <xdr:colOff>63500</xdr:colOff>
      <xdr:row>38</xdr:row>
      <xdr:rowOff>139243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139243</xdr:rowOff>
    </xdr:from>
    <xdr:to>
      <xdr:col>111</xdr:col>
      <xdr:colOff>177800</xdr:colOff>
      <xdr:row>38</xdr:row>
      <xdr:rowOff>139243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139243</xdr:rowOff>
    </xdr:from>
    <xdr:to>
      <xdr:col>107</xdr:col>
      <xdr:colOff>50800</xdr:colOff>
      <xdr:row>38</xdr:row>
      <xdr:rowOff>139471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65434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134214</xdr:rowOff>
    </xdr:from>
    <xdr:to>
      <xdr:col>102</xdr:col>
      <xdr:colOff>114300</xdr:colOff>
      <xdr:row>38</xdr:row>
      <xdr:rowOff>139471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49314"/>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88443</xdr:rowOff>
    </xdr:from>
    <xdr:to>
      <xdr:col>116</xdr:col>
      <xdr:colOff>114300</xdr:colOff>
      <xdr:row>39</xdr:row>
      <xdr:rowOff>18593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3370</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4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88443</xdr:rowOff>
    </xdr:from>
    <xdr:to>
      <xdr:col>112</xdr:col>
      <xdr:colOff>38100</xdr:colOff>
      <xdr:row>39</xdr:row>
      <xdr:rowOff>18593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9720</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88443</xdr:rowOff>
    </xdr:from>
    <xdr:to>
      <xdr:col>107</xdr:col>
      <xdr:colOff>101600</xdr:colOff>
      <xdr:row>39</xdr:row>
      <xdr:rowOff>18593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9720</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88671</xdr:rowOff>
    </xdr:from>
    <xdr:to>
      <xdr:col>102</xdr:col>
      <xdr:colOff>165100</xdr:colOff>
      <xdr:row>39</xdr:row>
      <xdr:rowOff>18821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9948</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9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4691</xdr:rowOff>
    </xdr:from>
    <xdr:ext cx="313932"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99333" y="66912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42164</xdr:rowOff>
    </xdr:from>
    <xdr:to>
      <xdr:col>116</xdr:col>
      <xdr:colOff>63500</xdr:colOff>
      <xdr:row>59</xdr:row>
      <xdr:rowOff>42697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57714"/>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41764</xdr:rowOff>
    </xdr:from>
    <xdr:to>
      <xdr:col>111</xdr:col>
      <xdr:colOff>177800</xdr:colOff>
      <xdr:row>59</xdr:row>
      <xdr:rowOff>42164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57314"/>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11322</xdr:rowOff>
    </xdr:from>
    <xdr:to>
      <xdr:col>107</xdr:col>
      <xdr:colOff>50800</xdr:colOff>
      <xdr:row>59</xdr:row>
      <xdr:rowOff>41764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26872"/>
          <a:ext cx="889000" cy="3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8789</xdr:rowOff>
    </xdr:from>
    <xdr:to>
      <xdr:col>102</xdr:col>
      <xdr:colOff>114300</xdr:colOff>
      <xdr:row>59</xdr:row>
      <xdr:rowOff>11322</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24339"/>
          <a:ext cx="889000"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163347</xdr:rowOff>
    </xdr:from>
    <xdr:to>
      <xdr:col>116</xdr:col>
      <xdr:colOff>114300</xdr:colOff>
      <xdr:row>59</xdr:row>
      <xdr:rowOff>93497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78274</xdr:rowOff>
    </xdr:from>
    <xdr:ext cx="313932"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23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162814</xdr:rowOff>
    </xdr:from>
    <xdr:to>
      <xdr:col>112</xdr:col>
      <xdr:colOff>38100</xdr:colOff>
      <xdr:row>59</xdr:row>
      <xdr:rowOff>92964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84091</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99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162414</xdr:rowOff>
    </xdr:from>
    <xdr:to>
      <xdr:col>107</xdr:col>
      <xdr:colOff>101600</xdr:colOff>
      <xdr:row>59</xdr:row>
      <xdr:rowOff>92564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83691</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99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131972</xdr:rowOff>
    </xdr:from>
    <xdr:to>
      <xdr:col>102</xdr:col>
      <xdr:colOff>165100</xdr:colOff>
      <xdr:row>59</xdr:row>
      <xdr:rowOff>62122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7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53249</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16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129439</xdr:rowOff>
    </xdr:from>
    <xdr:to>
      <xdr:col>98</xdr:col>
      <xdr:colOff>38100</xdr:colOff>
      <xdr:row>59</xdr:row>
      <xdr:rowOff>59589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7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50716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6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144538</xdr:rowOff>
    </xdr:from>
    <xdr:to>
      <xdr:col>116</xdr:col>
      <xdr:colOff>63500</xdr:colOff>
      <xdr:row>74</xdr:row>
      <xdr:rowOff>11226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660388"/>
          <a:ext cx="838200" cy="3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11226</xdr:rowOff>
    </xdr:from>
    <xdr:to>
      <xdr:col>111</xdr:col>
      <xdr:colOff>177800</xdr:colOff>
      <xdr:row>74</xdr:row>
      <xdr:rowOff>67234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98526"/>
          <a:ext cx="889000" cy="5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67234</xdr:rowOff>
    </xdr:from>
    <xdr:to>
      <xdr:col>107</xdr:col>
      <xdr:colOff>50800</xdr:colOff>
      <xdr:row>74</xdr:row>
      <xdr:rowOff>71348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54534"/>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71348</xdr:rowOff>
    </xdr:from>
    <xdr:to>
      <xdr:col>102</xdr:col>
      <xdr:colOff>114300</xdr:colOff>
      <xdr:row>74</xdr:row>
      <xdr:rowOff>142481</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758648"/>
          <a:ext cx="889000" cy="7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93738</xdr:rowOff>
    </xdr:from>
    <xdr:to>
      <xdr:col>116</xdr:col>
      <xdr:colOff>114300</xdr:colOff>
      <xdr:row>74</xdr:row>
      <xdr:rowOff>23888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116615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131876</xdr:rowOff>
    </xdr:from>
    <xdr:to>
      <xdr:col>112</xdr:col>
      <xdr:colOff>38100</xdr:colOff>
      <xdr:row>74</xdr:row>
      <xdr:rowOff>62026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4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78553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2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16434</xdr:rowOff>
    </xdr:from>
    <xdr:to>
      <xdr:col>107</xdr:col>
      <xdr:colOff>101600</xdr:colOff>
      <xdr:row>74</xdr:row>
      <xdr:rowOff>118034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70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134561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47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20548</xdr:rowOff>
    </xdr:from>
    <xdr:to>
      <xdr:col>102</xdr:col>
      <xdr:colOff>165100</xdr:colOff>
      <xdr:row>74</xdr:row>
      <xdr:rowOff>122148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70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138675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4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91681</xdr:rowOff>
    </xdr:from>
    <xdr:to>
      <xdr:col>98</xdr:col>
      <xdr:colOff>38100</xdr:colOff>
      <xdr:row>75</xdr:row>
      <xdr:rowOff>21831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77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38358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5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・歳出決算総額は、住民一人当たり約</a:t>
          </a:r>
          <a:r>
            <a:rPr kumimoji="1" lang="en-US" altLang="ja-JP" sz="1300">
              <a:latin typeface="ＭＳ ゴシック" panose="020B0609070205080204" pitchFamily="49" charset="-128"/>
              <a:ea typeface="ＭＳ ゴシック" panose="020B0609070205080204" pitchFamily="49" charset="-128"/>
            </a:rPr>
            <a:t>517</a:t>
          </a:r>
          <a:r>
            <a:rPr kumimoji="1" lang="ja-JP" altLang="en-US" sz="1300">
              <a:latin typeface="ＭＳ ゴシック" panose="020B0609070205080204" pitchFamily="49" charset="-128"/>
              <a:ea typeface="ＭＳ ゴシック" panose="020B0609070205080204" pitchFamily="49" charset="-128"/>
            </a:rPr>
            <a:t>千円で、義務的経費である人件費、扶助費、公債費が高い割合をしてめており、類似団体と比較して特に扶助費と公債費が高い数値であることから、本市は他市と比較して、硬直化した財政構造となっていることが分かる。</a:t>
          </a:r>
        </a:p>
        <a:p>
          <a:r>
            <a:rPr kumimoji="1" lang="ja-JP" altLang="en-US" sz="1300">
              <a:latin typeface="ＭＳ ゴシック" panose="020B0609070205080204" pitchFamily="49" charset="-128"/>
              <a:ea typeface="ＭＳ ゴシック" panose="020B0609070205080204" pitchFamily="49" charset="-128"/>
            </a:rPr>
            <a:t>・人件費は、住民一人当たり</a:t>
          </a:r>
          <a:r>
            <a:rPr kumimoji="1" lang="en-US" altLang="ja-JP" sz="1300">
              <a:latin typeface="ＭＳ ゴシック" panose="020B0609070205080204" pitchFamily="49" charset="-128"/>
              <a:ea typeface="ＭＳ ゴシック" panose="020B0609070205080204" pitchFamily="49" charset="-128"/>
            </a:rPr>
            <a:t>69,383</a:t>
          </a:r>
          <a:r>
            <a:rPr kumimoji="1" lang="ja-JP" altLang="en-US" sz="1300">
              <a:latin typeface="ＭＳ ゴシック" panose="020B0609070205080204" pitchFamily="49" charset="-128"/>
              <a:ea typeface="ＭＳ ゴシック" panose="020B0609070205080204" pitchFamily="49" charset="-128"/>
            </a:rPr>
            <a:t>円で、令和</a:t>
          </a:r>
          <a:r>
            <a:rPr kumimoji="1" lang="en-US" altLang="ja-JP" sz="1300">
              <a:latin typeface="ＭＳ ゴシック" panose="020B0609070205080204" pitchFamily="49" charset="-128"/>
              <a:ea typeface="ＭＳ ゴシック" panose="020B0609070205080204" pitchFamily="49" charset="-128"/>
            </a:rPr>
            <a:t>6</a:t>
          </a:r>
          <a:r>
            <a:rPr kumimoji="1" lang="ja-JP" altLang="en-US" sz="1300">
              <a:latin typeface="ＭＳ ゴシック" panose="020B0609070205080204" pitchFamily="49" charset="-128"/>
              <a:ea typeface="ＭＳ ゴシック" panose="020B0609070205080204" pitchFamily="49" charset="-128"/>
            </a:rPr>
            <a:t>年度は人事院勧告に伴う給与改定に加え、定年引き上げに伴う退職手当の増などにより、前年度より</a:t>
          </a:r>
          <a:r>
            <a:rPr kumimoji="1" lang="en-US" altLang="ja-JP" sz="1300">
              <a:latin typeface="ＭＳ ゴシック" panose="020B0609070205080204" pitchFamily="49" charset="-128"/>
              <a:ea typeface="ＭＳ ゴシック" panose="020B0609070205080204" pitchFamily="49" charset="-128"/>
            </a:rPr>
            <a:t>6,440</a:t>
          </a:r>
          <a:r>
            <a:rPr kumimoji="1" lang="ja-JP" altLang="en-US" sz="1300">
              <a:latin typeface="ＭＳ ゴシック" panose="020B0609070205080204" pitchFamily="49" charset="-128"/>
              <a:ea typeface="ＭＳ ゴシック" panose="020B0609070205080204" pitchFamily="49" charset="-128"/>
            </a:rPr>
            <a:t>円増加したが、依然として類似団体と同水準を保っている。</a:t>
          </a:r>
        </a:p>
        <a:p>
          <a:r>
            <a:rPr kumimoji="1" lang="ja-JP" altLang="en-US" sz="1300">
              <a:latin typeface="ＭＳ ゴシック" panose="020B0609070205080204" pitchFamily="49" charset="-128"/>
              <a:ea typeface="ＭＳ ゴシック" panose="020B0609070205080204" pitchFamily="49" charset="-128"/>
            </a:rPr>
            <a:t>・扶助費は、住民一人当たり</a:t>
          </a:r>
          <a:r>
            <a:rPr kumimoji="1" lang="en-US" altLang="ja-JP" sz="1300">
              <a:latin typeface="ＭＳ ゴシック" panose="020B0609070205080204" pitchFamily="49" charset="-128"/>
              <a:ea typeface="ＭＳ ゴシック" panose="020B0609070205080204" pitchFamily="49" charset="-128"/>
            </a:rPr>
            <a:t>201,781</a:t>
          </a:r>
          <a:r>
            <a:rPr kumimoji="1" lang="ja-JP" altLang="en-US" sz="1300">
              <a:latin typeface="ＭＳ ゴシック" panose="020B0609070205080204" pitchFamily="49" charset="-128"/>
              <a:ea typeface="ＭＳ ゴシック" panose="020B0609070205080204" pitchFamily="49" charset="-128"/>
            </a:rPr>
            <a:t>円であり、施設型給付費や障害者（児）自立支援事業費などの増により、増加傾向にある。また、生活保護受給者の割合（保護率）は減少傾向にあるものの、類似団体と比較すると依然として高い推移となっており、生活保護受給者の高齢化による生活保護医療扶助費の増加が見込まれることから、引き続き適正な執行管理に努める必要がある。</a:t>
          </a:r>
        </a:p>
        <a:p>
          <a:r>
            <a:rPr kumimoji="1" lang="ja-JP" altLang="en-US" sz="1300">
              <a:latin typeface="ＭＳ ゴシック" panose="020B0609070205080204" pitchFamily="49" charset="-128"/>
              <a:ea typeface="ＭＳ ゴシック" panose="020B0609070205080204" pitchFamily="49" charset="-128"/>
            </a:rPr>
            <a:t>・公債費は、住民一人当たり</a:t>
          </a:r>
          <a:r>
            <a:rPr kumimoji="1" lang="en-US" altLang="ja-JP" sz="1300">
              <a:latin typeface="ＭＳ ゴシック" panose="020B0609070205080204" pitchFamily="49" charset="-128"/>
              <a:ea typeface="ＭＳ ゴシック" panose="020B0609070205080204" pitchFamily="49" charset="-128"/>
            </a:rPr>
            <a:t>50,189</a:t>
          </a:r>
          <a:r>
            <a:rPr kumimoji="1" lang="ja-JP" altLang="en-US" sz="1300">
              <a:latin typeface="ＭＳ ゴシック" panose="020B0609070205080204" pitchFamily="49" charset="-128"/>
              <a:ea typeface="ＭＳ ゴシック" panose="020B0609070205080204" pitchFamily="49" charset="-128"/>
            </a:rPr>
            <a:t>円であり、市債の計画的な発行に伴う将来負担の減により、市債の残高及び元利償還金が減少したことから、減少傾向にあるが、類似団体と比較すると依然として高い推移となっている。引き続き、令和</a:t>
          </a:r>
          <a:r>
            <a:rPr kumimoji="1" lang="en-US" altLang="ja-JP" sz="1300">
              <a:latin typeface="ＭＳ ゴシック" panose="020B0609070205080204" pitchFamily="49" charset="-128"/>
              <a:ea typeface="ＭＳ ゴシック" panose="020B0609070205080204" pitchFamily="49" charset="-128"/>
            </a:rPr>
            <a:t>5</a:t>
          </a:r>
          <a:r>
            <a:rPr kumimoji="1" lang="ja-JP" altLang="en-US" sz="1300">
              <a:latin typeface="ＭＳ ゴシック" panose="020B0609070205080204" pitchFamily="49" charset="-128"/>
              <a:ea typeface="ＭＳ ゴシック" panose="020B0609070205080204" pitchFamily="49" charset="-128"/>
            </a:rPr>
            <a:t>年度から</a:t>
          </a:r>
          <a:r>
            <a:rPr kumimoji="1" lang="en-US" altLang="ja-JP" sz="1300">
              <a:latin typeface="ＭＳ ゴシック" panose="020B0609070205080204" pitchFamily="49" charset="-128"/>
              <a:ea typeface="ＭＳ ゴシック" panose="020B0609070205080204" pitchFamily="49" charset="-128"/>
            </a:rPr>
            <a:t>10</a:t>
          </a:r>
          <a:r>
            <a:rPr kumimoji="1" lang="ja-JP" altLang="en-US" sz="1300">
              <a:latin typeface="ＭＳ ゴシック" panose="020B0609070205080204" pitchFamily="49" charset="-128"/>
              <a:ea typeface="ＭＳ ゴシック" panose="020B0609070205080204" pitchFamily="49" charset="-128"/>
            </a:rPr>
            <a:t>年間の財政運営の方向性を示す「財政運営方針」で掲げた令和</a:t>
          </a:r>
          <a:r>
            <a:rPr kumimoji="1" lang="en-US" altLang="ja-JP" sz="1300">
              <a:latin typeface="ＭＳ ゴシック" panose="020B0609070205080204" pitchFamily="49" charset="-128"/>
              <a:ea typeface="ＭＳ ゴシック" panose="020B0609070205080204" pitchFamily="49" charset="-128"/>
            </a:rPr>
            <a:t>14</a:t>
          </a:r>
          <a:r>
            <a:rPr kumimoji="1" lang="ja-JP" altLang="en-US" sz="1300">
              <a:latin typeface="ＭＳ ゴシック" panose="020B0609070205080204" pitchFamily="49" charset="-128"/>
              <a:ea typeface="ＭＳ ゴシック" panose="020B0609070205080204" pitchFamily="49" charset="-128"/>
            </a:rPr>
            <a:t>年度末における将来負担の残高目標に向け、将来負担の縮減と必要な投資的事業の実施をバランスよく両立させていくことで、公債費の適正な管理を行っていく。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166370</xdr:rowOff>
    </xdr:from>
    <xdr:to>
      <xdr:col>24</xdr:col>
      <xdr:colOff>63500</xdr:colOff>
      <xdr:row>36</xdr:row>
      <xdr:rowOff>10922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6712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164084</xdr:rowOff>
    </xdr:from>
    <xdr:to>
      <xdr:col>19</xdr:col>
      <xdr:colOff>177800</xdr:colOff>
      <xdr:row>35</xdr:row>
      <xdr:rowOff>166370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6483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164084</xdr:rowOff>
    </xdr:from>
    <xdr:to>
      <xdr:col>15</xdr:col>
      <xdr:colOff>50800</xdr:colOff>
      <xdr:row>36</xdr:row>
      <xdr:rowOff>27686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64834"/>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27686</xdr:rowOff>
    </xdr:from>
    <xdr:to>
      <xdr:col>10</xdr:col>
      <xdr:colOff>114300</xdr:colOff>
      <xdr:row>36</xdr:row>
      <xdr:rowOff>49784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99886"/>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131572</xdr:rowOff>
    </xdr:from>
    <xdr:to>
      <xdr:col>24</xdr:col>
      <xdr:colOff>114300</xdr:colOff>
      <xdr:row>36</xdr:row>
      <xdr:rowOff>61722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109999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10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115570</xdr:rowOff>
    </xdr:from>
    <xdr:to>
      <xdr:col>20</xdr:col>
      <xdr:colOff>38100</xdr:colOff>
      <xdr:row>36</xdr:row>
      <xdr:rowOff>45720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36847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113284</xdr:rowOff>
    </xdr:from>
    <xdr:to>
      <xdr:col>15</xdr:col>
      <xdr:colOff>101600</xdr:colOff>
      <xdr:row>36</xdr:row>
      <xdr:rowOff>43434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34561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0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148336</xdr:rowOff>
    </xdr:from>
    <xdr:to>
      <xdr:col>10</xdr:col>
      <xdr:colOff>165100</xdr:colOff>
      <xdr:row>36</xdr:row>
      <xdr:rowOff>78486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4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69613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170434</xdr:rowOff>
    </xdr:from>
    <xdr:to>
      <xdr:col>6</xdr:col>
      <xdr:colOff>38100</xdr:colOff>
      <xdr:row>36</xdr:row>
      <xdr:rowOff>100584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91711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6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151333</xdr:rowOff>
    </xdr:from>
    <xdr:to>
      <xdr:col>24</xdr:col>
      <xdr:colOff>63500</xdr:colOff>
      <xdr:row>58</xdr:row>
      <xdr:rowOff>14415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23983"/>
          <a:ext cx="838200" cy="3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106947</xdr:rowOff>
    </xdr:from>
    <xdr:to>
      <xdr:col>19</xdr:col>
      <xdr:colOff>177800</xdr:colOff>
      <xdr:row>57</xdr:row>
      <xdr:rowOff>151333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79597"/>
          <a:ext cx="889000" cy="4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106947</xdr:rowOff>
    </xdr:from>
    <xdr:to>
      <xdr:col>15</xdr:col>
      <xdr:colOff>50800</xdr:colOff>
      <xdr:row>58</xdr:row>
      <xdr:rowOff>113081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79597"/>
          <a:ext cx="889000" cy="17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123152</xdr:rowOff>
    </xdr:from>
    <xdr:to>
      <xdr:col>10</xdr:col>
      <xdr:colOff>114300</xdr:colOff>
      <xdr:row>58</xdr:row>
      <xdr:rowOff>113081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95652"/>
          <a:ext cx="889000" cy="136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135065</xdr:rowOff>
    </xdr:from>
    <xdr:to>
      <xdr:col>24</xdr:col>
      <xdr:colOff>114300</xdr:colOff>
      <xdr:row>58</xdr:row>
      <xdr:rowOff>65215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0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113492</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8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100533</xdr:rowOff>
    </xdr:from>
    <xdr:to>
      <xdr:col>20</xdr:col>
      <xdr:colOff>38100</xdr:colOff>
      <xdr:row>58</xdr:row>
      <xdr:rowOff>30683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47210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4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56147</xdr:rowOff>
    </xdr:from>
    <xdr:to>
      <xdr:col>15</xdr:col>
      <xdr:colOff>101600</xdr:colOff>
      <xdr:row>57</xdr:row>
      <xdr:rowOff>157747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2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2824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60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62281</xdr:rowOff>
    </xdr:from>
    <xdr:to>
      <xdr:col>10</xdr:col>
      <xdr:colOff>165100</xdr:colOff>
      <xdr:row>58</xdr:row>
      <xdr:rowOff>163881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0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155008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9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72352</xdr:rowOff>
    </xdr:from>
    <xdr:to>
      <xdr:col>6</xdr:col>
      <xdr:colOff>38100</xdr:colOff>
      <xdr:row>51</xdr:row>
      <xdr:rowOff>2502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4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19029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2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135768</xdr:rowOff>
    </xdr:from>
    <xdr:to>
      <xdr:col>24</xdr:col>
      <xdr:colOff>63500</xdr:colOff>
      <xdr:row>74</xdr:row>
      <xdr:rowOff>47871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651618"/>
          <a:ext cx="838200" cy="8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47871</xdr:rowOff>
    </xdr:from>
    <xdr:to>
      <xdr:col>19</xdr:col>
      <xdr:colOff>177800</xdr:colOff>
      <xdr:row>74</xdr:row>
      <xdr:rowOff>148258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735171"/>
          <a:ext cx="889000" cy="10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94361</xdr:rowOff>
    </xdr:from>
    <xdr:to>
      <xdr:col>15</xdr:col>
      <xdr:colOff>50800</xdr:colOff>
      <xdr:row>74</xdr:row>
      <xdr:rowOff>148258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781661"/>
          <a:ext cx="889000" cy="5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94361</xdr:rowOff>
    </xdr:from>
    <xdr:to>
      <xdr:col>10</xdr:col>
      <xdr:colOff>114300</xdr:colOff>
      <xdr:row>75</xdr:row>
      <xdr:rowOff>168374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781661"/>
          <a:ext cx="889000" cy="24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84968</xdr:rowOff>
    </xdr:from>
    <xdr:to>
      <xdr:col>24</xdr:col>
      <xdr:colOff>114300</xdr:colOff>
      <xdr:row>74</xdr:row>
      <xdr:rowOff>15118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60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107845</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452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168521</xdr:rowOff>
    </xdr:from>
    <xdr:to>
      <xdr:col>20</xdr:col>
      <xdr:colOff>38100</xdr:colOff>
      <xdr:row>74</xdr:row>
      <xdr:rowOff>98671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68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115198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45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97458</xdr:rowOff>
    </xdr:from>
    <xdr:to>
      <xdr:col>15</xdr:col>
      <xdr:colOff>101600</xdr:colOff>
      <xdr:row>75</xdr:row>
      <xdr:rowOff>27608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78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44135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559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43561</xdr:rowOff>
    </xdr:from>
    <xdr:to>
      <xdr:col>10</xdr:col>
      <xdr:colOff>165100</xdr:colOff>
      <xdr:row>74</xdr:row>
      <xdr:rowOff>145161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73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161688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506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117574</xdr:rowOff>
    </xdr:from>
    <xdr:to>
      <xdr:col>6</xdr:col>
      <xdr:colOff>38100</xdr:colOff>
      <xdr:row>76</xdr:row>
      <xdr:rowOff>47724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297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64251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75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49197</xdr:rowOff>
    </xdr:from>
    <xdr:to>
      <xdr:col>24</xdr:col>
      <xdr:colOff>63500</xdr:colOff>
      <xdr:row>96</xdr:row>
      <xdr:rowOff>127721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508397"/>
          <a:ext cx="838200" cy="7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100199</xdr:rowOff>
    </xdr:from>
    <xdr:to>
      <xdr:col>19</xdr:col>
      <xdr:colOff>177800</xdr:colOff>
      <xdr:row>96</xdr:row>
      <xdr:rowOff>127721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87949"/>
          <a:ext cx="889000" cy="19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100199</xdr:rowOff>
    </xdr:from>
    <xdr:to>
      <xdr:col>15</xdr:col>
      <xdr:colOff>50800</xdr:colOff>
      <xdr:row>96</xdr:row>
      <xdr:rowOff>1786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387949"/>
          <a:ext cx="889000" cy="7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1786</xdr:rowOff>
    </xdr:from>
    <xdr:to>
      <xdr:col>10</xdr:col>
      <xdr:colOff>114300</xdr:colOff>
      <xdr:row>97</xdr:row>
      <xdr:rowOff>66182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60986"/>
          <a:ext cx="889000" cy="23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169847</xdr:rowOff>
    </xdr:from>
    <xdr:to>
      <xdr:col>24</xdr:col>
      <xdr:colOff>114300</xdr:colOff>
      <xdr:row>96</xdr:row>
      <xdr:rowOff>99997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5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148274</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3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76921</xdr:rowOff>
    </xdr:from>
    <xdr:to>
      <xdr:col>20</xdr:col>
      <xdr:colOff>38100</xdr:colOff>
      <xdr:row>97</xdr:row>
      <xdr:rowOff>7071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3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169648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2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49399</xdr:rowOff>
    </xdr:from>
    <xdr:to>
      <xdr:col>15</xdr:col>
      <xdr:colOff>101600</xdr:colOff>
      <xdr:row>95</xdr:row>
      <xdr:rowOff>150999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3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142126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2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122436</xdr:rowOff>
    </xdr:from>
    <xdr:to>
      <xdr:col>10</xdr:col>
      <xdr:colOff>165100</xdr:colOff>
      <xdr:row>96</xdr:row>
      <xdr:rowOff>52586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1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43713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0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15382</xdr:rowOff>
    </xdr:from>
    <xdr:to>
      <xdr:col>6</xdr:col>
      <xdr:colOff>38100</xdr:colOff>
      <xdr:row>97</xdr:row>
      <xdr:rowOff>116982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4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108109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3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149758</xdr:rowOff>
    </xdr:from>
    <xdr:to>
      <xdr:col>55</xdr:col>
      <xdr:colOff>0</xdr:colOff>
      <xdr:row>37</xdr:row>
      <xdr:rowOff>160274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493408"/>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146101</xdr:rowOff>
    </xdr:from>
    <xdr:to>
      <xdr:col>50</xdr:col>
      <xdr:colOff>114300</xdr:colOff>
      <xdr:row>37</xdr:row>
      <xdr:rowOff>160274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489751"/>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134671</xdr:rowOff>
    </xdr:from>
    <xdr:to>
      <xdr:col>45</xdr:col>
      <xdr:colOff>177800</xdr:colOff>
      <xdr:row>37</xdr:row>
      <xdr:rowOff>146101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306871"/>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134671</xdr:rowOff>
    </xdr:from>
    <xdr:to>
      <xdr:col>41</xdr:col>
      <xdr:colOff>50800</xdr:colOff>
      <xdr:row>37</xdr:row>
      <xdr:rowOff>146101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306871"/>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98958</xdr:rowOff>
    </xdr:from>
    <xdr:to>
      <xdr:col>55</xdr:col>
      <xdr:colOff>50800</xdr:colOff>
      <xdr:row>38</xdr:row>
      <xdr:rowOff>29108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77385</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21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109474</xdr:rowOff>
    </xdr:from>
    <xdr:to>
      <xdr:col>50</xdr:col>
      <xdr:colOff>165100</xdr:colOff>
      <xdr:row>38</xdr:row>
      <xdr:rowOff>39624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5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30751</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45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95301</xdr:rowOff>
    </xdr:from>
    <xdr:to>
      <xdr:col>46</xdr:col>
      <xdr:colOff>38100</xdr:colOff>
      <xdr:row>38</xdr:row>
      <xdr:rowOff>25451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3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16578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31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83871</xdr:rowOff>
    </xdr:from>
    <xdr:to>
      <xdr:col>41</xdr:col>
      <xdr:colOff>101600</xdr:colOff>
      <xdr:row>37</xdr:row>
      <xdr:rowOff>14021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25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30548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031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95301</xdr:rowOff>
    </xdr:from>
    <xdr:to>
      <xdr:col>36</xdr:col>
      <xdr:colOff>165100</xdr:colOff>
      <xdr:row>38</xdr:row>
      <xdr:rowOff>25451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3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16578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531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17704</xdr:rowOff>
    </xdr:from>
    <xdr:to>
      <xdr:col>55</xdr:col>
      <xdr:colOff>0</xdr:colOff>
      <xdr:row>59</xdr:row>
      <xdr:rowOff>18923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33254"/>
          <a:ext cx="8382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12370</xdr:rowOff>
    </xdr:from>
    <xdr:to>
      <xdr:col>50</xdr:col>
      <xdr:colOff>114300</xdr:colOff>
      <xdr:row>59</xdr:row>
      <xdr:rowOff>18923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27920"/>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12370</xdr:rowOff>
    </xdr:from>
    <xdr:to>
      <xdr:col>45</xdr:col>
      <xdr:colOff>177800</xdr:colOff>
      <xdr:row>59</xdr:row>
      <xdr:rowOff>21209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27920"/>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15570</xdr:rowOff>
    </xdr:from>
    <xdr:to>
      <xdr:col>41</xdr:col>
      <xdr:colOff>50800</xdr:colOff>
      <xdr:row>59</xdr:row>
      <xdr:rowOff>21209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31120"/>
          <a:ext cx="8890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138354</xdr:rowOff>
    </xdr:from>
    <xdr:to>
      <xdr:col>55</xdr:col>
      <xdr:colOff>50800</xdr:colOff>
      <xdr:row>59</xdr:row>
      <xdr:rowOff>68504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8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53281</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9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139573</xdr:rowOff>
    </xdr:from>
    <xdr:to>
      <xdr:col>50</xdr:col>
      <xdr:colOff>165100</xdr:colOff>
      <xdr:row>59</xdr:row>
      <xdr:rowOff>69723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8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60850</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76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133020</xdr:rowOff>
    </xdr:from>
    <xdr:to>
      <xdr:col>46</xdr:col>
      <xdr:colOff>38100</xdr:colOff>
      <xdr:row>59</xdr:row>
      <xdr:rowOff>63170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54297</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69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141859</xdr:rowOff>
    </xdr:from>
    <xdr:to>
      <xdr:col>41</xdr:col>
      <xdr:colOff>101600</xdr:colOff>
      <xdr:row>59</xdr:row>
      <xdr:rowOff>72009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8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63136</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786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136220</xdr:rowOff>
    </xdr:from>
    <xdr:to>
      <xdr:col>36</xdr:col>
      <xdr:colOff>165100</xdr:colOff>
      <xdr:row>59</xdr:row>
      <xdr:rowOff>66370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57497</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73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31020</xdr:rowOff>
    </xdr:from>
    <xdr:to>
      <xdr:col>55</xdr:col>
      <xdr:colOff>0</xdr:colOff>
      <xdr:row>78</xdr:row>
      <xdr:rowOff>67672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04120"/>
          <a:ext cx="838200" cy="3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67672</xdr:rowOff>
    </xdr:from>
    <xdr:to>
      <xdr:col>50</xdr:col>
      <xdr:colOff>114300</xdr:colOff>
      <xdr:row>78</xdr:row>
      <xdr:rowOff>153473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40772"/>
          <a:ext cx="889000" cy="8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88875</xdr:rowOff>
    </xdr:from>
    <xdr:to>
      <xdr:col>45</xdr:col>
      <xdr:colOff>177800</xdr:colOff>
      <xdr:row>78</xdr:row>
      <xdr:rowOff>153473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61975"/>
          <a:ext cx="889000" cy="6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83731</xdr:rowOff>
    </xdr:from>
    <xdr:to>
      <xdr:col>41</xdr:col>
      <xdr:colOff>50800</xdr:colOff>
      <xdr:row>78</xdr:row>
      <xdr:rowOff>88875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56831"/>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151670</xdr:rowOff>
    </xdr:from>
    <xdr:to>
      <xdr:col>55</xdr:col>
      <xdr:colOff>50800</xdr:colOff>
      <xdr:row>78</xdr:row>
      <xdr:rowOff>81820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130097</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3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16872</xdr:rowOff>
    </xdr:from>
    <xdr:to>
      <xdr:col>50</xdr:col>
      <xdr:colOff>165100</xdr:colOff>
      <xdr:row>78</xdr:row>
      <xdr:rowOff>118472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8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109599</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8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102673</xdr:rowOff>
    </xdr:from>
    <xdr:to>
      <xdr:col>46</xdr:col>
      <xdr:colOff>38100</xdr:colOff>
      <xdr:row>79</xdr:row>
      <xdr:rowOff>32823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7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23950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6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38075</xdr:rowOff>
    </xdr:from>
    <xdr:to>
      <xdr:col>41</xdr:col>
      <xdr:colOff>101600</xdr:colOff>
      <xdr:row>78</xdr:row>
      <xdr:rowOff>139675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1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130802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0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32931</xdr:rowOff>
    </xdr:from>
    <xdr:to>
      <xdr:col>36</xdr:col>
      <xdr:colOff>165100</xdr:colOff>
      <xdr:row>78</xdr:row>
      <xdr:rowOff>134531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0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125658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9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77521</xdr:rowOff>
    </xdr:from>
    <xdr:to>
      <xdr:col>55</xdr:col>
      <xdr:colOff>0</xdr:colOff>
      <xdr:row>97</xdr:row>
      <xdr:rowOff>154045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08171"/>
          <a:ext cx="838200" cy="7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145320</xdr:rowOff>
    </xdr:from>
    <xdr:to>
      <xdr:col>50</xdr:col>
      <xdr:colOff>114300</xdr:colOff>
      <xdr:row>97</xdr:row>
      <xdr:rowOff>154045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75970"/>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144044</xdr:rowOff>
    </xdr:from>
    <xdr:to>
      <xdr:col>45</xdr:col>
      <xdr:colOff>177800</xdr:colOff>
      <xdr:row>97</xdr:row>
      <xdr:rowOff>145320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74694"/>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158655</xdr:rowOff>
    </xdr:from>
    <xdr:to>
      <xdr:col>41</xdr:col>
      <xdr:colOff>50800</xdr:colOff>
      <xdr:row>97</xdr:row>
      <xdr:rowOff>144044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17855"/>
          <a:ext cx="889000" cy="15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26721</xdr:rowOff>
    </xdr:from>
    <xdr:to>
      <xdr:col>55</xdr:col>
      <xdr:colOff>50800</xdr:colOff>
      <xdr:row>97</xdr:row>
      <xdr:rowOff>128321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5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5148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3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103245</xdr:rowOff>
    </xdr:from>
    <xdr:to>
      <xdr:col>50</xdr:col>
      <xdr:colOff>165100</xdr:colOff>
      <xdr:row>98</xdr:row>
      <xdr:rowOff>33395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24522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2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94520</xdr:rowOff>
    </xdr:from>
    <xdr:to>
      <xdr:col>46</xdr:col>
      <xdr:colOff>38100</xdr:colOff>
      <xdr:row>98</xdr:row>
      <xdr:rowOff>24670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15797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93244</xdr:rowOff>
    </xdr:from>
    <xdr:to>
      <xdr:col>41</xdr:col>
      <xdr:colOff>101600</xdr:colOff>
      <xdr:row>98</xdr:row>
      <xdr:rowOff>23394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2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14521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1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107855</xdr:rowOff>
    </xdr:from>
    <xdr:to>
      <xdr:col>36</xdr:col>
      <xdr:colOff>165100</xdr:colOff>
      <xdr:row>97</xdr:row>
      <xdr:rowOff>38005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6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29132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70467</xdr:rowOff>
    </xdr:from>
    <xdr:to>
      <xdr:col>85</xdr:col>
      <xdr:colOff>127000</xdr:colOff>
      <xdr:row>38</xdr:row>
      <xdr:rowOff>37157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14117"/>
          <a:ext cx="838200" cy="13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37157</xdr:rowOff>
    </xdr:from>
    <xdr:to>
      <xdr:col>81</xdr:col>
      <xdr:colOff>50800</xdr:colOff>
      <xdr:row>38</xdr:row>
      <xdr:rowOff>76236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552257"/>
          <a:ext cx="889000" cy="3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71991</xdr:rowOff>
    </xdr:from>
    <xdr:to>
      <xdr:col>76</xdr:col>
      <xdr:colOff>114300</xdr:colOff>
      <xdr:row>38</xdr:row>
      <xdr:rowOff>76236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587091"/>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143945</xdr:rowOff>
    </xdr:from>
    <xdr:to>
      <xdr:col>71</xdr:col>
      <xdr:colOff>177800</xdr:colOff>
      <xdr:row>38</xdr:row>
      <xdr:rowOff>71991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16145"/>
          <a:ext cx="889000" cy="270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19667</xdr:rowOff>
    </xdr:from>
    <xdr:to>
      <xdr:col>85</xdr:col>
      <xdr:colOff>177800</xdr:colOff>
      <xdr:row>37</xdr:row>
      <xdr:rowOff>121267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6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169544</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157807</xdr:rowOff>
    </xdr:from>
    <xdr:to>
      <xdr:col>81</xdr:col>
      <xdr:colOff>101600</xdr:colOff>
      <xdr:row>38</xdr:row>
      <xdr:rowOff>87957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0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79084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25436</xdr:rowOff>
    </xdr:from>
    <xdr:to>
      <xdr:col>76</xdr:col>
      <xdr:colOff>165100</xdr:colOff>
      <xdr:row>38</xdr:row>
      <xdr:rowOff>127036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118163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3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21191</xdr:rowOff>
    </xdr:from>
    <xdr:to>
      <xdr:col>72</xdr:col>
      <xdr:colOff>38100</xdr:colOff>
      <xdr:row>38</xdr:row>
      <xdr:rowOff>122791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3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113918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29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93145</xdr:rowOff>
    </xdr:from>
    <xdr:to>
      <xdr:col>67</xdr:col>
      <xdr:colOff>101600</xdr:colOff>
      <xdr:row>37</xdr:row>
      <xdr:rowOff>23295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6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39822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138329</xdr:rowOff>
    </xdr:from>
    <xdr:to>
      <xdr:col>85</xdr:col>
      <xdr:colOff>127000</xdr:colOff>
      <xdr:row>58</xdr:row>
      <xdr:rowOff>60147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739529"/>
          <a:ext cx="838200" cy="26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133042</xdr:rowOff>
    </xdr:from>
    <xdr:to>
      <xdr:col>81</xdr:col>
      <xdr:colOff>50800</xdr:colOff>
      <xdr:row>58</xdr:row>
      <xdr:rowOff>60147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905692"/>
          <a:ext cx="889000" cy="9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72720</xdr:rowOff>
    </xdr:from>
    <xdr:to>
      <xdr:col>76</xdr:col>
      <xdr:colOff>114300</xdr:colOff>
      <xdr:row>57</xdr:row>
      <xdr:rowOff>133042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845370"/>
          <a:ext cx="889000" cy="6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72720</xdr:rowOff>
    </xdr:from>
    <xdr:to>
      <xdr:col>71</xdr:col>
      <xdr:colOff>177800</xdr:colOff>
      <xdr:row>58</xdr:row>
      <xdr:rowOff>81693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845370"/>
          <a:ext cx="889000" cy="18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87529</xdr:rowOff>
    </xdr:from>
    <xdr:to>
      <xdr:col>85</xdr:col>
      <xdr:colOff>177800</xdr:colOff>
      <xdr:row>57</xdr:row>
      <xdr:rowOff>17679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8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65956</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6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9347</xdr:rowOff>
    </xdr:from>
    <xdr:to>
      <xdr:col>81</xdr:col>
      <xdr:colOff>101600</xdr:colOff>
      <xdr:row>58</xdr:row>
      <xdr:rowOff>110947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95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102074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1004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82242</xdr:rowOff>
    </xdr:from>
    <xdr:to>
      <xdr:col>76</xdr:col>
      <xdr:colOff>165100</xdr:colOff>
      <xdr:row>58</xdr:row>
      <xdr:rowOff>12392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85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3519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94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21920</xdr:rowOff>
    </xdr:from>
    <xdr:to>
      <xdr:col>72</xdr:col>
      <xdr:colOff>38100</xdr:colOff>
      <xdr:row>57</xdr:row>
      <xdr:rowOff>123520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7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114647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88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30893</xdr:rowOff>
    </xdr:from>
    <xdr:to>
      <xdr:col>67</xdr:col>
      <xdr:colOff>101600</xdr:colOff>
      <xdr:row>58</xdr:row>
      <xdr:rowOff>132493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9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123620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97137</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41687"/>
          <a:ext cx="88900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46337</xdr:rowOff>
    </xdr:from>
    <xdr:to>
      <xdr:col>67</xdr:col>
      <xdr:colOff>101600</xdr:colOff>
      <xdr:row>79</xdr:row>
      <xdr:rowOff>147937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139064</xdr:rowOff>
    </xdr:from>
    <xdr:ext cx="313932"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57333" y="136836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117801</xdr:rowOff>
    </xdr:from>
    <xdr:to>
      <xdr:col>85</xdr:col>
      <xdr:colOff>127000</xdr:colOff>
      <xdr:row>94</xdr:row>
      <xdr:rowOff>135379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234101"/>
          <a:ext cx="838200" cy="1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92242</xdr:rowOff>
    </xdr:from>
    <xdr:to>
      <xdr:col>81</xdr:col>
      <xdr:colOff>50800</xdr:colOff>
      <xdr:row>94</xdr:row>
      <xdr:rowOff>117801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208542"/>
          <a:ext cx="889000" cy="2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60764</xdr:rowOff>
    </xdr:from>
    <xdr:to>
      <xdr:col>76</xdr:col>
      <xdr:colOff>114300</xdr:colOff>
      <xdr:row>94</xdr:row>
      <xdr:rowOff>92242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005614"/>
          <a:ext cx="889000" cy="20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60764</xdr:rowOff>
    </xdr:from>
    <xdr:to>
      <xdr:col>71</xdr:col>
      <xdr:colOff>177800</xdr:colOff>
      <xdr:row>94</xdr:row>
      <xdr:rowOff>1099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005614"/>
          <a:ext cx="889000" cy="11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84579</xdr:rowOff>
    </xdr:from>
    <xdr:to>
      <xdr:col>85</xdr:col>
      <xdr:colOff>177800</xdr:colOff>
      <xdr:row>95</xdr:row>
      <xdr:rowOff>14729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20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107456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05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67001</xdr:rowOff>
    </xdr:from>
    <xdr:to>
      <xdr:col>81</xdr:col>
      <xdr:colOff>101600</xdr:colOff>
      <xdr:row>94</xdr:row>
      <xdr:rowOff>168601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18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13678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95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41442</xdr:rowOff>
    </xdr:from>
    <xdr:to>
      <xdr:col>76</xdr:col>
      <xdr:colOff>165100</xdr:colOff>
      <xdr:row>94</xdr:row>
      <xdr:rowOff>143042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15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159569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93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9964</xdr:rowOff>
    </xdr:from>
    <xdr:to>
      <xdr:col>72</xdr:col>
      <xdr:colOff>38100</xdr:colOff>
      <xdr:row>93</xdr:row>
      <xdr:rowOff>111564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595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128091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730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121749</xdr:rowOff>
    </xdr:from>
    <xdr:to>
      <xdr:col>67</xdr:col>
      <xdr:colOff>101600</xdr:colOff>
      <xdr:row>94</xdr:row>
      <xdr:rowOff>51899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06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68426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84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273,016</a:t>
          </a:r>
          <a:r>
            <a:rPr kumimoji="1" lang="ja-JP" altLang="en-US" sz="1300">
              <a:latin typeface="ＭＳ Ｐゴシック" panose="020B0600070205080204" pitchFamily="50" charset="-128"/>
              <a:ea typeface="ＭＳ Ｐゴシック" panose="020B0600070205080204" pitchFamily="50" charset="-128"/>
            </a:rPr>
            <a:t>円となっている。本市は生活保護受給者の割合（保護率）が高いことにより、類似団体と比較すると依然として高い推移となっていることに加え、物価高騰に直面する低所得世帯への支援策として実施した低所得者支援給付関係事業費の増などにより、前年度から増加した。</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50,189</a:t>
          </a:r>
          <a:r>
            <a:rPr kumimoji="1" lang="ja-JP" altLang="en-US" sz="1300">
              <a:latin typeface="ＭＳ Ｐゴシック" panose="020B0600070205080204" pitchFamily="50" charset="-128"/>
              <a:ea typeface="ＭＳ Ｐゴシック" panose="020B0600070205080204" pitchFamily="50" charset="-128"/>
            </a:rPr>
            <a:t>円となっている。市債の計画的な発行に伴う将来負担の減により、市債の残高及び元利償還金が減少したことから、減少傾向にあるが、類似団体と比較すると依然として高い推移となっている。引き続き、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年間の財政運営の方向性を示す「財政運営方針」で掲げた令和</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年度末における将来負担の残高目標に向け、将来負担の縮減と必要な投資的事業の実施をバランスよく両立させていくことで、公債費の適正な管理を行っていく。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兵庫県尼崎市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令和７年度に返還が必要となる各種還付金相当額や出資金返還金等を積み立てたことから財政調整基金残高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は増加した。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引き続き、災害対応や税収の大幅な変動等が生じた際に、近隣の他都市と同程度の対応を図ることができるよう、類似他都市並の残高を確保していく。</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また、前年度と比較して実質収支が改善したことにより、実質単年度収支も改善となった。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兵庫県尼崎市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連結実質赤字比率は、昨年度に引き続き、全体として黒字となっている。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般会計については、今後、一層の高齢化や人口減少、公共施設の老朽化などの財政運営上の課題に加えて、次期焼却施設の整備に係る将来負担の増加が見込まれているため、将来負担の縮減と必要な投資的事業の実施をバランスよく両立させていく必要が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兵庫県尼崎市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元利償還金は、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市債の計画的な発行に伴う将来負担の減により、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減少傾向にある。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年間の財政運営の方向性を示す「財政運営方針」で掲げた令和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年度末における将来負担の残高目標</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の達成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に向け、将来負担の縮減と必要な投資的事業の実施をバランスよく両立させていく。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現在、発行している満期一括償還地方債は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兵庫県市町共同公募債（グリーンボンド）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のみであり、令和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年度に全て償還する見込みである。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兵庫県尼崎市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将来負担比率の分子は、市債の発行を計画的に行ってきたことや早期償還により市債の償還を進めてきたこと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による地方債現在高の減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、また、充当可能な基金残高が増加したことなどにより、前年度と比べ減少した。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一方で、今後は次期焼却施設の建設や、学校</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施設の改修・更新</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、公共施設の適正管理など、必要な投資が多数見込まれることから、将来負担の縮減と必要な投資的事業の実施をバランスよく両立させていくことで、地方債残高の縮減に向けて取り組む。</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D008D69-947E-4A6B-BAC6-66A6B2ED2E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4477A729-6009-47E8-BD9C-0BEB84B93F72}"/>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D712273-1CBA-4DFF-BCA5-D0CF431D371C}"/>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EA3FCF6-B642-4167-AC8C-1A3F5862AB8E}"/>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9044EFA-A807-497D-A107-35C5C99D4164}"/>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78CF774-F669-4890-9874-845B14E9DB7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5675B52-253F-4113-8553-673B7D9FAC49}"/>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兵庫県尼崎市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1702DE4-AAD3-422D-BF9B-18EB2F613AB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EE6D301-4728-4148-9E75-10BC0C4F971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112D5ED-93D5-4779-837D-AA95D7B2AFD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B16E527-272B-41A9-B8A9-ED2779900FC7}"/>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・「公共施設整備保全基金」に不動産売払収入や収益事業収入の一部等を積み立てたことや、「減債基金」に不動産売払収入を積み立てたこと等により、基金全体として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・主要３基金については、令和５年度から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年間の財政運営の方向性を示す「財政運営方針」に掲げるルールに基づき積立・活用を行う。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主要３基金・・・財政調整基金、減債基金、公共施設整備保全基金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93E047C-A49E-407C-841E-8565D9FA86F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E0CE2134-B54B-4ABB-A12B-3DAA62F9D45E}"/>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C967A8CD-8108-424D-B8FC-02A19F67FDD2}"/>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・公共施設整備保全基金：市が設置する公共施設の整備及び保全に要する経費の財源を確保する。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・新本庁舎建設基金：尼崎市役所本庁舎の建設に要する経費の財源を確保する。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・公共施設整備保全基金：投資的事業への活用のために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収益事業集の一部等を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・新本庁舎建設基金：収益事業収入の一部等を積み立てたことから、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・公共施設整備保全基金：原則として直近３ヵ年における積立平均額の３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４を限度に投資的事業等に対して活用。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・新本庁舎建設基金：本庁舎を新たに建て替える際の財源とするため、収益事業収入の一部等を積み立てる。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03362E7-5913-4145-8E8D-91389553163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42EAD84-7849-45CF-8CA6-50B07FADFCD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74356244-451D-463F-A758-8D2CB12BE15F}"/>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・令和６年度に返還した各種還付金等のために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百万円を取り崩した一方で、令和５年度決算の収支剰余金の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相当や、令和７年度に返還が必要となる各種還付金相当額に備えるなど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・災害対応や税収の大幅な変動等が生じた際に、近隣の他都市と同程度の対応を図ることができるよう、類似他都市並の残高を確保していく。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2C8A04DA-8F03-4CEA-8111-908EB46EA3A3}"/>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709BB742-3C82-43B1-BB66-7046E838350B}"/>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45A6364B-C97A-4AB1-990F-B8F255E036B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・不動産売払収入等を積み立てたことから、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・行政改革推進債の早期償還のほか令和７年度以降の公債費に起因する収支不足への対応等に対して必要に応じ活用。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・不動産売払収入のうち、一部を公共施設マネジメント計画に係る積立として別管理し、当該取組に係る市債の償還元金に対して活用。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AFD83CBD-5F77-4E9D-8994-AD6E2A6DAF2A}"/>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59C3A45-73D0-46E9-BD86-E6E1CA7C9E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C488561-2D47-4D34-AECD-58C2AD2B5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A059B6E1-4682-4391-BA7E-89C7C7072EB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4E529792-0EAD-42E6-B248-40BC2F1A0D5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64EBFF11-F6A6-4979-BA08-51E550F752A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3A44AF5F-6322-4171-AA18-6F2030591AE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2C346DEE-415D-42F1-A7D9-7F1382319FC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A44BE4AF-FC59-4E15-AB9A-73924651DF1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8D9BE08F-BCC3-49D0-9EF2-C2E8654BD6E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440C5496-B5BD-46B4-84F1-94B89AE6454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94F2729-D17A-495E-BEE3-FDAB1A25C45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736C701C-D4CD-43AA-B9B2-B8DA00BF3B4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911E5AFE-8210-4A1E-8D85-6F57B40432B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C7A4B796-9E10-4A9A-A488-4ACF0E5DB04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D887E19D-583E-4821-AED9-675CC33AFEA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4DF46C55-43BF-4C21-9CF4-AC2085FB668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B47B8384-33B5-4976-9174-296813FF6EC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81FCE0A3-2CDA-49DF-A98E-4D39728F88C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30201ABD-ACA6-4D29-B6E8-214B7F46525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7A7D4908-7607-49E4-A187-D21DDC6EFE0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AD562AF7-1121-4C04-8849-F66C6CBE79E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C6CA562A-E33E-4473-AF6F-34163ED05AA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4139944F-B21E-4233-B7E4-D22BC0397CC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877875F-2E09-4CC5-B816-8F3E937E07A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6A2F8B4F-85A8-4589-BB7D-F87CCF447FE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1DD4E70B-D523-478A-B616-C929DF02116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D420DBB0-62E6-4607-800C-9605368B453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F5ADA68A-00B6-4647-8583-7C1CE5855B4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B5C20C41-608A-4DEC-B4DB-203AD42CB41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AA032944-4038-406B-BD95-6E96B19B5EA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C9306144-3FCD-4558-B1BE-28F6A080B7B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C02308D8-5DE4-4C9B-A243-A195214262E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8091178A-057A-43A8-B3DB-A881AF8981B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910F459E-B013-4419-AF7E-B390400D319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A55D9F2F-9568-4AA2-AEB2-8F168A07123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75A19BF7-FC2A-47F7-9899-74C0D0CDD16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C5AFA37D-68E3-4B9D-98FC-4553DE9238A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E0C61B98-D301-4A21-99AC-33D955FC418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18AFA9B7-7A86-42F5-A04A-640E9B10CD9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DF12B5D1-5444-4C89-ACD1-B8FC0156DAA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752B7DF3-0668-4013-A9AD-09976DC2B6F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7D296775-E045-4F29-8349-D8FDC79E725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80E708D0-CCF1-451C-BE1C-2E8332DEBDB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F001BC8F-0751-4184-B820-8EF0D7899AA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130D1810-5FFD-4E85-8211-53027B86638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182D9DBF-8E63-4F3D-8DDB-1D19C892B59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1F81468B-A93A-4979-8F44-3B1D9F9963A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3C59B6CE-BD83-4608-8B16-0634F4F1F8F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F02BD11E-2EB7-4E82-9FAA-880C3A2A2F9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年度の有形固定資産減価償却率は</a:t>
          </a:r>
          <a:r>
            <a:rPr kumimoji="1" lang="en-US" altLang="ja-JP" sz="900">
              <a:solidFill>
                <a:schemeClr val="dk1"/>
              </a:solidFill>
              <a:effectLst/>
              <a:latin typeface="+mn-lt"/>
              <a:ea typeface="+mn-ea"/>
              <a:cs typeface="+mn-cs"/>
            </a:rPr>
            <a:t>69.1</a:t>
          </a:r>
          <a:r>
            <a:rPr kumimoji="1" lang="ja-JP" altLang="ja-JP" sz="900">
              <a:solidFill>
                <a:schemeClr val="dk1"/>
              </a:solidFill>
              <a:effectLst/>
              <a:latin typeface="+mn-lt"/>
              <a:ea typeface="+mn-ea"/>
              <a:cs typeface="+mn-cs"/>
            </a:rPr>
            <a:t>％で、令和</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年度の</a:t>
          </a:r>
          <a:r>
            <a:rPr kumimoji="1" lang="en-US" altLang="ja-JP" sz="900">
              <a:solidFill>
                <a:schemeClr val="dk1"/>
              </a:solidFill>
              <a:effectLst/>
              <a:latin typeface="+mn-lt"/>
              <a:ea typeface="+mn-ea"/>
              <a:cs typeface="+mn-cs"/>
            </a:rPr>
            <a:t>69.4</a:t>
          </a:r>
          <a:r>
            <a:rPr kumimoji="1" lang="ja-JP" altLang="ja-JP" sz="900">
              <a:solidFill>
                <a:schemeClr val="dk1"/>
              </a:solidFill>
              <a:effectLst/>
              <a:latin typeface="+mn-lt"/>
              <a:ea typeface="+mn-ea"/>
              <a:cs typeface="+mn-cs"/>
            </a:rPr>
            <a:t>％から</a:t>
          </a:r>
          <a:r>
            <a:rPr kumimoji="1" lang="en-US" altLang="ja-JP" sz="900">
              <a:solidFill>
                <a:schemeClr val="dk1"/>
              </a:solidFill>
              <a:effectLst/>
              <a:latin typeface="+mn-lt"/>
              <a:ea typeface="+mn-ea"/>
              <a:cs typeface="+mn-cs"/>
            </a:rPr>
            <a:t>0.3</a:t>
          </a:r>
          <a:r>
            <a:rPr kumimoji="1" lang="ja-JP" altLang="ja-JP" sz="900">
              <a:solidFill>
                <a:schemeClr val="dk1"/>
              </a:solidFill>
              <a:effectLst/>
              <a:latin typeface="+mn-lt"/>
              <a:ea typeface="+mn-ea"/>
              <a:cs typeface="+mn-cs"/>
            </a:rPr>
            <a:t>ポイント</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しており、</a:t>
          </a:r>
          <a:r>
            <a:rPr kumimoji="1" lang="ja-JP" altLang="en-US" sz="900">
              <a:solidFill>
                <a:schemeClr val="dk1"/>
              </a:solidFill>
              <a:effectLst/>
              <a:latin typeface="+mn-lt"/>
              <a:ea typeface="+mn-ea"/>
              <a:cs typeface="+mn-cs"/>
            </a:rPr>
            <a:t>これは既存資産の減価償却額が上昇した一方で、小田南公園硬式野球場の寄附等の資産の新規取得等が資産の増加につながったことによるものである。</a:t>
          </a:r>
          <a:r>
            <a:rPr kumimoji="1" lang="ja-JP" altLang="ja-JP" sz="900">
              <a:solidFill>
                <a:schemeClr val="dk1"/>
              </a:solidFill>
              <a:effectLst/>
              <a:latin typeface="+mn-lt"/>
              <a:ea typeface="+mn-ea"/>
              <a:cs typeface="+mn-cs"/>
            </a:rPr>
            <a:t>類似団体平均</a:t>
          </a:r>
          <a:r>
            <a:rPr kumimoji="1" lang="en-US" altLang="ja-JP" sz="900">
              <a:solidFill>
                <a:schemeClr val="dk1"/>
              </a:solidFill>
              <a:effectLst/>
              <a:latin typeface="+mn-lt"/>
              <a:ea typeface="+mn-ea"/>
              <a:cs typeface="+mn-cs"/>
            </a:rPr>
            <a:t>66.7</a:t>
          </a:r>
          <a:r>
            <a:rPr kumimoji="1" lang="ja-JP" altLang="ja-JP" sz="900">
              <a:solidFill>
                <a:schemeClr val="dk1"/>
              </a:solidFill>
              <a:effectLst/>
              <a:latin typeface="+mn-lt"/>
              <a:ea typeface="+mn-ea"/>
              <a:cs typeface="+mn-cs"/>
            </a:rPr>
            <a:t>％と比較しても</a:t>
          </a:r>
          <a:r>
            <a:rPr kumimoji="1" lang="en-US" altLang="ja-JP" sz="900">
              <a:solidFill>
                <a:schemeClr val="dk1"/>
              </a:solidFill>
              <a:effectLst/>
              <a:latin typeface="+mn-lt"/>
              <a:ea typeface="+mn-ea"/>
              <a:cs typeface="+mn-cs"/>
            </a:rPr>
            <a:t>2.4</a:t>
          </a:r>
          <a:r>
            <a:rPr kumimoji="1" lang="ja-JP" altLang="ja-JP" sz="900">
              <a:solidFill>
                <a:schemeClr val="dk1"/>
              </a:solidFill>
              <a:effectLst/>
              <a:latin typeface="+mn-lt"/>
              <a:ea typeface="+mn-ea"/>
              <a:cs typeface="+mn-cs"/>
            </a:rPr>
            <a:t>ポイント高く、本市の有形固定資産は高度経済成長期からバブル期にかけて整備されたものが多く、資産の取得から長い年月が経過している状況であることから、将来の人口減少を見据えた施設の集約化や老朽化対策に取り組んでいく必要があ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39947C99-DD96-42E1-A915-4E3FC31017B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641CBC24-73EC-4595-8633-BF1317A1CA9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A75362E4-F43D-4767-88D8-ADBB894D8E8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AEA454FF-9C3B-4742-84CC-61D5414E9CE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F1B1A6D7-AA75-4234-BD0D-CB26E8445ED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D41D2A1B-68EB-4664-98F2-14DD4EC4363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37F62187-73F5-4026-A670-AAA72D21AF8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BD95F7EC-7745-4759-823D-83EB53FCB34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D4DF71D2-F584-4A68-A325-8E330FE3FD6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7413E1B1-5D39-49D1-8F6F-56B8BC01C11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EB7E1743-FB7E-4406-8EF6-8CDFDA939C7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550610E3-A73E-422C-B671-82D26BE9D84E}"/>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58B3B06E-C7E0-4E68-8E5D-0F602F8CE0DA}"/>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7E7D8A5F-5946-47F2-9443-C72509E819E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3557E502-5594-4610-9D12-B78E2C22997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5B9B5AF-CE6E-4BB6-8FB9-1821EAA5B57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7" name="直線コネクタ 66">
          <a:extLst>
            <a:ext uri="{FF2B5EF4-FFF2-40B4-BE49-F238E27FC236}">
              <a16:creationId xmlns:a16="http://schemas.microsoft.com/office/drawing/2014/main" id="{519A4EE8-527C-4CCD-B6F4-E42FB7FA1A39}"/>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8" name="有形固定資産減価償却率最小値テキスト">
          <a:extLst>
            <a:ext uri="{FF2B5EF4-FFF2-40B4-BE49-F238E27FC236}">
              <a16:creationId xmlns:a16="http://schemas.microsoft.com/office/drawing/2014/main" id="{80A5327E-11F0-44EF-B851-0484878472B7}"/>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9" name="直線コネクタ 68">
          <a:extLst>
            <a:ext uri="{FF2B5EF4-FFF2-40B4-BE49-F238E27FC236}">
              <a16:creationId xmlns:a16="http://schemas.microsoft.com/office/drawing/2014/main" id="{F5A99CCA-89C7-4D30-949C-5432519EDDEF}"/>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0" name="有形固定資産減価償却率最大値テキスト">
          <a:extLst>
            <a:ext uri="{FF2B5EF4-FFF2-40B4-BE49-F238E27FC236}">
              <a16:creationId xmlns:a16="http://schemas.microsoft.com/office/drawing/2014/main" id="{43DDEAC0-DE7A-46DB-86EB-513A174430D0}"/>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1" name="直線コネクタ 70">
          <a:extLst>
            <a:ext uri="{FF2B5EF4-FFF2-40B4-BE49-F238E27FC236}">
              <a16:creationId xmlns:a16="http://schemas.microsoft.com/office/drawing/2014/main" id="{CB906A79-71FA-4677-B190-DD91F580EF42}"/>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2" name="有形固定資産減価償却率平均値テキスト">
          <a:extLst>
            <a:ext uri="{FF2B5EF4-FFF2-40B4-BE49-F238E27FC236}">
              <a16:creationId xmlns:a16="http://schemas.microsoft.com/office/drawing/2014/main" id="{211A2F8D-FA88-45D2-B440-1F4BA5934BF0}"/>
            </a:ext>
          </a:extLst>
        </xdr:cNvPr>
        <xdr:cNvSpPr txBox="1"/>
      </xdr:nvSpPr>
      <xdr:spPr>
        <a:xfrm>
          <a:off x="4813300" y="607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3" name="フローチャート: 判断 72">
          <a:extLst>
            <a:ext uri="{FF2B5EF4-FFF2-40B4-BE49-F238E27FC236}">
              <a16:creationId xmlns:a16="http://schemas.microsoft.com/office/drawing/2014/main" id="{AB9E5314-F5C1-4C34-BFE6-3FE27293B740}"/>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4" name="フローチャート: 判断 73">
          <a:extLst>
            <a:ext uri="{FF2B5EF4-FFF2-40B4-BE49-F238E27FC236}">
              <a16:creationId xmlns:a16="http://schemas.microsoft.com/office/drawing/2014/main" id="{6AA579ED-D24E-4914-B6E0-D282BC26265E}"/>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5" name="フローチャート: 判断 74">
          <a:extLst>
            <a:ext uri="{FF2B5EF4-FFF2-40B4-BE49-F238E27FC236}">
              <a16:creationId xmlns:a16="http://schemas.microsoft.com/office/drawing/2014/main" id="{333E3D5B-E487-4676-86E8-59749E8CE1D3}"/>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6" name="フローチャート: 判断 75">
          <a:extLst>
            <a:ext uri="{FF2B5EF4-FFF2-40B4-BE49-F238E27FC236}">
              <a16:creationId xmlns:a16="http://schemas.microsoft.com/office/drawing/2014/main" id="{B110EEFE-EB3E-48D8-88CD-0F82A1E07D60}"/>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7" name="フローチャート: 判断 76">
          <a:extLst>
            <a:ext uri="{FF2B5EF4-FFF2-40B4-BE49-F238E27FC236}">
              <a16:creationId xmlns:a16="http://schemas.microsoft.com/office/drawing/2014/main" id="{BC7888E8-36D3-4D6F-AB83-93852BA66DFB}"/>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6914507-36EF-4797-A9A2-6040CD50ADB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6A3A8F3-8E27-44C0-9877-C04AD7A2043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E23F0AD-CAF1-48B8-80FC-15E4B60C024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19251D3-6427-44DC-9C13-3E3C3B385C2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6B71488-8389-42CA-BF13-24DAA97CFCD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51223</xdr:rowOff>
    </xdr:from>
    <xdr:to>
      <xdr:col>23</xdr:col>
      <xdr:colOff>136525</xdr:colOff>
      <xdr:row>32</xdr:row>
      <xdr:rowOff>152823</xdr:rowOff>
    </xdr:to>
    <xdr:sp macro="" textlink="">
      <xdr:nvSpPr>
        <xdr:cNvPr id="83" name="楕円 82">
          <a:extLst>
            <a:ext uri="{FF2B5EF4-FFF2-40B4-BE49-F238E27FC236}">
              <a16:creationId xmlns:a16="http://schemas.microsoft.com/office/drawing/2014/main" id="{4D6F57F7-1202-4FAF-9BA6-09B88CDCFEFB}"/>
            </a:ext>
          </a:extLst>
        </xdr:cNvPr>
        <xdr:cNvSpPr/>
      </xdr:nvSpPr>
      <xdr:spPr>
        <a:xfrm>
          <a:off x="4711700" y="630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29650</xdr:rowOff>
    </xdr:from>
    <xdr:ext cx="405111" cy="259045"/>
    <xdr:sp macro="" textlink="">
      <xdr:nvSpPr>
        <xdr:cNvPr id="84" name="有形固定資産減価償却率該当値テキスト">
          <a:extLst>
            <a:ext uri="{FF2B5EF4-FFF2-40B4-BE49-F238E27FC236}">
              <a16:creationId xmlns:a16="http://schemas.microsoft.com/office/drawing/2014/main" id="{9DBEFC2A-72CE-484D-B7A1-6AB6C1207FCA}"/>
            </a:ext>
          </a:extLst>
        </xdr:cNvPr>
        <xdr:cNvSpPr txBox="1"/>
      </xdr:nvSpPr>
      <xdr:spPr>
        <a:xfrm>
          <a:off x="4813300" y="628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62018</xdr:rowOff>
    </xdr:from>
    <xdr:to>
      <xdr:col>19</xdr:col>
      <xdr:colOff>187325</xdr:colOff>
      <xdr:row>32</xdr:row>
      <xdr:rowOff>163618</xdr:rowOff>
    </xdr:to>
    <xdr:sp macro="" textlink="">
      <xdr:nvSpPr>
        <xdr:cNvPr id="85" name="楕円 84">
          <a:extLst>
            <a:ext uri="{FF2B5EF4-FFF2-40B4-BE49-F238E27FC236}">
              <a16:creationId xmlns:a16="http://schemas.microsoft.com/office/drawing/2014/main" id="{9D491539-905A-4779-BEF6-090EB42F7A96}"/>
            </a:ext>
          </a:extLst>
        </xdr:cNvPr>
        <xdr:cNvSpPr/>
      </xdr:nvSpPr>
      <xdr:spPr>
        <a:xfrm>
          <a:off x="4000500" y="631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102023</xdr:rowOff>
    </xdr:from>
    <xdr:to>
      <xdr:col>23</xdr:col>
      <xdr:colOff>85725</xdr:colOff>
      <xdr:row>32</xdr:row>
      <xdr:rowOff>112818</xdr:rowOff>
    </xdr:to>
    <xdr:cxnSp macro="">
      <xdr:nvCxnSpPr>
        <xdr:cNvPr id="86" name="直線コネクタ 85">
          <a:extLst>
            <a:ext uri="{FF2B5EF4-FFF2-40B4-BE49-F238E27FC236}">
              <a16:creationId xmlns:a16="http://schemas.microsoft.com/office/drawing/2014/main" id="{7953700B-F76E-48E8-A0FE-D6B55365D1A7}"/>
            </a:ext>
          </a:extLst>
        </xdr:cNvPr>
        <xdr:cNvCxnSpPr/>
      </xdr:nvCxnSpPr>
      <xdr:spPr>
        <a:xfrm flipV="1">
          <a:off x="4051300" y="6359948"/>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26035</xdr:rowOff>
    </xdr:from>
    <xdr:to>
      <xdr:col>15</xdr:col>
      <xdr:colOff>187325</xdr:colOff>
      <xdr:row>32</xdr:row>
      <xdr:rowOff>127635</xdr:rowOff>
    </xdr:to>
    <xdr:sp macro="" textlink="">
      <xdr:nvSpPr>
        <xdr:cNvPr id="87" name="楕円 86">
          <a:extLst>
            <a:ext uri="{FF2B5EF4-FFF2-40B4-BE49-F238E27FC236}">
              <a16:creationId xmlns:a16="http://schemas.microsoft.com/office/drawing/2014/main" id="{9DF8BB02-A3D5-4F0B-B4C1-33A78ED672A1}"/>
            </a:ext>
          </a:extLst>
        </xdr:cNvPr>
        <xdr:cNvSpPr/>
      </xdr:nvSpPr>
      <xdr:spPr>
        <a:xfrm>
          <a:off x="3238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76835</xdr:rowOff>
    </xdr:from>
    <xdr:to>
      <xdr:col>19</xdr:col>
      <xdr:colOff>136525</xdr:colOff>
      <xdr:row>32</xdr:row>
      <xdr:rowOff>112818</xdr:rowOff>
    </xdr:to>
    <xdr:cxnSp macro="">
      <xdr:nvCxnSpPr>
        <xdr:cNvPr id="88" name="直線コネクタ 87">
          <a:extLst>
            <a:ext uri="{FF2B5EF4-FFF2-40B4-BE49-F238E27FC236}">
              <a16:creationId xmlns:a16="http://schemas.microsoft.com/office/drawing/2014/main" id="{8B85B1CE-4371-4153-958E-16744A35D171}"/>
            </a:ext>
          </a:extLst>
        </xdr:cNvPr>
        <xdr:cNvCxnSpPr/>
      </xdr:nvCxnSpPr>
      <xdr:spPr>
        <a:xfrm>
          <a:off x="3289300" y="633476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161502</xdr:rowOff>
    </xdr:from>
    <xdr:to>
      <xdr:col>11</xdr:col>
      <xdr:colOff>187325</xdr:colOff>
      <xdr:row>32</xdr:row>
      <xdr:rowOff>91652</xdr:rowOff>
    </xdr:to>
    <xdr:sp macro="" textlink="">
      <xdr:nvSpPr>
        <xdr:cNvPr id="89" name="楕円 88">
          <a:extLst>
            <a:ext uri="{FF2B5EF4-FFF2-40B4-BE49-F238E27FC236}">
              <a16:creationId xmlns:a16="http://schemas.microsoft.com/office/drawing/2014/main" id="{28A7DF7E-16A1-45B4-A9AB-9B23580A2A5F}"/>
            </a:ext>
          </a:extLst>
        </xdr:cNvPr>
        <xdr:cNvSpPr/>
      </xdr:nvSpPr>
      <xdr:spPr>
        <a:xfrm>
          <a:off x="2476500" y="62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40852</xdr:rowOff>
    </xdr:from>
    <xdr:to>
      <xdr:col>15</xdr:col>
      <xdr:colOff>136525</xdr:colOff>
      <xdr:row>32</xdr:row>
      <xdr:rowOff>76835</xdr:rowOff>
    </xdr:to>
    <xdr:cxnSp macro="">
      <xdr:nvCxnSpPr>
        <xdr:cNvPr id="90" name="直線コネクタ 89">
          <a:extLst>
            <a:ext uri="{FF2B5EF4-FFF2-40B4-BE49-F238E27FC236}">
              <a16:creationId xmlns:a16="http://schemas.microsoft.com/office/drawing/2014/main" id="{4FCA8C10-3BD4-4E1A-B5A5-CAA6E4BADB5B}"/>
            </a:ext>
          </a:extLst>
        </xdr:cNvPr>
        <xdr:cNvCxnSpPr/>
      </xdr:nvCxnSpPr>
      <xdr:spPr>
        <a:xfrm>
          <a:off x="2527300" y="6298777"/>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143510</xdr:rowOff>
    </xdr:from>
    <xdr:to>
      <xdr:col>7</xdr:col>
      <xdr:colOff>187325</xdr:colOff>
      <xdr:row>32</xdr:row>
      <xdr:rowOff>73660</xdr:rowOff>
    </xdr:to>
    <xdr:sp macro="" textlink="">
      <xdr:nvSpPr>
        <xdr:cNvPr id="91" name="楕円 90">
          <a:extLst>
            <a:ext uri="{FF2B5EF4-FFF2-40B4-BE49-F238E27FC236}">
              <a16:creationId xmlns:a16="http://schemas.microsoft.com/office/drawing/2014/main" id="{2FCC5505-261F-40C3-893A-B9A9311D2D44}"/>
            </a:ext>
          </a:extLst>
        </xdr:cNvPr>
        <xdr:cNvSpPr/>
      </xdr:nvSpPr>
      <xdr:spPr>
        <a:xfrm>
          <a:off x="1714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22860</xdr:rowOff>
    </xdr:from>
    <xdr:to>
      <xdr:col>11</xdr:col>
      <xdr:colOff>136525</xdr:colOff>
      <xdr:row>32</xdr:row>
      <xdr:rowOff>40852</xdr:rowOff>
    </xdr:to>
    <xdr:cxnSp macro="">
      <xdr:nvCxnSpPr>
        <xdr:cNvPr id="92" name="直線コネクタ 91">
          <a:extLst>
            <a:ext uri="{FF2B5EF4-FFF2-40B4-BE49-F238E27FC236}">
              <a16:creationId xmlns:a16="http://schemas.microsoft.com/office/drawing/2014/main" id="{246AC20B-EA03-4947-BD84-5F20EC2F2D18}"/>
            </a:ext>
          </a:extLst>
        </xdr:cNvPr>
        <xdr:cNvCxnSpPr/>
      </xdr:nvCxnSpPr>
      <xdr:spPr>
        <a:xfrm>
          <a:off x="1765300" y="6280785"/>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3" name="n_1aveValue有形固定資産減価償却率">
          <a:extLst>
            <a:ext uri="{FF2B5EF4-FFF2-40B4-BE49-F238E27FC236}">
              <a16:creationId xmlns:a16="http://schemas.microsoft.com/office/drawing/2014/main" id="{7168D826-6220-4AD0-93A8-9E30D986C031}"/>
            </a:ext>
          </a:extLst>
        </xdr:cNvPr>
        <xdr:cNvSpPr txBox="1"/>
      </xdr:nvSpPr>
      <xdr:spPr>
        <a:xfrm>
          <a:off x="3836044" y="596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4" name="n_2aveValue有形固定資産減価償却率">
          <a:extLst>
            <a:ext uri="{FF2B5EF4-FFF2-40B4-BE49-F238E27FC236}">
              <a16:creationId xmlns:a16="http://schemas.microsoft.com/office/drawing/2014/main" id="{AA6C87E2-808C-43D0-A528-7B6021518246}"/>
            </a:ext>
          </a:extLst>
        </xdr:cNvPr>
        <xdr:cNvSpPr txBox="1"/>
      </xdr:nvSpPr>
      <xdr:spPr>
        <a:xfrm>
          <a:off x="3086744" y="593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5" name="n_3aveValue有形固定資産減価償却率">
          <a:extLst>
            <a:ext uri="{FF2B5EF4-FFF2-40B4-BE49-F238E27FC236}">
              <a16:creationId xmlns:a16="http://schemas.microsoft.com/office/drawing/2014/main" id="{61152298-261E-4F88-912B-A6C1A4D73B61}"/>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6" name="n_4aveValue有形固定資産減価償却率">
          <a:extLst>
            <a:ext uri="{FF2B5EF4-FFF2-40B4-BE49-F238E27FC236}">
              <a16:creationId xmlns:a16="http://schemas.microsoft.com/office/drawing/2014/main" id="{09E2B5BB-7E10-4FF2-9F5D-ACA3D1C17EDA}"/>
            </a:ext>
          </a:extLst>
        </xdr:cNvPr>
        <xdr:cNvSpPr txBox="1"/>
      </xdr:nvSpPr>
      <xdr:spPr>
        <a:xfrm>
          <a:off x="1562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154745</xdr:rowOff>
    </xdr:from>
    <xdr:ext cx="405111" cy="259045"/>
    <xdr:sp macro="" textlink="">
      <xdr:nvSpPr>
        <xdr:cNvPr id="97" name="n_1mainValue有形固定資産減価償却率">
          <a:extLst>
            <a:ext uri="{FF2B5EF4-FFF2-40B4-BE49-F238E27FC236}">
              <a16:creationId xmlns:a16="http://schemas.microsoft.com/office/drawing/2014/main" id="{A8F6CFAC-2817-413F-AA83-521020E4FE2D}"/>
            </a:ext>
          </a:extLst>
        </xdr:cNvPr>
        <xdr:cNvSpPr txBox="1"/>
      </xdr:nvSpPr>
      <xdr:spPr>
        <a:xfrm>
          <a:off x="3836044" y="641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118762</xdr:rowOff>
    </xdr:from>
    <xdr:ext cx="405111" cy="259045"/>
    <xdr:sp macro="" textlink="">
      <xdr:nvSpPr>
        <xdr:cNvPr id="98" name="n_2mainValue有形固定資産減価償却率">
          <a:extLst>
            <a:ext uri="{FF2B5EF4-FFF2-40B4-BE49-F238E27FC236}">
              <a16:creationId xmlns:a16="http://schemas.microsoft.com/office/drawing/2014/main" id="{D2148383-850F-40DD-A6B6-0A09522E1562}"/>
            </a:ext>
          </a:extLst>
        </xdr:cNvPr>
        <xdr:cNvSpPr txBox="1"/>
      </xdr:nvSpPr>
      <xdr:spPr>
        <a:xfrm>
          <a:off x="30867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82779</xdr:rowOff>
    </xdr:from>
    <xdr:ext cx="405111" cy="259045"/>
    <xdr:sp macro="" textlink="">
      <xdr:nvSpPr>
        <xdr:cNvPr id="99" name="n_3mainValue有形固定資産減価償却率">
          <a:extLst>
            <a:ext uri="{FF2B5EF4-FFF2-40B4-BE49-F238E27FC236}">
              <a16:creationId xmlns:a16="http://schemas.microsoft.com/office/drawing/2014/main" id="{C77B9E0D-9FEB-41AB-A83D-BCD86A6DD380}"/>
            </a:ext>
          </a:extLst>
        </xdr:cNvPr>
        <xdr:cNvSpPr txBox="1"/>
      </xdr:nvSpPr>
      <xdr:spPr>
        <a:xfrm>
          <a:off x="2324744" y="63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64787</xdr:rowOff>
    </xdr:from>
    <xdr:ext cx="405111" cy="259045"/>
    <xdr:sp macro="" textlink="">
      <xdr:nvSpPr>
        <xdr:cNvPr id="100" name="n_4mainValue有形固定資産減価償却率">
          <a:extLst>
            <a:ext uri="{FF2B5EF4-FFF2-40B4-BE49-F238E27FC236}">
              <a16:creationId xmlns:a16="http://schemas.microsoft.com/office/drawing/2014/main" id="{E9AF4257-B813-4A3D-9617-6A89DCA0CB78}"/>
            </a:ext>
          </a:extLst>
        </xdr:cNvPr>
        <xdr:cNvSpPr txBox="1"/>
      </xdr:nvSpPr>
      <xdr:spPr>
        <a:xfrm>
          <a:off x="1562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D2AAF0B8-675B-4C50-AE24-F3CBE75F1DF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8888D8A9-232C-404D-A0D8-78B40331CD5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2CEE83D-F819-4E0E-A407-FD73F6A9C34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D9712442-E78A-4974-A5B3-217C8A1E56A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7D379035-F9A0-42C1-898E-5D15D9F5F73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8A646BD-111B-4909-9F6B-83E72E425D0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96A2CF9D-638B-44F6-9487-3066FB163DB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4BEB36F7-4711-4877-AD17-4A73B024387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E7C8D9CF-5761-4363-8FB7-17C35F26C61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6B9161F-49A6-41AB-AF04-F8A966C866E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5607431-CC27-4C4E-B86B-36124EB102A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41E0C907-996B-4F17-ABB0-65CBB7CA0AA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E238D337-2FA9-491D-A1D7-36A11B5A453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新発債の発行抑制や地方債の早期償還により地方債現在高が減少し将来負担額の減少等により債務償還比率は前年度と比較して</a:t>
          </a:r>
          <a:r>
            <a:rPr kumimoji="1" lang="en-US" altLang="ja-JP" sz="900">
              <a:solidFill>
                <a:schemeClr val="dk1"/>
              </a:solidFill>
              <a:effectLst/>
              <a:latin typeface="+mn-lt"/>
              <a:ea typeface="+mn-ea"/>
              <a:cs typeface="+mn-cs"/>
            </a:rPr>
            <a:t>68.6</a:t>
          </a:r>
          <a:r>
            <a:rPr kumimoji="1" lang="ja-JP" altLang="ja-JP" sz="900">
              <a:solidFill>
                <a:schemeClr val="dk1"/>
              </a:solidFill>
              <a:effectLst/>
              <a:latin typeface="+mn-lt"/>
              <a:ea typeface="+mn-ea"/>
              <a:cs typeface="+mn-cs"/>
            </a:rPr>
            <a:t>ポイント減となった。</a:t>
          </a:r>
          <a:endParaRPr lang="ja-JP" altLang="ja-JP" sz="900">
            <a:effectLst/>
          </a:endParaRPr>
        </a:p>
        <a:p>
          <a:r>
            <a:rPr kumimoji="1" lang="ja-JP" altLang="ja-JP" sz="900">
              <a:solidFill>
                <a:schemeClr val="dk1"/>
              </a:solidFill>
              <a:effectLst/>
              <a:latin typeface="+mn-lt"/>
              <a:ea typeface="+mn-ea"/>
              <a:cs typeface="+mn-cs"/>
            </a:rPr>
            <a:t>本市の債務償還比率は</a:t>
          </a:r>
          <a:r>
            <a:rPr kumimoji="1" lang="en-US" altLang="ja-JP" sz="900">
              <a:solidFill>
                <a:schemeClr val="dk1"/>
              </a:solidFill>
              <a:effectLst/>
              <a:latin typeface="+mn-lt"/>
              <a:ea typeface="+mn-ea"/>
              <a:cs typeface="+mn-cs"/>
            </a:rPr>
            <a:t>444.0</a:t>
          </a:r>
          <a:r>
            <a:rPr kumimoji="1" lang="ja-JP" altLang="ja-JP" sz="900">
              <a:solidFill>
                <a:schemeClr val="dk1"/>
              </a:solidFill>
              <a:effectLst/>
              <a:latin typeface="+mn-lt"/>
              <a:ea typeface="+mn-ea"/>
              <a:cs typeface="+mn-cs"/>
            </a:rPr>
            <a:t>％で、類似団体平均の</a:t>
          </a:r>
          <a:r>
            <a:rPr kumimoji="1" lang="en-US" altLang="ja-JP" sz="900">
              <a:solidFill>
                <a:schemeClr val="dk1"/>
              </a:solidFill>
              <a:effectLst/>
              <a:latin typeface="+mn-lt"/>
              <a:ea typeface="+mn-ea"/>
              <a:cs typeface="+mn-cs"/>
            </a:rPr>
            <a:t>560.4</a:t>
          </a:r>
          <a:r>
            <a:rPr kumimoji="1" lang="ja-JP" altLang="ja-JP" sz="900">
              <a:solidFill>
                <a:schemeClr val="dk1"/>
              </a:solidFill>
              <a:effectLst/>
              <a:latin typeface="+mn-lt"/>
              <a:ea typeface="+mn-ea"/>
              <a:cs typeface="+mn-cs"/>
            </a:rPr>
            <a:t>％と比較すると、</a:t>
          </a:r>
          <a:r>
            <a:rPr kumimoji="1" lang="en-US" altLang="ja-JP" sz="900">
              <a:solidFill>
                <a:schemeClr val="dk1"/>
              </a:solidFill>
              <a:effectLst/>
              <a:latin typeface="+mn-lt"/>
              <a:ea typeface="+mn-ea"/>
              <a:cs typeface="+mn-cs"/>
            </a:rPr>
            <a:t>116.4</a:t>
          </a:r>
          <a:r>
            <a:rPr kumimoji="1" lang="ja-JP" altLang="ja-JP" sz="900">
              <a:solidFill>
                <a:schemeClr val="dk1"/>
              </a:solidFill>
              <a:effectLst/>
              <a:latin typeface="+mn-lt"/>
              <a:ea typeface="+mn-ea"/>
              <a:cs typeface="+mn-cs"/>
            </a:rPr>
            <a:t>ポイント低くなっている。これは、本市の将来負担額が、他都市と比べ少なくなったことが主な要因と考えられる。</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97A13B3-6B2B-47B6-A0C9-4115EF27123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A75A6BCC-0144-4549-A4DA-D13E48F9D2B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6A8EEEC-DA50-4182-8512-914D608F765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E3CD1ECD-C1A4-4FA9-B838-15B0F743D09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A600E94D-C924-4FCD-AE8D-08B86CABAAD9}"/>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D9DBABFB-573A-4220-AF80-BC110E79B4F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9FE7E3B6-D0EB-437A-87C8-40777EEC3C4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D99C940B-2299-46FB-AB46-9567C8D67BC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6E81AE1C-B099-4CC8-9AEB-46654C75A1A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79BB2BA9-74E2-4C53-BF36-372EEE9FCFE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6F7E9302-EE95-4989-9BAA-B6AE2C1437D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7B10C306-ECEE-4728-8231-EB53179ED92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2BAFF1E2-B9F6-41F4-84DE-DF4372A7939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7FBD49B-B6C7-4AEE-9C9C-E9AB2130661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593F2E99-A663-41C0-B919-246BFF10775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9" name="直線コネクタ 128">
          <a:extLst>
            <a:ext uri="{FF2B5EF4-FFF2-40B4-BE49-F238E27FC236}">
              <a16:creationId xmlns:a16="http://schemas.microsoft.com/office/drawing/2014/main" id="{7EA98486-F7BB-4005-A3D9-3ED0CE99C6B7}"/>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0" name="債務償還比率最小値テキスト">
          <a:extLst>
            <a:ext uri="{FF2B5EF4-FFF2-40B4-BE49-F238E27FC236}">
              <a16:creationId xmlns:a16="http://schemas.microsoft.com/office/drawing/2014/main" id="{09F247B1-7348-400C-96F5-82C0021ADBE1}"/>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1" name="直線コネクタ 130">
          <a:extLst>
            <a:ext uri="{FF2B5EF4-FFF2-40B4-BE49-F238E27FC236}">
              <a16:creationId xmlns:a16="http://schemas.microsoft.com/office/drawing/2014/main" id="{F21C2301-3243-43F4-8FB2-F1CAC35E703B}"/>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DD230BA5-4737-4AA4-97F8-E47436AC1CE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66E1A9B3-D195-4B83-A8D4-D3C9C942401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4" name="債務償還比率平均値テキスト">
          <a:extLst>
            <a:ext uri="{FF2B5EF4-FFF2-40B4-BE49-F238E27FC236}">
              <a16:creationId xmlns:a16="http://schemas.microsoft.com/office/drawing/2014/main" id="{27554DF7-D3EC-4C55-94E7-2E0C1E506607}"/>
            </a:ext>
          </a:extLst>
        </xdr:cNvPr>
        <xdr:cNvSpPr txBox="1"/>
      </xdr:nvSpPr>
      <xdr:spPr>
        <a:xfrm>
          <a:off x="14846300" y="5912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5" name="フローチャート: 判断 134">
          <a:extLst>
            <a:ext uri="{FF2B5EF4-FFF2-40B4-BE49-F238E27FC236}">
              <a16:creationId xmlns:a16="http://schemas.microsoft.com/office/drawing/2014/main" id="{00377EAE-4F56-4C2B-B7D6-DCF5469FEFCF}"/>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6" name="フローチャート: 判断 135">
          <a:extLst>
            <a:ext uri="{FF2B5EF4-FFF2-40B4-BE49-F238E27FC236}">
              <a16:creationId xmlns:a16="http://schemas.microsoft.com/office/drawing/2014/main" id="{4D057E91-FF50-41DF-A77E-CAD58B66DEDE}"/>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7" name="フローチャート: 判断 136">
          <a:extLst>
            <a:ext uri="{FF2B5EF4-FFF2-40B4-BE49-F238E27FC236}">
              <a16:creationId xmlns:a16="http://schemas.microsoft.com/office/drawing/2014/main" id="{B8C652CB-6BDA-4479-A868-AF63B71586B8}"/>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8" name="フローチャート: 判断 137">
          <a:extLst>
            <a:ext uri="{FF2B5EF4-FFF2-40B4-BE49-F238E27FC236}">
              <a16:creationId xmlns:a16="http://schemas.microsoft.com/office/drawing/2014/main" id="{DFA649F0-CB85-445C-9B1B-F7116ADCACCF}"/>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9" name="フローチャート: 判断 138">
          <a:extLst>
            <a:ext uri="{FF2B5EF4-FFF2-40B4-BE49-F238E27FC236}">
              <a16:creationId xmlns:a16="http://schemas.microsoft.com/office/drawing/2014/main" id="{A73FC8AA-971B-4B4A-993E-61FE8473F7B4}"/>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BA3A35E-0983-4BEB-8784-E70C299DE0D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6041860-6E4B-4327-82A3-67C8E2EA05C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1D46544-A9EB-427D-A69D-9EE7A3B912F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1BF9663-1936-4A6A-AC35-BB52518276A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F78BEDA-0EAF-4E25-9284-6AE53EF0E55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51012</xdr:rowOff>
    </xdr:from>
    <xdr:to>
      <xdr:col>76</xdr:col>
      <xdr:colOff>73025</xdr:colOff>
      <xdr:row>29</xdr:row>
      <xdr:rowOff>152612</xdr:rowOff>
    </xdr:to>
    <xdr:sp macro="" textlink="">
      <xdr:nvSpPr>
        <xdr:cNvPr id="145" name="楕円 144">
          <a:extLst>
            <a:ext uri="{FF2B5EF4-FFF2-40B4-BE49-F238E27FC236}">
              <a16:creationId xmlns:a16="http://schemas.microsoft.com/office/drawing/2014/main" id="{2AA0B177-52A1-4270-89DC-9E9D909923BB}"/>
            </a:ext>
          </a:extLst>
        </xdr:cNvPr>
        <xdr:cNvSpPr/>
      </xdr:nvSpPr>
      <xdr:spPr>
        <a:xfrm>
          <a:off x="14744700" y="57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73889</xdr:rowOff>
    </xdr:from>
    <xdr:ext cx="469744" cy="259045"/>
    <xdr:sp macro="" textlink="">
      <xdr:nvSpPr>
        <xdr:cNvPr id="146" name="債務償還比率該当値テキスト">
          <a:extLst>
            <a:ext uri="{FF2B5EF4-FFF2-40B4-BE49-F238E27FC236}">
              <a16:creationId xmlns:a16="http://schemas.microsoft.com/office/drawing/2014/main" id="{605CBFFC-CEDF-4BFD-997A-F778B8B25DD7}"/>
            </a:ext>
          </a:extLst>
        </xdr:cNvPr>
        <xdr:cNvSpPr txBox="1"/>
      </xdr:nvSpPr>
      <xdr:spPr>
        <a:xfrm>
          <a:off x="14846300" y="564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133293</xdr:rowOff>
    </xdr:from>
    <xdr:to>
      <xdr:col>72</xdr:col>
      <xdr:colOff>123825</xdr:colOff>
      <xdr:row>30</xdr:row>
      <xdr:rowOff>63443</xdr:rowOff>
    </xdr:to>
    <xdr:sp macro="" textlink="">
      <xdr:nvSpPr>
        <xdr:cNvPr id="147" name="楕円 146">
          <a:extLst>
            <a:ext uri="{FF2B5EF4-FFF2-40B4-BE49-F238E27FC236}">
              <a16:creationId xmlns:a16="http://schemas.microsoft.com/office/drawing/2014/main" id="{D95E6E39-8B3D-4B49-AC07-1068368C22B4}"/>
            </a:ext>
          </a:extLst>
        </xdr:cNvPr>
        <xdr:cNvSpPr/>
      </xdr:nvSpPr>
      <xdr:spPr>
        <a:xfrm>
          <a:off x="14033500" y="587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101812</xdr:rowOff>
    </xdr:from>
    <xdr:to>
      <xdr:col>76</xdr:col>
      <xdr:colOff>22225</xdr:colOff>
      <xdr:row>30</xdr:row>
      <xdr:rowOff>12643</xdr:rowOff>
    </xdr:to>
    <xdr:cxnSp macro="">
      <xdr:nvCxnSpPr>
        <xdr:cNvPr id="148" name="直線コネクタ 147">
          <a:extLst>
            <a:ext uri="{FF2B5EF4-FFF2-40B4-BE49-F238E27FC236}">
              <a16:creationId xmlns:a16="http://schemas.microsoft.com/office/drawing/2014/main" id="{A208586C-C954-4E36-981B-EE370C6877B2}"/>
            </a:ext>
          </a:extLst>
        </xdr:cNvPr>
        <xdr:cNvCxnSpPr/>
      </xdr:nvCxnSpPr>
      <xdr:spPr>
        <a:xfrm flipV="1">
          <a:off x="14084300" y="5845387"/>
          <a:ext cx="711200" cy="8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19417</xdr:rowOff>
    </xdr:from>
    <xdr:to>
      <xdr:col>68</xdr:col>
      <xdr:colOff>123825</xdr:colOff>
      <xdr:row>30</xdr:row>
      <xdr:rowOff>121017</xdr:rowOff>
    </xdr:to>
    <xdr:sp macro="" textlink="">
      <xdr:nvSpPr>
        <xdr:cNvPr id="149" name="楕円 148">
          <a:extLst>
            <a:ext uri="{FF2B5EF4-FFF2-40B4-BE49-F238E27FC236}">
              <a16:creationId xmlns:a16="http://schemas.microsoft.com/office/drawing/2014/main" id="{CC3A1CF9-0897-423E-A8A5-40770F3CB3D8}"/>
            </a:ext>
          </a:extLst>
        </xdr:cNvPr>
        <xdr:cNvSpPr/>
      </xdr:nvSpPr>
      <xdr:spPr>
        <a:xfrm>
          <a:off x="13271500" y="593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12643</xdr:rowOff>
    </xdr:from>
    <xdr:to>
      <xdr:col>72</xdr:col>
      <xdr:colOff>73025</xdr:colOff>
      <xdr:row>30</xdr:row>
      <xdr:rowOff>70217</xdr:rowOff>
    </xdr:to>
    <xdr:cxnSp macro="">
      <xdr:nvCxnSpPr>
        <xdr:cNvPr id="150" name="直線コネクタ 149">
          <a:extLst>
            <a:ext uri="{FF2B5EF4-FFF2-40B4-BE49-F238E27FC236}">
              <a16:creationId xmlns:a16="http://schemas.microsoft.com/office/drawing/2014/main" id="{0BA913DB-C902-4450-87E7-80AA3936DE33}"/>
            </a:ext>
          </a:extLst>
        </xdr:cNvPr>
        <xdr:cNvCxnSpPr/>
      </xdr:nvCxnSpPr>
      <xdr:spPr>
        <a:xfrm flipV="1">
          <a:off x="13322300" y="592766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126217</xdr:rowOff>
    </xdr:from>
    <xdr:to>
      <xdr:col>64</xdr:col>
      <xdr:colOff>123825</xdr:colOff>
      <xdr:row>30</xdr:row>
      <xdr:rowOff>56367</xdr:rowOff>
    </xdr:to>
    <xdr:sp macro="" textlink="">
      <xdr:nvSpPr>
        <xdr:cNvPr id="151" name="楕円 150">
          <a:extLst>
            <a:ext uri="{FF2B5EF4-FFF2-40B4-BE49-F238E27FC236}">
              <a16:creationId xmlns:a16="http://schemas.microsoft.com/office/drawing/2014/main" id="{7A02A0A8-F1C2-4AEE-83E5-B6002717CBB7}"/>
            </a:ext>
          </a:extLst>
        </xdr:cNvPr>
        <xdr:cNvSpPr/>
      </xdr:nvSpPr>
      <xdr:spPr>
        <a:xfrm>
          <a:off x="12509500" y="586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5567</xdr:rowOff>
    </xdr:from>
    <xdr:to>
      <xdr:col>68</xdr:col>
      <xdr:colOff>73025</xdr:colOff>
      <xdr:row>30</xdr:row>
      <xdr:rowOff>70217</xdr:rowOff>
    </xdr:to>
    <xdr:cxnSp macro="">
      <xdr:nvCxnSpPr>
        <xdr:cNvPr id="152" name="直線コネクタ 151">
          <a:extLst>
            <a:ext uri="{FF2B5EF4-FFF2-40B4-BE49-F238E27FC236}">
              <a16:creationId xmlns:a16="http://schemas.microsoft.com/office/drawing/2014/main" id="{77A39BBB-9D46-4EBA-A2AD-530289EF9876}"/>
            </a:ext>
          </a:extLst>
        </xdr:cNvPr>
        <xdr:cNvCxnSpPr/>
      </xdr:nvCxnSpPr>
      <xdr:spPr>
        <a:xfrm>
          <a:off x="12560300" y="5920592"/>
          <a:ext cx="762000" cy="6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37359</xdr:rowOff>
    </xdr:from>
    <xdr:to>
      <xdr:col>60</xdr:col>
      <xdr:colOff>123825</xdr:colOff>
      <xdr:row>31</xdr:row>
      <xdr:rowOff>138959</xdr:rowOff>
    </xdr:to>
    <xdr:sp macro="" textlink="">
      <xdr:nvSpPr>
        <xdr:cNvPr id="153" name="楕円 152">
          <a:extLst>
            <a:ext uri="{FF2B5EF4-FFF2-40B4-BE49-F238E27FC236}">
              <a16:creationId xmlns:a16="http://schemas.microsoft.com/office/drawing/2014/main" id="{571B4346-A278-472B-A07B-2BB3207E7955}"/>
            </a:ext>
          </a:extLst>
        </xdr:cNvPr>
        <xdr:cNvSpPr/>
      </xdr:nvSpPr>
      <xdr:spPr>
        <a:xfrm>
          <a:off x="11747500" y="612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5567</xdr:rowOff>
    </xdr:from>
    <xdr:to>
      <xdr:col>64</xdr:col>
      <xdr:colOff>73025</xdr:colOff>
      <xdr:row>31</xdr:row>
      <xdr:rowOff>88159</xdr:rowOff>
    </xdr:to>
    <xdr:cxnSp macro="">
      <xdr:nvCxnSpPr>
        <xdr:cNvPr id="154" name="直線コネクタ 153">
          <a:extLst>
            <a:ext uri="{FF2B5EF4-FFF2-40B4-BE49-F238E27FC236}">
              <a16:creationId xmlns:a16="http://schemas.microsoft.com/office/drawing/2014/main" id="{FF5B6590-1DDA-4975-AEC4-0C4B5A278DF0}"/>
            </a:ext>
          </a:extLst>
        </xdr:cNvPr>
        <xdr:cNvCxnSpPr/>
      </xdr:nvCxnSpPr>
      <xdr:spPr>
        <a:xfrm flipV="1">
          <a:off x="11798300" y="5920592"/>
          <a:ext cx="762000" cy="25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5" name="n_1aveValue債務償還比率">
          <a:extLst>
            <a:ext uri="{FF2B5EF4-FFF2-40B4-BE49-F238E27FC236}">
              <a16:creationId xmlns:a16="http://schemas.microsoft.com/office/drawing/2014/main" id="{466E4CA3-0AC3-4EA9-B384-19E76B101B1B}"/>
            </a:ext>
          </a:extLst>
        </xdr:cNvPr>
        <xdr:cNvSpPr txBox="1"/>
      </xdr:nvSpPr>
      <xdr:spPr>
        <a:xfrm>
          <a:off x="13836727" y="604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6" name="n_2aveValue債務償還比率">
          <a:extLst>
            <a:ext uri="{FF2B5EF4-FFF2-40B4-BE49-F238E27FC236}">
              <a16:creationId xmlns:a16="http://schemas.microsoft.com/office/drawing/2014/main" id="{A0EC0994-46E2-4082-BBF6-37EFE6CA5B4A}"/>
            </a:ext>
          </a:extLst>
        </xdr:cNvPr>
        <xdr:cNvSpPr txBox="1"/>
      </xdr:nvSpPr>
      <xdr:spPr>
        <a:xfrm>
          <a:off x="13087427" y="60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7" name="n_3aveValue債務償還比率">
          <a:extLst>
            <a:ext uri="{FF2B5EF4-FFF2-40B4-BE49-F238E27FC236}">
              <a16:creationId xmlns:a16="http://schemas.microsoft.com/office/drawing/2014/main" id="{C6A1FCA9-A39A-44E1-9C79-16A315512954}"/>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8" name="n_4aveValue債務償還比率">
          <a:extLst>
            <a:ext uri="{FF2B5EF4-FFF2-40B4-BE49-F238E27FC236}">
              <a16:creationId xmlns:a16="http://schemas.microsoft.com/office/drawing/2014/main" id="{346864DC-BD7E-401F-B8B5-1A36D4FCE790}"/>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79970</xdr:rowOff>
    </xdr:from>
    <xdr:ext cx="469744" cy="259045"/>
    <xdr:sp macro="" textlink="">
      <xdr:nvSpPr>
        <xdr:cNvPr id="159" name="n_1mainValue債務償還比率">
          <a:extLst>
            <a:ext uri="{FF2B5EF4-FFF2-40B4-BE49-F238E27FC236}">
              <a16:creationId xmlns:a16="http://schemas.microsoft.com/office/drawing/2014/main" id="{4E250CD7-F1CC-4977-A28E-85E27A52F5D4}"/>
            </a:ext>
          </a:extLst>
        </xdr:cNvPr>
        <xdr:cNvSpPr txBox="1"/>
      </xdr:nvSpPr>
      <xdr:spPr>
        <a:xfrm>
          <a:off x="13836727" y="565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137544</xdr:rowOff>
    </xdr:from>
    <xdr:ext cx="469744" cy="259045"/>
    <xdr:sp macro="" textlink="">
      <xdr:nvSpPr>
        <xdr:cNvPr id="160" name="n_2mainValue債務償還比率">
          <a:extLst>
            <a:ext uri="{FF2B5EF4-FFF2-40B4-BE49-F238E27FC236}">
              <a16:creationId xmlns:a16="http://schemas.microsoft.com/office/drawing/2014/main" id="{072759AB-2E5C-47C1-AA68-FAE437DF141E}"/>
            </a:ext>
          </a:extLst>
        </xdr:cNvPr>
        <xdr:cNvSpPr txBox="1"/>
      </xdr:nvSpPr>
      <xdr:spPr>
        <a:xfrm>
          <a:off x="13087427" y="5709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47494</xdr:rowOff>
    </xdr:from>
    <xdr:ext cx="469744" cy="259045"/>
    <xdr:sp macro="" textlink="">
      <xdr:nvSpPr>
        <xdr:cNvPr id="161" name="n_3mainValue債務償還比率">
          <a:extLst>
            <a:ext uri="{FF2B5EF4-FFF2-40B4-BE49-F238E27FC236}">
              <a16:creationId xmlns:a16="http://schemas.microsoft.com/office/drawing/2014/main" id="{E4156648-E09B-484D-BE47-2A280E259416}"/>
            </a:ext>
          </a:extLst>
        </xdr:cNvPr>
        <xdr:cNvSpPr txBox="1"/>
      </xdr:nvSpPr>
      <xdr:spPr>
        <a:xfrm>
          <a:off x="12325427" y="596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130086</xdr:rowOff>
    </xdr:from>
    <xdr:ext cx="469744" cy="259045"/>
    <xdr:sp macro="" textlink="">
      <xdr:nvSpPr>
        <xdr:cNvPr id="162" name="n_4mainValue債務償還比率">
          <a:extLst>
            <a:ext uri="{FF2B5EF4-FFF2-40B4-BE49-F238E27FC236}">
              <a16:creationId xmlns:a16="http://schemas.microsoft.com/office/drawing/2014/main" id="{8D44A3C4-5B3A-4E0A-8689-197CA68A6037}"/>
            </a:ext>
          </a:extLst>
        </xdr:cNvPr>
        <xdr:cNvSpPr txBox="1"/>
      </xdr:nvSpPr>
      <xdr:spPr>
        <a:xfrm>
          <a:off x="11563427" y="6216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3E438BB-9F98-4A78-9230-520AB509296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9BB3FC5A-3C97-40AA-B59B-8C7AE1B79B8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F5F0783F-60CB-4DEF-92A1-58D57C2CB7F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B8967232-D45F-4D16-B61A-999CCC1A222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F0DE166-889B-4A1A-9371-E1A64FC1A2E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E29F7EA2-1239-45C3-95E9-FBE76940B41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59D855-609B-446C-92F3-3AB4156990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649665-BBB7-4CA2-BAF7-5D71D2A0412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1EE002D-94D4-4182-A9DC-C68E7764F03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EE5154-411A-40A1-8530-DFCCA03F01D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FCE0A68-7F7A-42FC-AC5C-34E08A2EDB7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902580-0789-48A6-93BD-A846BD63E4D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2A3A155-910F-44B9-AF80-DE0AF4376F8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2CC5AB-DE70-499D-B0F0-AD74BE42B69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62EBCE-0AE7-4D78-A28E-4D80FE856F4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F75478-3704-40C4-9BA8-0A8282DCADE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7FBF1F-EE0D-462B-9BD6-8586C500614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D84275-4D4B-49E0-9C01-60BDA54AFFC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CC4058-01EF-4084-AB6C-C8489D1A531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3526A47-6CC6-4C88-A59C-6C8BB3E329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5675FB-0075-43D6-9D8D-659339CB30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AAFAB00-DD27-44F0-8AD4-D5780835CB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AEE795-E19C-4D68-BFB9-182ED16C84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9ADA1F-6209-4C53-A75F-A5DE88C36A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5CB3CE-22C7-434A-BB10-4368F66B036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92946B-2336-45A6-B98A-E4EBC0AEF0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197147-8CC9-4C88-AD87-FD1767C4A92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47C0E09-641B-4F02-B75C-427335A0AF3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D0431E-9E41-4D77-81BC-D4E108D9838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F0BD8E-14E5-419F-B886-20622BDE248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E3D2B2-5D0B-4EFE-8C76-7840864569F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310446-4E87-43D5-B49A-25F2D05BF3B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1B22E85-8E5E-46BA-B258-4074E2A16FA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3AE4F67-4A02-4354-BC48-A42DBFACF97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CD57DE-14B7-40B6-BE71-F7CE0B26488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49CFA6F-F63B-474B-9167-EA357A4D087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A013E23-A398-4D05-A149-65D6DBA4113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9FD6E6-B0ED-499E-B310-A544D3CEE11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F4C041-DD4A-493E-A919-E26A842D6D0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98F4240-1B52-43F9-AE4C-4ADD85F16D4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23CFB6-31C6-4BBA-9245-30A3C0109FA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B154098-D1B3-4AD4-8767-5F8F5FEF8B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F84488A-2521-4BEB-9603-937D4C505CF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03F425B-3286-4136-A2D0-30CF2C8C8B2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90F9F92-5CD5-4A51-84A6-6BB148B0206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B667C7A-5A70-4C09-8882-13FAB17263C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2BBBCB6-A593-4309-AAB7-52436593DD3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2868BB-040C-4718-AFDC-D7615E1E48C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07C65A7-9047-4CD8-BDDC-E1413FB8F2D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B7F597F-6725-4242-9436-110290DF7E9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64564E7-C060-43C7-BE3D-308E8D434BA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B6CFF5E-4801-4E54-87F6-E6AA7CAD674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E92613C-775A-4670-B009-3CD3CEF49CD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A28178B-8A87-4377-8320-C0AE2BD27BC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EAA147F-A2C6-4467-A1A1-4265D275726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1D2BD28-5888-4723-94F9-8B2F30EDC12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8E509F8-0F6A-4758-9C75-BDD0D1C2480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4591245-3450-4CFB-873F-3766E0F72FE2}"/>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8974A1D-7491-48B8-9D7F-DB36A43BABA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551A64B0-4E32-4F34-9E26-042D96577AE5}"/>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F146B6AB-954C-48B4-8424-82BD45F8166D}"/>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FDD1622D-3387-474B-87FB-495B9889C2EE}"/>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AD58FC28-56FA-437C-8C26-673CE48ACE0F}"/>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D363D368-E327-46DD-96D2-77465AD661DC}"/>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80442E73-3F91-4835-A00F-460830F501FD}"/>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F9E7EC5C-9DE8-4D55-B860-6385CF51912E}"/>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A078007A-F360-4180-86FE-1B8BCCE6158D}"/>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11D92DE5-C7EE-49F7-BD82-C6DE16F3FC8A}"/>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52B3D4A2-5E49-4CD1-8201-C1E5DEB4059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9FAFA017-EE49-4B42-B42C-74A44C4C684D}"/>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162F34D-82A7-4661-A72A-A941D2B445F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103A4A9-0A25-4BF5-A34D-8FF51456C22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9306C36-E208-4B07-8668-C41ED305822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11D8D4-37C2-4EAD-BD2C-6A345871B3C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8B9DF15-DC4D-4874-9E86-7726E850BA7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130556</xdr:rowOff>
    </xdr:from>
    <xdr:to>
      <xdr:col>24</xdr:col>
      <xdr:colOff>114300</xdr:colOff>
      <xdr:row>40</xdr:row>
      <xdr:rowOff>60706</xdr:rowOff>
    </xdr:to>
    <xdr:sp macro="" textlink="">
      <xdr:nvSpPr>
        <xdr:cNvPr id="71" name="楕円 70">
          <a:extLst>
            <a:ext uri="{FF2B5EF4-FFF2-40B4-BE49-F238E27FC236}">
              <a16:creationId xmlns:a16="http://schemas.microsoft.com/office/drawing/2014/main" id="{4050CF3A-C78B-413E-A16A-F2B22A2BD98F}"/>
            </a:ext>
          </a:extLst>
        </xdr:cNvPr>
        <xdr:cNvSpPr/>
      </xdr:nvSpPr>
      <xdr:spPr>
        <a:xfrm>
          <a:off x="45847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108983</xdr:rowOff>
    </xdr:from>
    <xdr:ext cx="405111" cy="259045"/>
    <xdr:sp macro="" textlink="">
      <xdr:nvSpPr>
        <xdr:cNvPr id="72" name="【道路】&#10;有形固定資産減価償却率該当値テキスト">
          <a:extLst>
            <a:ext uri="{FF2B5EF4-FFF2-40B4-BE49-F238E27FC236}">
              <a16:creationId xmlns:a16="http://schemas.microsoft.com/office/drawing/2014/main" id="{DE14A5F4-1D72-450B-BFAC-6FD5F13CA799}"/>
            </a:ext>
          </a:extLst>
        </xdr:cNvPr>
        <xdr:cNvSpPr txBox="1"/>
      </xdr:nvSpPr>
      <xdr:spPr>
        <a:xfrm>
          <a:off x="4673600" y="67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125984</xdr:rowOff>
    </xdr:from>
    <xdr:to>
      <xdr:col>20</xdr:col>
      <xdr:colOff>38100</xdr:colOff>
      <xdr:row>40</xdr:row>
      <xdr:rowOff>56134</xdr:rowOff>
    </xdr:to>
    <xdr:sp macro="" textlink="">
      <xdr:nvSpPr>
        <xdr:cNvPr id="73" name="楕円 72">
          <a:extLst>
            <a:ext uri="{FF2B5EF4-FFF2-40B4-BE49-F238E27FC236}">
              <a16:creationId xmlns:a16="http://schemas.microsoft.com/office/drawing/2014/main" id="{653FBD21-B6D4-4FAC-B991-3210DE33B4E1}"/>
            </a:ext>
          </a:extLst>
        </xdr:cNvPr>
        <xdr:cNvSpPr/>
      </xdr:nvSpPr>
      <xdr:spPr>
        <a:xfrm>
          <a:off x="37465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5334</xdr:rowOff>
    </xdr:from>
    <xdr:to>
      <xdr:col>24</xdr:col>
      <xdr:colOff>63500</xdr:colOff>
      <xdr:row>40</xdr:row>
      <xdr:rowOff>9906</xdr:rowOff>
    </xdr:to>
    <xdr:cxnSp macro="">
      <xdr:nvCxnSpPr>
        <xdr:cNvPr id="74" name="直線コネクタ 73">
          <a:extLst>
            <a:ext uri="{FF2B5EF4-FFF2-40B4-BE49-F238E27FC236}">
              <a16:creationId xmlns:a16="http://schemas.microsoft.com/office/drawing/2014/main" id="{47F41244-5106-4D8B-9BB1-923075F32DB7}"/>
            </a:ext>
          </a:extLst>
        </xdr:cNvPr>
        <xdr:cNvCxnSpPr/>
      </xdr:nvCxnSpPr>
      <xdr:spPr>
        <a:xfrm>
          <a:off x="3797300" y="686333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119126</xdr:rowOff>
    </xdr:from>
    <xdr:to>
      <xdr:col>15</xdr:col>
      <xdr:colOff>101600</xdr:colOff>
      <xdr:row>40</xdr:row>
      <xdr:rowOff>49276</xdr:rowOff>
    </xdr:to>
    <xdr:sp macro="" textlink="">
      <xdr:nvSpPr>
        <xdr:cNvPr id="75" name="楕円 74">
          <a:extLst>
            <a:ext uri="{FF2B5EF4-FFF2-40B4-BE49-F238E27FC236}">
              <a16:creationId xmlns:a16="http://schemas.microsoft.com/office/drawing/2014/main" id="{C15A7556-D726-4C8F-AD79-DFCD20FE2D29}"/>
            </a:ext>
          </a:extLst>
        </xdr:cNvPr>
        <xdr:cNvSpPr/>
      </xdr:nvSpPr>
      <xdr:spPr>
        <a:xfrm>
          <a:off x="2857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169926</xdr:rowOff>
    </xdr:from>
    <xdr:to>
      <xdr:col>19</xdr:col>
      <xdr:colOff>177800</xdr:colOff>
      <xdr:row>40</xdr:row>
      <xdr:rowOff>5334</xdr:rowOff>
    </xdr:to>
    <xdr:cxnSp macro="">
      <xdr:nvCxnSpPr>
        <xdr:cNvPr id="76" name="直線コネクタ 75">
          <a:extLst>
            <a:ext uri="{FF2B5EF4-FFF2-40B4-BE49-F238E27FC236}">
              <a16:creationId xmlns:a16="http://schemas.microsoft.com/office/drawing/2014/main" id="{9506457C-0F1E-4D9B-BEB5-F75B2D97CBE2}"/>
            </a:ext>
          </a:extLst>
        </xdr:cNvPr>
        <xdr:cNvCxnSpPr/>
      </xdr:nvCxnSpPr>
      <xdr:spPr>
        <a:xfrm>
          <a:off x="2908300" y="685647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112268</xdr:rowOff>
    </xdr:from>
    <xdr:to>
      <xdr:col>10</xdr:col>
      <xdr:colOff>165100</xdr:colOff>
      <xdr:row>40</xdr:row>
      <xdr:rowOff>42418</xdr:rowOff>
    </xdr:to>
    <xdr:sp macro="" textlink="">
      <xdr:nvSpPr>
        <xdr:cNvPr id="77" name="楕円 76">
          <a:extLst>
            <a:ext uri="{FF2B5EF4-FFF2-40B4-BE49-F238E27FC236}">
              <a16:creationId xmlns:a16="http://schemas.microsoft.com/office/drawing/2014/main" id="{CD74FE87-07BC-4ECD-842B-88F70BE43768}"/>
            </a:ext>
          </a:extLst>
        </xdr:cNvPr>
        <xdr:cNvSpPr/>
      </xdr:nvSpPr>
      <xdr:spPr>
        <a:xfrm>
          <a:off x="1968500" y="679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163068</xdr:rowOff>
    </xdr:from>
    <xdr:to>
      <xdr:col>15</xdr:col>
      <xdr:colOff>50800</xdr:colOff>
      <xdr:row>39</xdr:row>
      <xdr:rowOff>169926</xdr:rowOff>
    </xdr:to>
    <xdr:cxnSp macro="">
      <xdr:nvCxnSpPr>
        <xdr:cNvPr id="78" name="直線コネクタ 77">
          <a:extLst>
            <a:ext uri="{FF2B5EF4-FFF2-40B4-BE49-F238E27FC236}">
              <a16:creationId xmlns:a16="http://schemas.microsoft.com/office/drawing/2014/main" id="{093EB679-D0FF-4369-AC9B-83044982889B}"/>
            </a:ext>
          </a:extLst>
        </xdr:cNvPr>
        <xdr:cNvCxnSpPr/>
      </xdr:nvCxnSpPr>
      <xdr:spPr>
        <a:xfrm>
          <a:off x="2019300" y="684961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93980</xdr:rowOff>
    </xdr:from>
    <xdr:to>
      <xdr:col>6</xdr:col>
      <xdr:colOff>38100</xdr:colOff>
      <xdr:row>40</xdr:row>
      <xdr:rowOff>24130</xdr:rowOff>
    </xdr:to>
    <xdr:sp macro="" textlink="">
      <xdr:nvSpPr>
        <xdr:cNvPr id="79" name="楕円 78">
          <a:extLst>
            <a:ext uri="{FF2B5EF4-FFF2-40B4-BE49-F238E27FC236}">
              <a16:creationId xmlns:a16="http://schemas.microsoft.com/office/drawing/2014/main" id="{EC4FE6F1-7F80-4172-83F0-A71E788153F3}"/>
            </a:ext>
          </a:extLst>
        </xdr:cNvPr>
        <xdr:cNvSpPr/>
      </xdr:nvSpPr>
      <xdr:spPr>
        <a:xfrm>
          <a:off x="1079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144780</xdr:rowOff>
    </xdr:from>
    <xdr:to>
      <xdr:col>10</xdr:col>
      <xdr:colOff>114300</xdr:colOff>
      <xdr:row>39</xdr:row>
      <xdr:rowOff>163068</xdr:rowOff>
    </xdr:to>
    <xdr:cxnSp macro="">
      <xdr:nvCxnSpPr>
        <xdr:cNvPr id="80" name="直線コネクタ 79">
          <a:extLst>
            <a:ext uri="{FF2B5EF4-FFF2-40B4-BE49-F238E27FC236}">
              <a16:creationId xmlns:a16="http://schemas.microsoft.com/office/drawing/2014/main" id="{558CD86B-90FA-436B-B813-825494161AE7}"/>
            </a:ext>
          </a:extLst>
        </xdr:cNvPr>
        <xdr:cNvCxnSpPr/>
      </xdr:nvCxnSpPr>
      <xdr:spPr>
        <a:xfrm>
          <a:off x="1130300" y="683133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88CF9F78-2C10-4002-8CEE-AAC561567D64}"/>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E389E639-17F2-4B5E-8B61-AFBD3FA86FCA}"/>
            </a:ext>
          </a:extLst>
        </xdr:cNvPr>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D6F6F37-23AE-4E69-805E-F6CA980BAE3D}"/>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470E66DA-E994-4E64-81A2-DACEFB9BBEA6}"/>
            </a:ext>
          </a:extLst>
        </xdr:cNvPr>
        <xdr:cNvSpPr txBox="1"/>
      </xdr:nvSpPr>
      <xdr:spPr>
        <a:xfrm>
          <a:off x="927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47261</xdr:rowOff>
    </xdr:from>
    <xdr:ext cx="405111" cy="259045"/>
    <xdr:sp macro="" textlink="">
      <xdr:nvSpPr>
        <xdr:cNvPr id="85" name="n_1mainValue【道路】&#10;有形固定資産減価償却率">
          <a:extLst>
            <a:ext uri="{FF2B5EF4-FFF2-40B4-BE49-F238E27FC236}">
              <a16:creationId xmlns:a16="http://schemas.microsoft.com/office/drawing/2014/main" id="{E8B7E0F6-BE9B-4CE3-B17E-0DC53ECCECDE}"/>
            </a:ext>
          </a:extLst>
        </xdr:cNvPr>
        <xdr:cNvSpPr txBox="1"/>
      </xdr:nvSpPr>
      <xdr:spPr>
        <a:xfrm>
          <a:off x="3582044" y="690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40403</xdr:rowOff>
    </xdr:from>
    <xdr:ext cx="405111" cy="259045"/>
    <xdr:sp macro="" textlink="">
      <xdr:nvSpPr>
        <xdr:cNvPr id="86" name="n_2mainValue【道路】&#10;有形固定資産減価償却率">
          <a:extLst>
            <a:ext uri="{FF2B5EF4-FFF2-40B4-BE49-F238E27FC236}">
              <a16:creationId xmlns:a16="http://schemas.microsoft.com/office/drawing/2014/main" id="{18EF503C-8619-4E79-A82B-B5F8B607CE39}"/>
            </a:ext>
          </a:extLst>
        </xdr:cNvPr>
        <xdr:cNvSpPr txBox="1"/>
      </xdr:nvSpPr>
      <xdr:spPr>
        <a:xfrm>
          <a:off x="2705744" y="689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33545</xdr:rowOff>
    </xdr:from>
    <xdr:ext cx="405111" cy="259045"/>
    <xdr:sp macro="" textlink="">
      <xdr:nvSpPr>
        <xdr:cNvPr id="87" name="n_3mainValue【道路】&#10;有形固定資産減価償却率">
          <a:extLst>
            <a:ext uri="{FF2B5EF4-FFF2-40B4-BE49-F238E27FC236}">
              <a16:creationId xmlns:a16="http://schemas.microsoft.com/office/drawing/2014/main" id="{9C0FC2FA-670E-4F85-984B-E176FAE6CF7A}"/>
            </a:ext>
          </a:extLst>
        </xdr:cNvPr>
        <xdr:cNvSpPr txBox="1"/>
      </xdr:nvSpPr>
      <xdr:spPr>
        <a:xfrm>
          <a:off x="1816744" y="689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15257</xdr:rowOff>
    </xdr:from>
    <xdr:ext cx="405111" cy="259045"/>
    <xdr:sp macro="" textlink="">
      <xdr:nvSpPr>
        <xdr:cNvPr id="88" name="n_4mainValue【道路】&#10;有形固定資産減価償却率">
          <a:extLst>
            <a:ext uri="{FF2B5EF4-FFF2-40B4-BE49-F238E27FC236}">
              <a16:creationId xmlns:a16="http://schemas.microsoft.com/office/drawing/2014/main" id="{2AE3AB97-74E7-493C-9586-D6A0E4EFD9E4}"/>
            </a:ext>
          </a:extLst>
        </xdr:cNvPr>
        <xdr:cNvSpPr txBox="1"/>
      </xdr:nvSpPr>
      <xdr:spPr>
        <a:xfrm>
          <a:off x="9277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936A460-E7BD-407D-99FD-269F5EDE640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1641EF8-8E44-4FA3-B273-EFCAA50B98C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51FF5A1-9887-4875-92AE-4662C518EE8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4BCB06C-B747-45DB-9063-FCC8349B2FF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C46B7D2-40B7-43C9-A68F-86ED41E94E5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52921F4-E7DF-4C06-8A34-BC075029D1C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691A084-B5C5-4C06-AFE6-1060BCD4516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53F37F1-4DAD-4578-9C99-E454C3C7C0C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0B4982B-00F3-4380-A03D-5DD6CE3B87C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0BF247E-FD81-472E-B064-62B6640938B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A768AB4D-699A-4329-8BA8-774AEA2D95C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45B9FF2A-79C5-4EE3-8A5D-04F5A5D93DE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F6B48BCA-AD8E-45D0-8FA4-E7AA0EA59B9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3DE93B-E0E2-4906-96FD-07F50ECEFFD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F4D67B8D-34CD-4D78-98DD-CED13457567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AD80301-8E28-471E-BDDD-B3C3F19C8D57}"/>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F81A2972-ECEF-4944-96D8-C6898B82AC9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A40A2E38-38BA-4E65-9DA2-64E32A2E9D99}"/>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4CD27BF1-142C-40A7-909C-AB6596CD113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F635D059-89B7-462C-850E-D104722DE27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C23EB78F-9686-4CCF-9C71-4EA7CDC5C83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AAF24813-A1C1-4CAE-8A2A-99EAF045D745}"/>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494C3AE9-803E-4519-A731-B71A0ADD3ACE}"/>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48114C39-6B72-45D3-90F8-0B9486AF01AD}"/>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5C6A10BD-134D-464A-8C6E-5968EEE86A73}"/>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D68E8426-92D3-4C8E-9663-0689DCC2F3A1}"/>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C50C262D-3A1D-4366-8F99-79D8440226DB}"/>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EB82E432-2EED-4578-8CB0-164443CC83A6}"/>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FE468E33-1537-41DB-98E7-AAD7413578D7}"/>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E4BF566B-8387-4378-B10B-9DC6F6A720D8}"/>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2C8991B9-377D-46D8-87E7-E82C494E92B0}"/>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381D35F9-E3A1-4929-AAA2-C9B9FC6B4ACB}"/>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98972D7D-A1EB-43AF-A77D-1F35B8BE3E4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BB42D3B9-05EF-4182-AAED-D966320A69E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2C9BE64-250F-404C-98F3-5B854094FCC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E209E22-00E5-4F22-AD8B-6E00604991A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12093C8-40D7-4107-93EA-AD80E6798A6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87854</xdr:rowOff>
    </xdr:from>
    <xdr:to>
      <xdr:col>55</xdr:col>
      <xdr:colOff>50800</xdr:colOff>
      <xdr:row>41</xdr:row>
      <xdr:rowOff>18004</xdr:rowOff>
    </xdr:to>
    <xdr:sp macro="" textlink="">
      <xdr:nvSpPr>
        <xdr:cNvPr id="126" name="楕円 125">
          <a:extLst>
            <a:ext uri="{FF2B5EF4-FFF2-40B4-BE49-F238E27FC236}">
              <a16:creationId xmlns:a16="http://schemas.microsoft.com/office/drawing/2014/main" id="{6A3D2EEF-FE48-440F-AE98-8E5423BAC7D2}"/>
            </a:ext>
          </a:extLst>
        </xdr:cNvPr>
        <xdr:cNvSpPr/>
      </xdr:nvSpPr>
      <xdr:spPr>
        <a:xfrm>
          <a:off x="10426700" y="694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2781</xdr:rowOff>
    </xdr:from>
    <xdr:ext cx="469744" cy="259045"/>
    <xdr:sp macro="" textlink="">
      <xdr:nvSpPr>
        <xdr:cNvPr id="127" name="【道路】&#10;一人当たり延長該当値テキスト">
          <a:extLst>
            <a:ext uri="{FF2B5EF4-FFF2-40B4-BE49-F238E27FC236}">
              <a16:creationId xmlns:a16="http://schemas.microsoft.com/office/drawing/2014/main" id="{699E9C96-48DE-4FF6-9DBA-BE7877EB586B}"/>
            </a:ext>
          </a:extLst>
        </xdr:cNvPr>
        <xdr:cNvSpPr txBox="1"/>
      </xdr:nvSpPr>
      <xdr:spPr>
        <a:xfrm>
          <a:off x="10515600" y="686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88494</xdr:rowOff>
    </xdr:from>
    <xdr:to>
      <xdr:col>50</xdr:col>
      <xdr:colOff>165100</xdr:colOff>
      <xdr:row>41</xdr:row>
      <xdr:rowOff>18644</xdr:rowOff>
    </xdr:to>
    <xdr:sp macro="" textlink="">
      <xdr:nvSpPr>
        <xdr:cNvPr id="128" name="楕円 127">
          <a:extLst>
            <a:ext uri="{FF2B5EF4-FFF2-40B4-BE49-F238E27FC236}">
              <a16:creationId xmlns:a16="http://schemas.microsoft.com/office/drawing/2014/main" id="{E8A0F823-7A47-4F0A-BDFF-0EB6A0B71D4D}"/>
            </a:ext>
          </a:extLst>
        </xdr:cNvPr>
        <xdr:cNvSpPr/>
      </xdr:nvSpPr>
      <xdr:spPr>
        <a:xfrm>
          <a:off x="9588500" y="694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138654</xdr:rowOff>
    </xdr:from>
    <xdr:to>
      <xdr:col>55</xdr:col>
      <xdr:colOff>0</xdr:colOff>
      <xdr:row>40</xdr:row>
      <xdr:rowOff>139294</xdr:rowOff>
    </xdr:to>
    <xdr:cxnSp macro="">
      <xdr:nvCxnSpPr>
        <xdr:cNvPr id="129" name="直線コネクタ 128">
          <a:extLst>
            <a:ext uri="{FF2B5EF4-FFF2-40B4-BE49-F238E27FC236}">
              <a16:creationId xmlns:a16="http://schemas.microsoft.com/office/drawing/2014/main" id="{DCEEECA8-F5BC-4EF2-B1BA-CB249BD79A9D}"/>
            </a:ext>
          </a:extLst>
        </xdr:cNvPr>
        <xdr:cNvCxnSpPr/>
      </xdr:nvCxnSpPr>
      <xdr:spPr>
        <a:xfrm flipV="1">
          <a:off x="9639300" y="6996654"/>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89043</xdr:rowOff>
    </xdr:from>
    <xdr:to>
      <xdr:col>46</xdr:col>
      <xdr:colOff>38100</xdr:colOff>
      <xdr:row>41</xdr:row>
      <xdr:rowOff>19193</xdr:rowOff>
    </xdr:to>
    <xdr:sp macro="" textlink="">
      <xdr:nvSpPr>
        <xdr:cNvPr id="130" name="楕円 129">
          <a:extLst>
            <a:ext uri="{FF2B5EF4-FFF2-40B4-BE49-F238E27FC236}">
              <a16:creationId xmlns:a16="http://schemas.microsoft.com/office/drawing/2014/main" id="{34417A30-F946-4A38-B233-FA514219090A}"/>
            </a:ext>
          </a:extLst>
        </xdr:cNvPr>
        <xdr:cNvSpPr/>
      </xdr:nvSpPr>
      <xdr:spPr>
        <a:xfrm>
          <a:off x="8699500" y="69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139294</xdr:rowOff>
    </xdr:from>
    <xdr:to>
      <xdr:col>50</xdr:col>
      <xdr:colOff>114300</xdr:colOff>
      <xdr:row>40</xdr:row>
      <xdr:rowOff>139843</xdr:rowOff>
    </xdr:to>
    <xdr:cxnSp macro="">
      <xdr:nvCxnSpPr>
        <xdr:cNvPr id="131" name="直線コネクタ 130">
          <a:extLst>
            <a:ext uri="{FF2B5EF4-FFF2-40B4-BE49-F238E27FC236}">
              <a16:creationId xmlns:a16="http://schemas.microsoft.com/office/drawing/2014/main" id="{A15BCF4B-549B-43AB-98C6-CA20E60DFE95}"/>
            </a:ext>
          </a:extLst>
        </xdr:cNvPr>
        <xdr:cNvCxnSpPr/>
      </xdr:nvCxnSpPr>
      <xdr:spPr>
        <a:xfrm flipV="1">
          <a:off x="8750300" y="6997294"/>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89682</xdr:rowOff>
    </xdr:from>
    <xdr:to>
      <xdr:col>41</xdr:col>
      <xdr:colOff>101600</xdr:colOff>
      <xdr:row>41</xdr:row>
      <xdr:rowOff>19832</xdr:rowOff>
    </xdr:to>
    <xdr:sp macro="" textlink="">
      <xdr:nvSpPr>
        <xdr:cNvPr id="132" name="楕円 131">
          <a:extLst>
            <a:ext uri="{FF2B5EF4-FFF2-40B4-BE49-F238E27FC236}">
              <a16:creationId xmlns:a16="http://schemas.microsoft.com/office/drawing/2014/main" id="{B5BBF413-989D-47A0-9684-D583FC4B13F8}"/>
            </a:ext>
          </a:extLst>
        </xdr:cNvPr>
        <xdr:cNvSpPr/>
      </xdr:nvSpPr>
      <xdr:spPr>
        <a:xfrm>
          <a:off x="7810500" y="694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139843</xdr:rowOff>
    </xdr:from>
    <xdr:to>
      <xdr:col>45</xdr:col>
      <xdr:colOff>177800</xdr:colOff>
      <xdr:row>40</xdr:row>
      <xdr:rowOff>140482</xdr:rowOff>
    </xdr:to>
    <xdr:cxnSp macro="">
      <xdr:nvCxnSpPr>
        <xdr:cNvPr id="133" name="直線コネクタ 132">
          <a:extLst>
            <a:ext uri="{FF2B5EF4-FFF2-40B4-BE49-F238E27FC236}">
              <a16:creationId xmlns:a16="http://schemas.microsoft.com/office/drawing/2014/main" id="{01066D92-4D0F-46FF-A805-9D8B4E0B0858}"/>
            </a:ext>
          </a:extLst>
        </xdr:cNvPr>
        <xdr:cNvCxnSpPr/>
      </xdr:nvCxnSpPr>
      <xdr:spPr>
        <a:xfrm flipV="1">
          <a:off x="7861300" y="6997843"/>
          <a:ext cx="889000" cy="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90963</xdr:rowOff>
    </xdr:from>
    <xdr:to>
      <xdr:col>36</xdr:col>
      <xdr:colOff>165100</xdr:colOff>
      <xdr:row>41</xdr:row>
      <xdr:rowOff>21113</xdr:rowOff>
    </xdr:to>
    <xdr:sp macro="" textlink="">
      <xdr:nvSpPr>
        <xdr:cNvPr id="134" name="楕円 133">
          <a:extLst>
            <a:ext uri="{FF2B5EF4-FFF2-40B4-BE49-F238E27FC236}">
              <a16:creationId xmlns:a16="http://schemas.microsoft.com/office/drawing/2014/main" id="{99E7D71E-3768-4C6D-B849-E42268FCB115}"/>
            </a:ext>
          </a:extLst>
        </xdr:cNvPr>
        <xdr:cNvSpPr/>
      </xdr:nvSpPr>
      <xdr:spPr>
        <a:xfrm>
          <a:off x="6921500" y="694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140482</xdr:rowOff>
    </xdr:from>
    <xdr:to>
      <xdr:col>41</xdr:col>
      <xdr:colOff>50800</xdr:colOff>
      <xdr:row>40</xdr:row>
      <xdr:rowOff>141763</xdr:rowOff>
    </xdr:to>
    <xdr:cxnSp macro="">
      <xdr:nvCxnSpPr>
        <xdr:cNvPr id="135" name="直線コネクタ 134">
          <a:extLst>
            <a:ext uri="{FF2B5EF4-FFF2-40B4-BE49-F238E27FC236}">
              <a16:creationId xmlns:a16="http://schemas.microsoft.com/office/drawing/2014/main" id="{62033EDC-3E68-44C6-BE07-B6510422D3AC}"/>
            </a:ext>
          </a:extLst>
        </xdr:cNvPr>
        <xdr:cNvCxnSpPr/>
      </xdr:nvCxnSpPr>
      <xdr:spPr>
        <a:xfrm flipV="1">
          <a:off x="6972300" y="6998482"/>
          <a:ext cx="8890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4E72C2B3-7FF6-4DAA-A101-58E38FF5A25A}"/>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A3E0C4A7-3301-4C0B-A136-7AABCE037ACD}"/>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EB4D8FDE-66C3-416A-9942-E872025FCD97}"/>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1E0139A8-78D8-498A-96B9-EB6B1E80E4CA}"/>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9771</xdr:rowOff>
    </xdr:from>
    <xdr:ext cx="469744" cy="259045"/>
    <xdr:sp macro="" textlink="">
      <xdr:nvSpPr>
        <xdr:cNvPr id="140" name="n_1mainValue【道路】&#10;一人当たり延長">
          <a:extLst>
            <a:ext uri="{FF2B5EF4-FFF2-40B4-BE49-F238E27FC236}">
              <a16:creationId xmlns:a16="http://schemas.microsoft.com/office/drawing/2014/main" id="{ECC35D9F-DAE2-40AA-BCC7-AE8A21616EF3}"/>
            </a:ext>
          </a:extLst>
        </xdr:cNvPr>
        <xdr:cNvSpPr txBox="1"/>
      </xdr:nvSpPr>
      <xdr:spPr>
        <a:xfrm>
          <a:off x="9391727" y="703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10320</xdr:rowOff>
    </xdr:from>
    <xdr:ext cx="469744" cy="259045"/>
    <xdr:sp macro="" textlink="">
      <xdr:nvSpPr>
        <xdr:cNvPr id="141" name="n_2mainValue【道路】&#10;一人当たり延長">
          <a:extLst>
            <a:ext uri="{FF2B5EF4-FFF2-40B4-BE49-F238E27FC236}">
              <a16:creationId xmlns:a16="http://schemas.microsoft.com/office/drawing/2014/main" id="{2FC71C2A-DD85-4A5A-8EA7-392AF5CB5281}"/>
            </a:ext>
          </a:extLst>
        </xdr:cNvPr>
        <xdr:cNvSpPr txBox="1"/>
      </xdr:nvSpPr>
      <xdr:spPr>
        <a:xfrm>
          <a:off x="8515427" y="703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10959</xdr:rowOff>
    </xdr:from>
    <xdr:ext cx="469744" cy="259045"/>
    <xdr:sp macro="" textlink="">
      <xdr:nvSpPr>
        <xdr:cNvPr id="142" name="n_3mainValue【道路】&#10;一人当たり延長">
          <a:extLst>
            <a:ext uri="{FF2B5EF4-FFF2-40B4-BE49-F238E27FC236}">
              <a16:creationId xmlns:a16="http://schemas.microsoft.com/office/drawing/2014/main" id="{DB0FD72C-3581-42F8-96C0-8920A14A5509}"/>
            </a:ext>
          </a:extLst>
        </xdr:cNvPr>
        <xdr:cNvSpPr txBox="1"/>
      </xdr:nvSpPr>
      <xdr:spPr>
        <a:xfrm>
          <a:off x="7626427" y="704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12240</xdr:rowOff>
    </xdr:from>
    <xdr:ext cx="469744" cy="259045"/>
    <xdr:sp macro="" textlink="">
      <xdr:nvSpPr>
        <xdr:cNvPr id="143" name="n_4mainValue【道路】&#10;一人当たり延長">
          <a:extLst>
            <a:ext uri="{FF2B5EF4-FFF2-40B4-BE49-F238E27FC236}">
              <a16:creationId xmlns:a16="http://schemas.microsoft.com/office/drawing/2014/main" id="{3DA80311-5DE2-4663-AC91-80BE77A2A871}"/>
            </a:ext>
          </a:extLst>
        </xdr:cNvPr>
        <xdr:cNvSpPr txBox="1"/>
      </xdr:nvSpPr>
      <xdr:spPr>
        <a:xfrm>
          <a:off x="6737427" y="704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7CA25F28-C66A-4959-A347-6BC4DD473BA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673543AF-37A7-49FD-A06E-72ABAB1821B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B2ED4EDC-2799-4604-9F55-049CD535EE8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7B51B505-A513-4270-8767-83158D48A24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24E463EF-7C65-4E27-A41B-939AED80947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8C276EAC-36F1-4AFF-8977-D31063F25A4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DB77AC54-7927-4A2A-A24D-06BFB1B1EB7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AF4CDEB9-D205-496C-9BEB-537CED8C222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07E3764-0A20-4820-8A60-AE18771A16A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DF97D7A0-2B0E-446F-B2FF-24081012013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130FDD7C-1E2A-4007-965F-E05C26DC43E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3D3E509-46F0-4864-AFD5-03C43E81349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E99D0D4B-3EF5-4F91-A1EA-673BDA5D568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DC881BB-74B6-4401-8BCA-07AF986924A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2B3BFBDA-B72D-4589-817D-ECEA6AD453C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121B069B-4DBD-49D6-815A-5C80E80A65F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7CA21D44-56F5-4CB5-A211-8DF9470CE93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66CA6E85-FC75-4906-99CA-0F7235B2929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ACF173E1-D150-48C6-887A-3DD018CBCAF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4D3019D8-2CFB-473F-93FF-4727D17D1AE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BFD47C18-DDBA-4920-94B3-229CDF602A4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B1D65F62-10C6-470B-9D8E-50ABB8145B8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6E11B19F-C047-44FF-B27E-1FDDB46F859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7F30D4CE-EFE7-4B0E-B75B-8DAD52E2DB0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21E48A23-5D9B-4A5D-AE8F-90997229E893}"/>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D0746A2C-F64D-4B18-8A13-7C1877A51FC2}"/>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5506EDBE-E625-4D3C-A49E-C5B4853189AB}"/>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A5759FEF-6DF0-4D31-87C2-6726268642E4}"/>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4BD53069-C026-4D85-819F-F8BE9C38F924}"/>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9CE7077A-93D3-4CA7-8B22-B3632F34EA53}"/>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2CED8903-99F3-46E7-991E-3B54A872EB49}"/>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E99FC25A-1A7D-4539-B03F-E9C80C28C82F}"/>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E7DED8B5-5076-4E28-BDAA-B23211702C6E}"/>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FB7882E1-0323-4F0C-8A09-5DE833A8F9AC}"/>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29CE22A4-43C6-473D-B142-86ACFA02BFEA}"/>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D27C3046-D2E5-46DD-A705-8705CA0DCB2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BB27562-9E11-4F9C-88C1-A07E9EDC13A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45430C2-FC0F-4B6C-88D3-0D9B17E30EC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7D2EDDE-7AD4-4558-A4E1-08CEC83D764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C343CA8-240F-4964-8130-F4206D481CE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126365</xdr:rowOff>
    </xdr:from>
    <xdr:to>
      <xdr:col>24</xdr:col>
      <xdr:colOff>114300</xdr:colOff>
      <xdr:row>60</xdr:row>
      <xdr:rowOff>56515</xdr:rowOff>
    </xdr:to>
    <xdr:sp macro="" textlink="">
      <xdr:nvSpPr>
        <xdr:cNvPr id="184" name="楕円 183">
          <a:extLst>
            <a:ext uri="{FF2B5EF4-FFF2-40B4-BE49-F238E27FC236}">
              <a16:creationId xmlns:a16="http://schemas.microsoft.com/office/drawing/2014/main" id="{A56041F2-3983-4FFA-ADD2-B8096E2D24D7}"/>
            </a:ext>
          </a:extLst>
        </xdr:cNvPr>
        <xdr:cNvSpPr/>
      </xdr:nvSpPr>
      <xdr:spPr>
        <a:xfrm>
          <a:off x="45847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149242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8D90CB63-433B-466C-9E39-C198B1A0BB08}"/>
            </a:ext>
          </a:extLst>
        </xdr:cNvPr>
        <xdr:cNvSpPr txBox="1"/>
      </xdr:nvSpPr>
      <xdr:spPr>
        <a:xfrm>
          <a:off x="4673600"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92075</xdr:rowOff>
    </xdr:from>
    <xdr:to>
      <xdr:col>20</xdr:col>
      <xdr:colOff>38100</xdr:colOff>
      <xdr:row>60</xdr:row>
      <xdr:rowOff>22225</xdr:rowOff>
    </xdr:to>
    <xdr:sp macro="" textlink="">
      <xdr:nvSpPr>
        <xdr:cNvPr id="186" name="楕円 185">
          <a:extLst>
            <a:ext uri="{FF2B5EF4-FFF2-40B4-BE49-F238E27FC236}">
              <a16:creationId xmlns:a16="http://schemas.microsoft.com/office/drawing/2014/main" id="{A0408B08-4C5E-4374-BBCB-CDF670B5E78E}"/>
            </a:ext>
          </a:extLst>
        </xdr:cNvPr>
        <xdr:cNvSpPr/>
      </xdr:nvSpPr>
      <xdr:spPr>
        <a:xfrm>
          <a:off x="3746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142875</xdr:rowOff>
    </xdr:from>
    <xdr:to>
      <xdr:col>24</xdr:col>
      <xdr:colOff>63500</xdr:colOff>
      <xdr:row>60</xdr:row>
      <xdr:rowOff>5715</xdr:rowOff>
    </xdr:to>
    <xdr:cxnSp macro="">
      <xdr:nvCxnSpPr>
        <xdr:cNvPr id="187" name="直線コネクタ 186">
          <a:extLst>
            <a:ext uri="{FF2B5EF4-FFF2-40B4-BE49-F238E27FC236}">
              <a16:creationId xmlns:a16="http://schemas.microsoft.com/office/drawing/2014/main" id="{E39ACCA4-EF22-4649-B7EF-3A15E57B745A}"/>
            </a:ext>
          </a:extLst>
        </xdr:cNvPr>
        <xdr:cNvCxnSpPr/>
      </xdr:nvCxnSpPr>
      <xdr:spPr>
        <a:xfrm>
          <a:off x="3797300" y="1025842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63500</xdr:rowOff>
    </xdr:from>
    <xdr:to>
      <xdr:col>15</xdr:col>
      <xdr:colOff>101600</xdr:colOff>
      <xdr:row>59</xdr:row>
      <xdr:rowOff>165100</xdr:rowOff>
    </xdr:to>
    <xdr:sp macro="" textlink="">
      <xdr:nvSpPr>
        <xdr:cNvPr id="188" name="楕円 187">
          <a:extLst>
            <a:ext uri="{FF2B5EF4-FFF2-40B4-BE49-F238E27FC236}">
              <a16:creationId xmlns:a16="http://schemas.microsoft.com/office/drawing/2014/main" id="{9F05001B-826C-42AD-9F7E-B419304C2E8D}"/>
            </a:ext>
          </a:extLst>
        </xdr:cNvPr>
        <xdr:cNvSpPr/>
      </xdr:nvSpPr>
      <xdr:spPr>
        <a:xfrm>
          <a:off x="2857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114300</xdr:rowOff>
    </xdr:from>
    <xdr:to>
      <xdr:col>19</xdr:col>
      <xdr:colOff>177800</xdr:colOff>
      <xdr:row>59</xdr:row>
      <xdr:rowOff>142875</xdr:rowOff>
    </xdr:to>
    <xdr:cxnSp macro="">
      <xdr:nvCxnSpPr>
        <xdr:cNvPr id="189" name="直線コネクタ 188">
          <a:extLst>
            <a:ext uri="{FF2B5EF4-FFF2-40B4-BE49-F238E27FC236}">
              <a16:creationId xmlns:a16="http://schemas.microsoft.com/office/drawing/2014/main" id="{427D2414-5F43-45EB-904F-B9C9B7C5A148}"/>
            </a:ext>
          </a:extLst>
        </xdr:cNvPr>
        <xdr:cNvCxnSpPr/>
      </xdr:nvCxnSpPr>
      <xdr:spPr>
        <a:xfrm>
          <a:off x="2908300" y="102298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34925</xdr:rowOff>
    </xdr:from>
    <xdr:to>
      <xdr:col>10</xdr:col>
      <xdr:colOff>165100</xdr:colOff>
      <xdr:row>59</xdr:row>
      <xdr:rowOff>136525</xdr:rowOff>
    </xdr:to>
    <xdr:sp macro="" textlink="">
      <xdr:nvSpPr>
        <xdr:cNvPr id="190" name="楕円 189">
          <a:extLst>
            <a:ext uri="{FF2B5EF4-FFF2-40B4-BE49-F238E27FC236}">
              <a16:creationId xmlns:a16="http://schemas.microsoft.com/office/drawing/2014/main" id="{111B395F-23C6-4265-8DBA-DC1BB73A4EB3}"/>
            </a:ext>
          </a:extLst>
        </xdr:cNvPr>
        <xdr:cNvSpPr/>
      </xdr:nvSpPr>
      <xdr:spPr>
        <a:xfrm>
          <a:off x="1968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85725</xdr:rowOff>
    </xdr:from>
    <xdr:to>
      <xdr:col>15</xdr:col>
      <xdr:colOff>50800</xdr:colOff>
      <xdr:row>59</xdr:row>
      <xdr:rowOff>114300</xdr:rowOff>
    </xdr:to>
    <xdr:cxnSp macro="">
      <xdr:nvCxnSpPr>
        <xdr:cNvPr id="191" name="直線コネクタ 190">
          <a:extLst>
            <a:ext uri="{FF2B5EF4-FFF2-40B4-BE49-F238E27FC236}">
              <a16:creationId xmlns:a16="http://schemas.microsoft.com/office/drawing/2014/main" id="{52F44A04-3B83-4A6E-B35A-70C5F653797F}"/>
            </a:ext>
          </a:extLst>
        </xdr:cNvPr>
        <xdr:cNvCxnSpPr/>
      </xdr:nvCxnSpPr>
      <xdr:spPr>
        <a:xfrm>
          <a:off x="2019300" y="102012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153035</xdr:rowOff>
    </xdr:from>
    <xdr:to>
      <xdr:col>6</xdr:col>
      <xdr:colOff>38100</xdr:colOff>
      <xdr:row>59</xdr:row>
      <xdr:rowOff>83185</xdr:rowOff>
    </xdr:to>
    <xdr:sp macro="" textlink="">
      <xdr:nvSpPr>
        <xdr:cNvPr id="192" name="楕円 191">
          <a:extLst>
            <a:ext uri="{FF2B5EF4-FFF2-40B4-BE49-F238E27FC236}">
              <a16:creationId xmlns:a16="http://schemas.microsoft.com/office/drawing/2014/main" id="{C3A48A16-F607-41C2-812D-7F412B9672F8}"/>
            </a:ext>
          </a:extLst>
        </xdr:cNvPr>
        <xdr:cNvSpPr/>
      </xdr:nvSpPr>
      <xdr:spPr>
        <a:xfrm>
          <a:off x="1079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32385</xdr:rowOff>
    </xdr:from>
    <xdr:to>
      <xdr:col>10</xdr:col>
      <xdr:colOff>114300</xdr:colOff>
      <xdr:row>59</xdr:row>
      <xdr:rowOff>85725</xdr:rowOff>
    </xdr:to>
    <xdr:cxnSp macro="">
      <xdr:nvCxnSpPr>
        <xdr:cNvPr id="193" name="直線コネクタ 192">
          <a:extLst>
            <a:ext uri="{FF2B5EF4-FFF2-40B4-BE49-F238E27FC236}">
              <a16:creationId xmlns:a16="http://schemas.microsoft.com/office/drawing/2014/main" id="{E33960CF-D2B7-40AA-B53A-621ADC51E946}"/>
            </a:ext>
          </a:extLst>
        </xdr:cNvPr>
        <xdr:cNvCxnSpPr/>
      </xdr:nvCxnSpPr>
      <xdr:spPr>
        <a:xfrm>
          <a:off x="1130300" y="1014793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46318B2B-4637-40D4-98A1-96851F58506E}"/>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6336AEE0-706C-4C34-8710-65697A29701E}"/>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5A4DF884-AEE1-4154-B798-87871129B738}"/>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32468D99-2CBA-4DD6-A0AE-95F92CB33068}"/>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38752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1E2D8929-72A7-417D-9A8F-8D9737305EB6}"/>
            </a:ext>
          </a:extLst>
        </xdr:cNvPr>
        <xdr:cNvSpPr txBox="1"/>
      </xdr:nvSpPr>
      <xdr:spPr>
        <a:xfrm>
          <a:off x="35820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10177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E775D7E4-B425-46FE-9C91-6D618E9231ED}"/>
            </a:ext>
          </a:extLst>
        </xdr:cNvPr>
        <xdr:cNvSpPr txBox="1"/>
      </xdr:nvSpPr>
      <xdr:spPr>
        <a:xfrm>
          <a:off x="2705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153052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9CFBEDFA-A547-4F9A-98A4-339A5E58D215}"/>
            </a:ext>
          </a:extLst>
        </xdr:cNvPr>
        <xdr:cNvSpPr txBox="1"/>
      </xdr:nvSpPr>
      <xdr:spPr>
        <a:xfrm>
          <a:off x="1816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99712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86DD36CB-2054-495F-A5C6-258FE729644A}"/>
            </a:ext>
          </a:extLst>
        </xdr:cNvPr>
        <xdr:cNvSpPr txBox="1"/>
      </xdr:nvSpPr>
      <xdr:spPr>
        <a:xfrm>
          <a:off x="927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1C3AF617-4C27-4608-A525-3803563A89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6C488F41-FA30-4D44-A7E4-2B70C94EE98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504E012C-D835-4947-B23A-B129FF42056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777468CF-C697-4A0F-AD10-0BB2C7152C6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7007FE93-369A-4B77-A4DE-78704487728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F9A7A98A-B8CB-4695-BB6E-74D07A33068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AE9442A-97E3-4B52-B61A-C70E3C254D4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C22FA879-288A-43A9-B49A-EAF258DC8BE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76D9C9F7-EE86-4E57-9316-8DA4E40456C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61D186E3-110C-43E9-8694-A547F4CC336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A95B7BE8-AA48-4D4A-BE00-697946034DF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562C153E-AB8B-4535-B0D1-227516D458C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C491E76D-A850-448A-A67F-4B72484B0F4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0E804AC0-F9C3-4120-9460-B6CD3BD699D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EFBAF43-C10C-4F97-99A1-02B30853FD6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2260683C-38E2-412D-8618-572386C606F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834F7A8B-D4BA-45BE-953D-4EA4049A8F4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C65601DC-0F60-45C4-86DE-AEE59E7B400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4586BB01-E8FB-4CA5-AFD9-7BCE6E735D8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DCD5C87E-D98B-459E-B428-732544CCF1A3}"/>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8D2F333E-D336-45FD-A438-F8EBF6201B1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C04E8313-88BB-4B64-892B-E11B624E7327}"/>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7721CB17-D24C-4AF3-8204-7B5BFCF2322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33501CD1-94BB-43A5-9797-C6F23E394A07}"/>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E7F586D1-037F-4480-A615-4B596A66E8FF}"/>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A088E011-385D-490B-B894-D797F6223187}"/>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7613051D-DFD2-4D92-BC42-6843A0284EB3}"/>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3C6D6C59-7352-4058-BDE1-278246EF009A}"/>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7CD477EF-0694-4942-ACCE-24B4AF59FDFA}"/>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2C6E3E0F-58D5-44C7-AC0B-5BA1B905C658}"/>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5AF9BE0A-DD32-479C-B81D-E8FB9B20A44A}"/>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B49E2C6A-9AA9-4E42-BD26-CB010D900FC2}"/>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0BA2D5ED-E737-4AC4-AE84-723436FE301D}"/>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C8E90090-E986-4264-9311-906844E9DA1B}"/>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F42316D-3B98-499D-969D-69813754027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6744FBF-50A1-4017-96B9-6F85E7BAB01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4F56030-98A6-43D4-AE77-D2C689D7D80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8334751-5675-413F-AD44-7F988209C7C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190FE4E-D19C-4EC8-9D6A-FD575DCF654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114885</xdr:rowOff>
    </xdr:from>
    <xdr:to>
      <xdr:col>55</xdr:col>
      <xdr:colOff>50800</xdr:colOff>
      <xdr:row>63</xdr:row>
      <xdr:rowOff>45035</xdr:rowOff>
    </xdr:to>
    <xdr:sp macro="" textlink="">
      <xdr:nvSpPr>
        <xdr:cNvPr id="241" name="楕円 240">
          <a:extLst>
            <a:ext uri="{FF2B5EF4-FFF2-40B4-BE49-F238E27FC236}">
              <a16:creationId xmlns:a16="http://schemas.microsoft.com/office/drawing/2014/main" id="{8D56EF43-C9A9-4124-A795-C611A6A288F2}"/>
            </a:ext>
          </a:extLst>
        </xdr:cNvPr>
        <xdr:cNvSpPr/>
      </xdr:nvSpPr>
      <xdr:spPr>
        <a:xfrm>
          <a:off x="10426700" y="107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93312</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848DA950-E56E-4FFB-9852-6492072BF35B}"/>
            </a:ext>
          </a:extLst>
        </xdr:cNvPr>
        <xdr:cNvSpPr txBox="1"/>
      </xdr:nvSpPr>
      <xdr:spPr>
        <a:xfrm>
          <a:off x="10515600" y="1072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115388</xdr:rowOff>
    </xdr:from>
    <xdr:to>
      <xdr:col>50</xdr:col>
      <xdr:colOff>165100</xdr:colOff>
      <xdr:row>63</xdr:row>
      <xdr:rowOff>45538</xdr:rowOff>
    </xdr:to>
    <xdr:sp macro="" textlink="">
      <xdr:nvSpPr>
        <xdr:cNvPr id="243" name="楕円 242">
          <a:extLst>
            <a:ext uri="{FF2B5EF4-FFF2-40B4-BE49-F238E27FC236}">
              <a16:creationId xmlns:a16="http://schemas.microsoft.com/office/drawing/2014/main" id="{9151A41D-7B9A-4A2C-891E-C2A251AE01FE}"/>
            </a:ext>
          </a:extLst>
        </xdr:cNvPr>
        <xdr:cNvSpPr/>
      </xdr:nvSpPr>
      <xdr:spPr>
        <a:xfrm>
          <a:off x="9588500" y="1074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165685</xdr:rowOff>
    </xdr:from>
    <xdr:to>
      <xdr:col>55</xdr:col>
      <xdr:colOff>0</xdr:colOff>
      <xdr:row>62</xdr:row>
      <xdr:rowOff>166188</xdr:rowOff>
    </xdr:to>
    <xdr:cxnSp macro="">
      <xdr:nvCxnSpPr>
        <xdr:cNvPr id="244" name="直線コネクタ 243">
          <a:extLst>
            <a:ext uri="{FF2B5EF4-FFF2-40B4-BE49-F238E27FC236}">
              <a16:creationId xmlns:a16="http://schemas.microsoft.com/office/drawing/2014/main" id="{606CA8C9-BDF2-4800-8241-C472F79D1E05}"/>
            </a:ext>
          </a:extLst>
        </xdr:cNvPr>
        <xdr:cNvCxnSpPr/>
      </xdr:nvCxnSpPr>
      <xdr:spPr>
        <a:xfrm flipV="1">
          <a:off x="9639300" y="10795585"/>
          <a:ext cx="8382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116946</xdr:rowOff>
    </xdr:from>
    <xdr:to>
      <xdr:col>46</xdr:col>
      <xdr:colOff>38100</xdr:colOff>
      <xdr:row>63</xdr:row>
      <xdr:rowOff>47096</xdr:rowOff>
    </xdr:to>
    <xdr:sp macro="" textlink="">
      <xdr:nvSpPr>
        <xdr:cNvPr id="245" name="楕円 244">
          <a:extLst>
            <a:ext uri="{FF2B5EF4-FFF2-40B4-BE49-F238E27FC236}">
              <a16:creationId xmlns:a16="http://schemas.microsoft.com/office/drawing/2014/main" id="{878103C8-0A63-4A8A-87A9-A629A11CE4AC}"/>
            </a:ext>
          </a:extLst>
        </xdr:cNvPr>
        <xdr:cNvSpPr/>
      </xdr:nvSpPr>
      <xdr:spPr>
        <a:xfrm>
          <a:off x="8699500" y="1074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166188</xdr:rowOff>
    </xdr:from>
    <xdr:to>
      <xdr:col>50</xdr:col>
      <xdr:colOff>114300</xdr:colOff>
      <xdr:row>62</xdr:row>
      <xdr:rowOff>167746</xdr:rowOff>
    </xdr:to>
    <xdr:cxnSp macro="">
      <xdr:nvCxnSpPr>
        <xdr:cNvPr id="246" name="直線コネクタ 245">
          <a:extLst>
            <a:ext uri="{FF2B5EF4-FFF2-40B4-BE49-F238E27FC236}">
              <a16:creationId xmlns:a16="http://schemas.microsoft.com/office/drawing/2014/main" id="{307488E6-D54E-4413-805C-6B91476B54D6}"/>
            </a:ext>
          </a:extLst>
        </xdr:cNvPr>
        <xdr:cNvCxnSpPr/>
      </xdr:nvCxnSpPr>
      <xdr:spPr>
        <a:xfrm flipV="1">
          <a:off x="8750300" y="10796088"/>
          <a:ext cx="889000" cy="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119107</xdr:rowOff>
    </xdr:from>
    <xdr:to>
      <xdr:col>41</xdr:col>
      <xdr:colOff>101600</xdr:colOff>
      <xdr:row>63</xdr:row>
      <xdr:rowOff>49257</xdr:rowOff>
    </xdr:to>
    <xdr:sp macro="" textlink="">
      <xdr:nvSpPr>
        <xdr:cNvPr id="247" name="楕円 246">
          <a:extLst>
            <a:ext uri="{FF2B5EF4-FFF2-40B4-BE49-F238E27FC236}">
              <a16:creationId xmlns:a16="http://schemas.microsoft.com/office/drawing/2014/main" id="{62BE0138-2CB2-4E29-96DB-AE9C061D4E56}"/>
            </a:ext>
          </a:extLst>
        </xdr:cNvPr>
        <xdr:cNvSpPr/>
      </xdr:nvSpPr>
      <xdr:spPr>
        <a:xfrm>
          <a:off x="7810500" y="1074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167746</xdr:rowOff>
    </xdr:from>
    <xdr:to>
      <xdr:col>45</xdr:col>
      <xdr:colOff>177800</xdr:colOff>
      <xdr:row>62</xdr:row>
      <xdr:rowOff>169907</xdr:rowOff>
    </xdr:to>
    <xdr:cxnSp macro="">
      <xdr:nvCxnSpPr>
        <xdr:cNvPr id="248" name="直線コネクタ 247">
          <a:extLst>
            <a:ext uri="{FF2B5EF4-FFF2-40B4-BE49-F238E27FC236}">
              <a16:creationId xmlns:a16="http://schemas.microsoft.com/office/drawing/2014/main" id="{51BBA389-C50C-4D66-AD70-F030084787E7}"/>
            </a:ext>
          </a:extLst>
        </xdr:cNvPr>
        <xdr:cNvCxnSpPr/>
      </xdr:nvCxnSpPr>
      <xdr:spPr>
        <a:xfrm flipV="1">
          <a:off x="7861300" y="10797646"/>
          <a:ext cx="889000" cy="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115941</xdr:rowOff>
    </xdr:from>
    <xdr:to>
      <xdr:col>36</xdr:col>
      <xdr:colOff>165100</xdr:colOff>
      <xdr:row>63</xdr:row>
      <xdr:rowOff>46091</xdr:rowOff>
    </xdr:to>
    <xdr:sp macro="" textlink="">
      <xdr:nvSpPr>
        <xdr:cNvPr id="249" name="楕円 248">
          <a:extLst>
            <a:ext uri="{FF2B5EF4-FFF2-40B4-BE49-F238E27FC236}">
              <a16:creationId xmlns:a16="http://schemas.microsoft.com/office/drawing/2014/main" id="{FE0A32CA-42BF-4081-B5E6-E3A8B7AF7190}"/>
            </a:ext>
          </a:extLst>
        </xdr:cNvPr>
        <xdr:cNvSpPr/>
      </xdr:nvSpPr>
      <xdr:spPr>
        <a:xfrm>
          <a:off x="6921500" y="1074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166741</xdr:rowOff>
    </xdr:from>
    <xdr:to>
      <xdr:col>41</xdr:col>
      <xdr:colOff>50800</xdr:colOff>
      <xdr:row>62</xdr:row>
      <xdr:rowOff>169907</xdr:rowOff>
    </xdr:to>
    <xdr:cxnSp macro="">
      <xdr:nvCxnSpPr>
        <xdr:cNvPr id="250" name="直線コネクタ 249">
          <a:extLst>
            <a:ext uri="{FF2B5EF4-FFF2-40B4-BE49-F238E27FC236}">
              <a16:creationId xmlns:a16="http://schemas.microsoft.com/office/drawing/2014/main" id="{9EC592B5-DDBF-4B58-80FB-502A01A7EBD4}"/>
            </a:ext>
          </a:extLst>
        </xdr:cNvPr>
        <xdr:cNvCxnSpPr/>
      </xdr:nvCxnSpPr>
      <xdr:spPr>
        <a:xfrm>
          <a:off x="6972300" y="10796641"/>
          <a:ext cx="889000" cy="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F3257CFB-81E6-4580-8BD2-75ACB820EE39}"/>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60ADA56D-896B-4D2A-A5A3-3C59037A69AD}"/>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D158B5DF-ABA2-49A0-84C4-9CFE6455A426}"/>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6C2EDECD-F887-4DED-AA61-1A59EE1AAD30}"/>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36665</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C5B96AEA-9E57-4264-9644-7DE9B774A5C8}"/>
            </a:ext>
          </a:extLst>
        </xdr:cNvPr>
        <xdr:cNvSpPr txBox="1"/>
      </xdr:nvSpPr>
      <xdr:spPr>
        <a:xfrm>
          <a:off x="9359411" y="1083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38223</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75F8C725-8874-4386-BDEB-E7B1AB9C263D}"/>
            </a:ext>
          </a:extLst>
        </xdr:cNvPr>
        <xdr:cNvSpPr txBox="1"/>
      </xdr:nvSpPr>
      <xdr:spPr>
        <a:xfrm>
          <a:off x="8483111" y="1083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40384</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7A373DDE-3C0C-4CC3-8035-7F78BE16F213}"/>
            </a:ext>
          </a:extLst>
        </xdr:cNvPr>
        <xdr:cNvSpPr txBox="1"/>
      </xdr:nvSpPr>
      <xdr:spPr>
        <a:xfrm>
          <a:off x="7594111" y="1084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37218</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D0465F00-CB06-413B-BC34-F75E1E217891}"/>
            </a:ext>
          </a:extLst>
        </xdr:cNvPr>
        <xdr:cNvSpPr txBox="1"/>
      </xdr:nvSpPr>
      <xdr:spPr>
        <a:xfrm>
          <a:off x="6705111" y="1083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A66057D0-D0F8-41A6-9DE8-A58FCDD22A6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0239A85-9F55-4572-B299-CE56CE46181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95179791-2B84-4BB5-BD30-270B68F8603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B44694D9-2BFA-46D7-9447-9B7AD56A18A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A09BB103-38FE-4974-A192-E39F5D8D273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C2CFBC0-979C-41C8-8AF1-054AC90FA02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90075A9-4238-449C-9BA9-C847DF7F74F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27097B89-BCB9-4B5E-9FC3-3C94C0AA18D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15180887-281D-46E9-A9BA-015A1EBFA8D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4664722F-532F-4876-84BA-B925D3FC2A7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CCE99CAD-E8AA-4378-A7EC-11D631BFE7A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58B8BC87-681C-4BA2-A05C-5DA5F77C977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1CF92654-7CDF-4B02-9E10-A63D72661C8B}"/>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E004D443-3491-4825-A84E-B3E2064BD67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04E382EA-3854-47C1-98BC-9AC61C5BFA1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D69CA441-0565-4301-979F-4008BF04366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256FEB13-D3C0-4D7C-88D2-05134F5EF40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75571F4F-2D75-420A-8970-FC630F30C21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69AFDCB3-C6D8-439E-9C74-8043FE11854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26A5E9CB-DF42-4512-A241-2BD28FFD008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5F30D252-C6A1-45AF-B5E4-75E5E6C96CC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31FD2B54-BB83-41CE-9A84-C148D95B85C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1540797D-BFAA-4A64-95F5-B254565B00FC}"/>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7AB2ED2A-0E01-4136-8061-1A1E81A6EE2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9F20CA36-1377-4202-B575-364CA4A63DE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5A0223DD-DB88-44C0-8035-9402311C5D2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F711BF0C-526F-46CD-9423-E0A6F2895C48}"/>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A9FAA29-5A26-48CF-A14A-F19382447B45}"/>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3F811CE3-E48F-4FD9-A7DC-2FC043BBF57C}"/>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E1D9D8E0-BF08-4BE1-8BFA-78E5A294B7A6}"/>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D71A593D-B233-462F-B339-D449CBEB937E}"/>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C9C9E4C5-071E-4C80-BB17-14E303160567}"/>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54A21BC7-DC1A-46E9-B7C3-3F7D572BA883}"/>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25B3CE4A-DF74-45E3-965D-49E42BF3F9ED}"/>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BF0D5731-2A90-422A-8419-8AA2797BD32F}"/>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27291CAF-4064-4CB2-B1B5-B55B42EF9790}"/>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BBC2033E-5EAB-46D8-9FD2-E4C1216FFD7E}"/>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C45112D-FD6A-4DC9-8D02-6EC7FD88F7A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10D01C0-75CB-4C24-84F3-AD1678EA9F1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52A287F-E831-4822-B49D-BA11110E8DA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7D468F0-6B51-43C0-BDC8-3DB71113DF7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F7AACFF-62D4-4ECE-B3F0-BA487D7851F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142421</xdr:rowOff>
    </xdr:from>
    <xdr:to>
      <xdr:col>24</xdr:col>
      <xdr:colOff>114300</xdr:colOff>
      <xdr:row>84</xdr:row>
      <xdr:rowOff>72571</xdr:rowOff>
    </xdr:to>
    <xdr:sp macro="" textlink="">
      <xdr:nvSpPr>
        <xdr:cNvPr id="301" name="楕円 300">
          <a:extLst>
            <a:ext uri="{FF2B5EF4-FFF2-40B4-BE49-F238E27FC236}">
              <a16:creationId xmlns:a16="http://schemas.microsoft.com/office/drawing/2014/main" id="{4B3CDD41-20BF-4425-B6BA-175E302B87AE}"/>
            </a:ext>
          </a:extLst>
        </xdr:cNvPr>
        <xdr:cNvSpPr/>
      </xdr:nvSpPr>
      <xdr:spPr>
        <a:xfrm>
          <a:off x="45847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120848</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15305460-2886-4C0F-A1FC-69AD82897D4C}"/>
            </a:ext>
          </a:extLst>
        </xdr:cNvPr>
        <xdr:cNvSpPr txBox="1"/>
      </xdr:nvSpPr>
      <xdr:spPr>
        <a:xfrm>
          <a:off x="4673600"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106499</xdr:rowOff>
    </xdr:from>
    <xdr:to>
      <xdr:col>20</xdr:col>
      <xdr:colOff>38100</xdr:colOff>
      <xdr:row>84</xdr:row>
      <xdr:rowOff>36649</xdr:rowOff>
    </xdr:to>
    <xdr:sp macro="" textlink="">
      <xdr:nvSpPr>
        <xdr:cNvPr id="303" name="楕円 302">
          <a:extLst>
            <a:ext uri="{FF2B5EF4-FFF2-40B4-BE49-F238E27FC236}">
              <a16:creationId xmlns:a16="http://schemas.microsoft.com/office/drawing/2014/main" id="{937C8E7E-AA54-43FA-991B-D6FD54E68B5A}"/>
            </a:ext>
          </a:extLst>
        </xdr:cNvPr>
        <xdr:cNvSpPr/>
      </xdr:nvSpPr>
      <xdr:spPr>
        <a:xfrm>
          <a:off x="3746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157299</xdr:rowOff>
    </xdr:from>
    <xdr:to>
      <xdr:col>24</xdr:col>
      <xdr:colOff>63500</xdr:colOff>
      <xdr:row>84</xdr:row>
      <xdr:rowOff>21771</xdr:rowOff>
    </xdr:to>
    <xdr:cxnSp macro="">
      <xdr:nvCxnSpPr>
        <xdr:cNvPr id="304" name="直線コネクタ 303">
          <a:extLst>
            <a:ext uri="{FF2B5EF4-FFF2-40B4-BE49-F238E27FC236}">
              <a16:creationId xmlns:a16="http://schemas.microsoft.com/office/drawing/2014/main" id="{EB2CFAF1-1D5B-47E4-BE53-3C5378E84165}"/>
            </a:ext>
          </a:extLst>
        </xdr:cNvPr>
        <xdr:cNvCxnSpPr/>
      </xdr:nvCxnSpPr>
      <xdr:spPr>
        <a:xfrm>
          <a:off x="3797300" y="1438764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21589</xdr:rowOff>
    </xdr:from>
    <xdr:to>
      <xdr:col>15</xdr:col>
      <xdr:colOff>101600</xdr:colOff>
      <xdr:row>83</xdr:row>
      <xdr:rowOff>123189</xdr:rowOff>
    </xdr:to>
    <xdr:sp macro="" textlink="">
      <xdr:nvSpPr>
        <xdr:cNvPr id="305" name="楕円 304">
          <a:extLst>
            <a:ext uri="{FF2B5EF4-FFF2-40B4-BE49-F238E27FC236}">
              <a16:creationId xmlns:a16="http://schemas.microsoft.com/office/drawing/2014/main" id="{189C84C7-A7E4-4645-B903-01E4E4D99FB9}"/>
            </a:ext>
          </a:extLst>
        </xdr:cNvPr>
        <xdr:cNvSpPr/>
      </xdr:nvSpPr>
      <xdr:spPr>
        <a:xfrm>
          <a:off x="2857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72389</xdr:rowOff>
    </xdr:from>
    <xdr:to>
      <xdr:col>19</xdr:col>
      <xdr:colOff>177800</xdr:colOff>
      <xdr:row>83</xdr:row>
      <xdr:rowOff>157299</xdr:rowOff>
    </xdr:to>
    <xdr:cxnSp macro="">
      <xdr:nvCxnSpPr>
        <xdr:cNvPr id="306" name="直線コネクタ 305">
          <a:extLst>
            <a:ext uri="{FF2B5EF4-FFF2-40B4-BE49-F238E27FC236}">
              <a16:creationId xmlns:a16="http://schemas.microsoft.com/office/drawing/2014/main" id="{3D4D64C2-8F17-4427-B47B-D7043DD54B00}"/>
            </a:ext>
          </a:extLst>
        </xdr:cNvPr>
        <xdr:cNvCxnSpPr/>
      </xdr:nvCxnSpPr>
      <xdr:spPr>
        <a:xfrm>
          <a:off x="2908300" y="14302739"/>
          <a:ext cx="889000" cy="8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11793</xdr:rowOff>
    </xdr:from>
    <xdr:to>
      <xdr:col>10</xdr:col>
      <xdr:colOff>165100</xdr:colOff>
      <xdr:row>83</xdr:row>
      <xdr:rowOff>113393</xdr:rowOff>
    </xdr:to>
    <xdr:sp macro="" textlink="">
      <xdr:nvSpPr>
        <xdr:cNvPr id="307" name="楕円 306">
          <a:extLst>
            <a:ext uri="{FF2B5EF4-FFF2-40B4-BE49-F238E27FC236}">
              <a16:creationId xmlns:a16="http://schemas.microsoft.com/office/drawing/2014/main" id="{1E7A81C1-D25A-4378-B7AB-245FE92A4974}"/>
            </a:ext>
          </a:extLst>
        </xdr:cNvPr>
        <xdr:cNvSpPr/>
      </xdr:nvSpPr>
      <xdr:spPr>
        <a:xfrm>
          <a:off x="1968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62593</xdr:rowOff>
    </xdr:from>
    <xdr:to>
      <xdr:col>15</xdr:col>
      <xdr:colOff>50800</xdr:colOff>
      <xdr:row>83</xdr:row>
      <xdr:rowOff>72389</xdr:rowOff>
    </xdr:to>
    <xdr:cxnSp macro="">
      <xdr:nvCxnSpPr>
        <xdr:cNvPr id="308" name="直線コネクタ 307">
          <a:extLst>
            <a:ext uri="{FF2B5EF4-FFF2-40B4-BE49-F238E27FC236}">
              <a16:creationId xmlns:a16="http://schemas.microsoft.com/office/drawing/2014/main" id="{58B2C7F0-1EFE-4B31-B188-59EDA34604B4}"/>
            </a:ext>
          </a:extLst>
        </xdr:cNvPr>
        <xdr:cNvCxnSpPr/>
      </xdr:nvCxnSpPr>
      <xdr:spPr>
        <a:xfrm>
          <a:off x="2019300" y="14292943"/>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91802</xdr:rowOff>
    </xdr:from>
    <xdr:to>
      <xdr:col>6</xdr:col>
      <xdr:colOff>38100</xdr:colOff>
      <xdr:row>83</xdr:row>
      <xdr:rowOff>21952</xdr:rowOff>
    </xdr:to>
    <xdr:sp macro="" textlink="">
      <xdr:nvSpPr>
        <xdr:cNvPr id="309" name="楕円 308">
          <a:extLst>
            <a:ext uri="{FF2B5EF4-FFF2-40B4-BE49-F238E27FC236}">
              <a16:creationId xmlns:a16="http://schemas.microsoft.com/office/drawing/2014/main" id="{A028C9B7-BE43-4F34-A62B-7BB18007AB25}"/>
            </a:ext>
          </a:extLst>
        </xdr:cNvPr>
        <xdr:cNvSpPr/>
      </xdr:nvSpPr>
      <xdr:spPr>
        <a:xfrm>
          <a:off x="1079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142602</xdr:rowOff>
    </xdr:from>
    <xdr:to>
      <xdr:col>10</xdr:col>
      <xdr:colOff>114300</xdr:colOff>
      <xdr:row>83</xdr:row>
      <xdr:rowOff>62593</xdr:rowOff>
    </xdr:to>
    <xdr:cxnSp macro="">
      <xdr:nvCxnSpPr>
        <xdr:cNvPr id="310" name="直線コネクタ 309">
          <a:extLst>
            <a:ext uri="{FF2B5EF4-FFF2-40B4-BE49-F238E27FC236}">
              <a16:creationId xmlns:a16="http://schemas.microsoft.com/office/drawing/2014/main" id="{D846D561-2ED2-45C3-B2D8-9A0A6801D476}"/>
            </a:ext>
          </a:extLst>
        </xdr:cNvPr>
        <xdr:cNvCxnSpPr/>
      </xdr:nvCxnSpPr>
      <xdr:spPr>
        <a:xfrm>
          <a:off x="1130300" y="14201502"/>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0FEBF90F-830E-4E0D-8031-434F2714A91A}"/>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8E359D03-2EA0-4531-B99A-2167593FB4A0}"/>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5A09C326-A639-40BA-9ED4-C0C0AEE655C3}"/>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1303E80B-CE0C-402E-A952-F350630D4E91}"/>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27776</xdr:rowOff>
    </xdr:from>
    <xdr:ext cx="405111" cy="259045"/>
    <xdr:sp macro="" textlink="">
      <xdr:nvSpPr>
        <xdr:cNvPr id="315" name="n_1mainValue【公営住宅】&#10;有形固定資産減価償却率">
          <a:extLst>
            <a:ext uri="{FF2B5EF4-FFF2-40B4-BE49-F238E27FC236}">
              <a16:creationId xmlns:a16="http://schemas.microsoft.com/office/drawing/2014/main" id="{D81A290F-1620-4F6E-8D0E-3CFA9CB3EFC8}"/>
            </a:ext>
          </a:extLst>
        </xdr:cNvPr>
        <xdr:cNvSpPr txBox="1"/>
      </xdr:nvSpPr>
      <xdr:spPr>
        <a:xfrm>
          <a:off x="3582044"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6" name="n_2mainValue【公営住宅】&#10;有形固定資産減価償却率">
          <a:extLst>
            <a:ext uri="{FF2B5EF4-FFF2-40B4-BE49-F238E27FC236}">
              <a16:creationId xmlns:a16="http://schemas.microsoft.com/office/drawing/2014/main" id="{64755528-97C8-45AB-B98D-AEF30B2589C0}"/>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104520</xdr:rowOff>
    </xdr:from>
    <xdr:ext cx="405111" cy="259045"/>
    <xdr:sp macro="" textlink="">
      <xdr:nvSpPr>
        <xdr:cNvPr id="317" name="n_3mainValue【公営住宅】&#10;有形固定資産減価償却率">
          <a:extLst>
            <a:ext uri="{FF2B5EF4-FFF2-40B4-BE49-F238E27FC236}">
              <a16:creationId xmlns:a16="http://schemas.microsoft.com/office/drawing/2014/main" id="{DACE7652-08BF-405C-AA42-ACB8DFEA3BD5}"/>
            </a:ext>
          </a:extLst>
        </xdr:cNvPr>
        <xdr:cNvSpPr txBox="1"/>
      </xdr:nvSpPr>
      <xdr:spPr>
        <a:xfrm>
          <a:off x="18167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13079</xdr:rowOff>
    </xdr:from>
    <xdr:ext cx="405111" cy="259045"/>
    <xdr:sp macro="" textlink="">
      <xdr:nvSpPr>
        <xdr:cNvPr id="318" name="n_4mainValue【公営住宅】&#10;有形固定資産減価償却率">
          <a:extLst>
            <a:ext uri="{FF2B5EF4-FFF2-40B4-BE49-F238E27FC236}">
              <a16:creationId xmlns:a16="http://schemas.microsoft.com/office/drawing/2014/main" id="{3931095E-AB66-48F3-9E91-F23231C5F638}"/>
            </a:ext>
          </a:extLst>
        </xdr:cNvPr>
        <xdr:cNvSpPr txBox="1"/>
      </xdr:nvSpPr>
      <xdr:spPr>
        <a:xfrm>
          <a:off x="927744" y="1424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94F91C2-0F45-495D-B7D1-D8B70FDF823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B78E844-36A9-450F-9C48-B73AAD85851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C06D32E-1F8A-458B-B062-841891125AF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155CB3DE-4519-40D6-922C-D0B555DF75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511E3122-DFBD-4756-8562-7C575BB52A3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E8F3E43-C0BC-4753-8272-9E2B262D7F6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4B9D08A1-8A08-48F3-958D-9060EBABEB0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BF72130-89ED-45E0-8FC7-198528B54A8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E2CD0AB-1ED9-440A-9810-006FD179E28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429398A-F380-4AC9-A84C-288513B5886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EC851A2-2759-40E4-A777-2D54B1D8B5D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D97BDD9C-32CF-4B9A-9ECE-3C5218E3F1B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7016A8D6-DC12-459B-B9B6-41F92CFE55B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90CF61AF-EC85-45DA-8A7A-7BE8F50611A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5BEE810F-6F49-4443-A52C-81EC94BB679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A24B7B15-C46B-4726-BA4B-259CD4F232B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AC238273-1214-4575-BD7C-319C74D83A2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ADAF0E4-D4B5-43F8-8501-66251EBDD64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F2B8A257-B4BF-4715-9CD8-9B34A547352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A543DDB7-483A-4E41-9159-A3784C6777B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75064D9-3887-4485-A9DB-8FA34A5D1A5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E1F1403-0881-408D-88AB-72634B76EE3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990406C0-5822-4E08-B3FA-C69A419F4A0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ED9E76DF-5318-49FF-860F-638C95A23C55}"/>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1EDCC193-FBFC-405D-9160-1068A0F7A638}"/>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55CA9EEE-73F7-4358-9B6E-242503BBD5DC}"/>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8EBDFD93-DECC-48CD-84D4-4C8F121EACDC}"/>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45327140-CC15-41E7-AA83-35FFB64E4EF4}"/>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F93C07D2-EF02-4DD3-A779-B61B336A02A5}"/>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7337C541-EDFA-4260-931D-5937EF076255}"/>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2B071697-49F8-45E7-B720-05C0493C23DF}"/>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F849673A-7D47-444D-9CA0-8C3B2DCBA02E}"/>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1E6D4805-2FF1-4D9B-B5B6-712464F89DD5}"/>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D65C6E89-91F7-41E3-97C1-508C09AF2F06}"/>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A87591F-0E56-431C-A15A-7EFE9C517E7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377C674-3309-49FB-A421-B2A2BBDDB94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EA09AEF-EA0E-4371-8B5F-A011F673097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BEB5A56-AD4B-45E0-8420-FDB96FF2480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85064B8-630B-4D32-A183-A5BE8BF6E61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154939</xdr:rowOff>
    </xdr:from>
    <xdr:to>
      <xdr:col>55</xdr:col>
      <xdr:colOff>50800</xdr:colOff>
      <xdr:row>80</xdr:row>
      <xdr:rowOff>85089</xdr:rowOff>
    </xdr:to>
    <xdr:sp macro="" textlink="">
      <xdr:nvSpPr>
        <xdr:cNvPr id="358" name="楕円 357">
          <a:extLst>
            <a:ext uri="{FF2B5EF4-FFF2-40B4-BE49-F238E27FC236}">
              <a16:creationId xmlns:a16="http://schemas.microsoft.com/office/drawing/2014/main" id="{64F1A883-4A29-46C3-A065-C055E416CCC8}"/>
            </a:ext>
          </a:extLst>
        </xdr:cNvPr>
        <xdr:cNvSpPr/>
      </xdr:nvSpPr>
      <xdr:spPr>
        <a:xfrm>
          <a:off x="104267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6366</xdr:rowOff>
    </xdr:from>
    <xdr:ext cx="469744" cy="259045"/>
    <xdr:sp macro="" textlink="">
      <xdr:nvSpPr>
        <xdr:cNvPr id="359" name="【公営住宅】&#10;一人当たり面積該当値テキスト">
          <a:extLst>
            <a:ext uri="{FF2B5EF4-FFF2-40B4-BE49-F238E27FC236}">
              <a16:creationId xmlns:a16="http://schemas.microsoft.com/office/drawing/2014/main" id="{40DE60AC-7416-4156-8F5D-A90EA06F1BC2}"/>
            </a:ext>
          </a:extLst>
        </xdr:cNvPr>
        <xdr:cNvSpPr txBox="1"/>
      </xdr:nvSpPr>
      <xdr:spPr>
        <a:xfrm>
          <a:off x="10515600" y="1355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157226</xdr:rowOff>
    </xdr:from>
    <xdr:to>
      <xdr:col>50</xdr:col>
      <xdr:colOff>165100</xdr:colOff>
      <xdr:row>80</xdr:row>
      <xdr:rowOff>87376</xdr:rowOff>
    </xdr:to>
    <xdr:sp macro="" textlink="">
      <xdr:nvSpPr>
        <xdr:cNvPr id="360" name="楕円 359">
          <a:extLst>
            <a:ext uri="{FF2B5EF4-FFF2-40B4-BE49-F238E27FC236}">
              <a16:creationId xmlns:a16="http://schemas.microsoft.com/office/drawing/2014/main" id="{36CF23AF-3A6C-4961-92F9-E995191897C8}"/>
            </a:ext>
          </a:extLst>
        </xdr:cNvPr>
        <xdr:cNvSpPr/>
      </xdr:nvSpPr>
      <xdr:spPr>
        <a:xfrm>
          <a:off x="9588500" y="1370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34289</xdr:rowOff>
    </xdr:from>
    <xdr:to>
      <xdr:col>55</xdr:col>
      <xdr:colOff>0</xdr:colOff>
      <xdr:row>80</xdr:row>
      <xdr:rowOff>36576</xdr:rowOff>
    </xdr:to>
    <xdr:cxnSp macro="">
      <xdr:nvCxnSpPr>
        <xdr:cNvPr id="361" name="直線コネクタ 360">
          <a:extLst>
            <a:ext uri="{FF2B5EF4-FFF2-40B4-BE49-F238E27FC236}">
              <a16:creationId xmlns:a16="http://schemas.microsoft.com/office/drawing/2014/main" id="{422D1AB7-B98C-435E-BF67-8184E2D53DEC}"/>
            </a:ext>
          </a:extLst>
        </xdr:cNvPr>
        <xdr:cNvCxnSpPr/>
      </xdr:nvCxnSpPr>
      <xdr:spPr>
        <a:xfrm flipV="1">
          <a:off x="9639300" y="13750289"/>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112268</xdr:rowOff>
    </xdr:from>
    <xdr:to>
      <xdr:col>46</xdr:col>
      <xdr:colOff>38100</xdr:colOff>
      <xdr:row>80</xdr:row>
      <xdr:rowOff>42418</xdr:rowOff>
    </xdr:to>
    <xdr:sp macro="" textlink="">
      <xdr:nvSpPr>
        <xdr:cNvPr id="362" name="楕円 361">
          <a:extLst>
            <a:ext uri="{FF2B5EF4-FFF2-40B4-BE49-F238E27FC236}">
              <a16:creationId xmlns:a16="http://schemas.microsoft.com/office/drawing/2014/main" id="{A02AD849-96E2-4FE0-B9E0-C48FE3C35D5C}"/>
            </a:ext>
          </a:extLst>
        </xdr:cNvPr>
        <xdr:cNvSpPr/>
      </xdr:nvSpPr>
      <xdr:spPr>
        <a:xfrm>
          <a:off x="8699500" y="1365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163068</xdr:rowOff>
    </xdr:from>
    <xdr:to>
      <xdr:col>50</xdr:col>
      <xdr:colOff>114300</xdr:colOff>
      <xdr:row>80</xdr:row>
      <xdr:rowOff>36576</xdr:rowOff>
    </xdr:to>
    <xdr:cxnSp macro="">
      <xdr:nvCxnSpPr>
        <xdr:cNvPr id="363" name="直線コネクタ 362">
          <a:extLst>
            <a:ext uri="{FF2B5EF4-FFF2-40B4-BE49-F238E27FC236}">
              <a16:creationId xmlns:a16="http://schemas.microsoft.com/office/drawing/2014/main" id="{4C50B4A2-B5B2-4395-A556-CDF1CB8C6970}"/>
            </a:ext>
          </a:extLst>
        </xdr:cNvPr>
        <xdr:cNvCxnSpPr/>
      </xdr:nvCxnSpPr>
      <xdr:spPr>
        <a:xfrm>
          <a:off x="8750300" y="13707618"/>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144272</xdr:rowOff>
    </xdr:from>
    <xdr:to>
      <xdr:col>41</xdr:col>
      <xdr:colOff>101600</xdr:colOff>
      <xdr:row>80</xdr:row>
      <xdr:rowOff>74422</xdr:rowOff>
    </xdr:to>
    <xdr:sp macro="" textlink="">
      <xdr:nvSpPr>
        <xdr:cNvPr id="364" name="楕円 363">
          <a:extLst>
            <a:ext uri="{FF2B5EF4-FFF2-40B4-BE49-F238E27FC236}">
              <a16:creationId xmlns:a16="http://schemas.microsoft.com/office/drawing/2014/main" id="{D6221956-B5BD-4084-9032-9F0AC6DE46E5}"/>
            </a:ext>
          </a:extLst>
        </xdr:cNvPr>
        <xdr:cNvSpPr/>
      </xdr:nvSpPr>
      <xdr:spPr>
        <a:xfrm>
          <a:off x="7810500" y="1368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163068</xdr:rowOff>
    </xdr:from>
    <xdr:to>
      <xdr:col>45</xdr:col>
      <xdr:colOff>177800</xdr:colOff>
      <xdr:row>80</xdr:row>
      <xdr:rowOff>23622</xdr:rowOff>
    </xdr:to>
    <xdr:cxnSp macro="">
      <xdr:nvCxnSpPr>
        <xdr:cNvPr id="365" name="直線コネクタ 364">
          <a:extLst>
            <a:ext uri="{FF2B5EF4-FFF2-40B4-BE49-F238E27FC236}">
              <a16:creationId xmlns:a16="http://schemas.microsoft.com/office/drawing/2014/main" id="{8BCCB4E2-7C16-4AAE-86E4-CA432389310D}"/>
            </a:ext>
          </a:extLst>
        </xdr:cNvPr>
        <xdr:cNvCxnSpPr/>
      </xdr:nvCxnSpPr>
      <xdr:spPr>
        <a:xfrm flipV="1">
          <a:off x="7861300" y="1370761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55118</xdr:rowOff>
    </xdr:from>
    <xdr:to>
      <xdr:col>36</xdr:col>
      <xdr:colOff>165100</xdr:colOff>
      <xdr:row>79</xdr:row>
      <xdr:rowOff>156718</xdr:rowOff>
    </xdr:to>
    <xdr:sp macro="" textlink="">
      <xdr:nvSpPr>
        <xdr:cNvPr id="366" name="楕円 365">
          <a:extLst>
            <a:ext uri="{FF2B5EF4-FFF2-40B4-BE49-F238E27FC236}">
              <a16:creationId xmlns:a16="http://schemas.microsoft.com/office/drawing/2014/main" id="{97CFA3C8-C5FB-49B3-9453-C48FB1D1BE56}"/>
            </a:ext>
          </a:extLst>
        </xdr:cNvPr>
        <xdr:cNvSpPr/>
      </xdr:nvSpPr>
      <xdr:spPr>
        <a:xfrm>
          <a:off x="6921500" y="1359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105918</xdr:rowOff>
    </xdr:from>
    <xdr:to>
      <xdr:col>41</xdr:col>
      <xdr:colOff>50800</xdr:colOff>
      <xdr:row>80</xdr:row>
      <xdr:rowOff>23622</xdr:rowOff>
    </xdr:to>
    <xdr:cxnSp macro="">
      <xdr:nvCxnSpPr>
        <xdr:cNvPr id="367" name="直線コネクタ 366">
          <a:extLst>
            <a:ext uri="{FF2B5EF4-FFF2-40B4-BE49-F238E27FC236}">
              <a16:creationId xmlns:a16="http://schemas.microsoft.com/office/drawing/2014/main" id="{F8124179-7275-463B-8239-7D311A0D5ABB}"/>
            </a:ext>
          </a:extLst>
        </xdr:cNvPr>
        <xdr:cNvCxnSpPr/>
      </xdr:nvCxnSpPr>
      <xdr:spPr>
        <a:xfrm>
          <a:off x="6972300" y="13650468"/>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5736FCD2-2D1D-4B6C-8094-E5BA1EF5A71D}"/>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D22826E5-E527-4503-AB15-82B4A858B27F}"/>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EA651759-1DAA-4B74-A576-9697F4A91152}"/>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C50CB3B3-265C-4803-B61E-A55AD6FE0644}"/>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103903</xdr:rowOff>
    </xdr:from>
    <xdr:ext cx="469744" cy="259045"/>
    <xdr:sp macro="" textlink="">
      <xdr:nvSpPr>
        <xdr:cNvPr id="372" name="n_1mainValue【公営住宅】&#10;一人当たり面積">
          <a:extLst>
            <a:ext uri="{FF2B5EF4-FFF2-40B4-BE49-F238E27FC236}">
              <a16:creationId xmlns:a16="http://schemas.microsoft.com/office/drawing/2014/main" id="{5915925D-94EB-4D02-B906-75A9E5881434}"/>
            </a:ext>
          </a:extLst>
        </xdr:cNvPr>
        <xdr:cNvSpPr txBox="1"/>
      </xdr:nvSpPr>
      <xdr:spPr>
        <a:xfrm>
          <a:off x="9391727" y="1347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58945</xdr:rowOff>
    </xdr:from>
    <xdr:ext cx="469744" cy="259045"/>
    <xdr:sp macro="" textlink="">
      <xdr:nvSpPr>
        <xdr:cNvPr id="373" name="n_2mainValue【公営住宅】&#10;一人当たり面積">
          <a:extLst>
            <a:ext uri="{FF2B5EF4-FFF2-40B4-BE49-F238E27FC236}">
              <a16:creationId xmlns:a16="http://schemas.microsoft.com/office/drawing/2014/main" id="{C9CC6F7A-04F8-407E-B9E4-DDC798F33BAE}"/>
            </a:ext>
          </a:extLst>
        </xdr:cNvPr>
        <xdr:cNvSpPr txBox="1"/>
      </xdr:nvSpPr>
      <xdr:spPr>
        <a:xfrm>
          <a:off x="8515427" y="1343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90949</xdr:rowOff>
    </xdr:from>
    <xdr:ext cx="469744" cy="259045"/>
    <xdr:sp macro="" textlink="">
      <xdr:nvSpPr>
        <xdr:cNvPr id="374" name="n_3mainValue【公営住宅】&#10;一人当たり面積">
          <a:extLst>
            <a:ext uri="{FF2B5EF4-FFF2-40B4-BE49-F238E27FC236}">
              <a16:creationId xmlns:a16="http://schemas.microsoft.com/office/drawing/2014/main" id="{42480DC8-670A-43FA-9745-397130DF505F}"/>
            </a:ext>
          </a:extLst>
        </xdr:cNvPr>
        <xdr:cNvSpPr txBox="1"/>
      </xdr:nvSpPr>
      <xdr:spPr>
        <a:xfrm>
          <a:off x="7626427" y="1346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1795</xdr:rowOff>
    </xdr:from>
    <xdr:ext cx="469744" cy="259045"/>
    <xdr:sp macro="" textlink="">
      <xdr:nvSpPr>
        <xdr:cNvPr id="375" name="n_4mainValue【公営住宅】&#10;一人当たり面積">
          <a:extLst>
            <a:ext uri="{FF2B5EF4-FFF2-40B4-BE49-F238E27FC236}">
              <a16:creationId xmlns:a16="http://schemas.microsoft.com/office/drawing/2014/main" id="{0A1B263C-5EAB-427B-BF3A-8DA529AE86CA}"/>
            </a:ext>
          </a:extLst>
        </xdr:cNvPr>
        <xdr:cNvSpPr txBox="1"/>
      </xdr:nvSpPr>
      <xdr:spPr>
        <a:xfrm>
          <a:off x="6737427" y="1337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0019907-D9DC-4585-8A5C-771B3EEC8FA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A006829-B957-4DBC-BFD7-F28BB066FA5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7119BA2-4EFB-4E47-8AF9-394D4B0BE82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F6D3315-4E90-4D52-8F9F-0B7FDB1925C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92784CE-0770-4998-A8A6-CF188D24B7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19DEBB9-852A-4D71-8383-30EFEA9665B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4B28E3F-77D6-45BE-A564-144BCA6BCBB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6CC04EE-2099-43FD-AACF-E1662FF12CE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66AFDC2E-C76B-485C-8786-77B8121E7E8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B515662-5151-4B06-BFEE-7A765317AD3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CBF7E2D-4565-4FC2-A8EF-B60229803BB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A8C3EED-97FF-4E15-A50B-4C3DC69D909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B4DA39F-E7E0-49A8-AA7C-462D172EB7B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22A3EA2-F476-4906-9A22-E91345FD4DB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EECD57EE-89E5-4DD5-880F-303432CFFEE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9BA6AEF-852A-439A-8302-187A5A8E84A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72E8A55-1435-46D5-BF6B-E91B7F40D1C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241A1192-5F70-4BB3-AD2F-35D5FC358C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709B1E9-F1A3-4EB6-B9B8-933004DEF46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82B54DB-0F50-4B79-895A-331CDD5579B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89B42645-1C23-4446-BB1C-392FA101103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22B9FCF-49E3-4D13-A76D-8287FA6A42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776ACDF7-6791-4615-AE43-45DA9BE8197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680EF74-C20E-4339-9CF9-73D0FA81FF1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373B43E-1E97-40EE-9AF6-88FCA069DD4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E2FA629-50EB-45B9-83E2-2B8074AE9B8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D6BBCE9C-0B66-420C-A3BC-DBE7A207140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4DC5CECA-CD36-49CF-BEC0-5E4449BA0774}"/>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1E8AE670-AB82-4470-9DC1-71CD132539C6}"/>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15007B09-2FD1-447C-BAAA-3A800DC7B225}"/>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D2A6CA49-353D-4798-A28D-6FA5C681EF56}"/>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608A7444-33C5-4CB0-B01C-62F74BAEBA27}"/>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62905C1E-EAEC-4536-82EF-14BDC04C4F1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26642CF0-BB29-4607-BFBE-0F00E4DE0F4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4F084109-433A-49BA-AF28-C0F361325E54}"/>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37776259-BCCF-4FA7-803B-DACFE29C2AE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94B5C652-37D6-45FA-B02A-B343C92EC193}"/>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7A89C211-9163-4809-A99D-E882801A121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D13B92AF-A8E4-44D3-A0B5-FFFFA4EF6651}"/>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C9275BC1-B251-4B92-B1F3-AEE3182DDD80}"/>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DDA8485A-89F7-438F-9253-B0500C4BA935}"/>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88D60E8D-6D6A-4D70-B2EF-50464457C5F7}"/>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CC2CD80A-CE6A-4942-9D2A-FC321F335F45}"/>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34228DE9-BFF1-4E98-B869-58E259D2CD57}"/>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5AEA409D-BEEF-409E-8D12-2E6DD1BD984B}"/>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360B0E02-3BF2-4A1C-98A9-D30343A4D53F}"/>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57DABE5C-D670-4CF2-A9CF-BE103F3AF93C}"/>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3B744743-C3E5-4F72-91DC-D67E79CC951A}"/>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EC4F60D8-83DF-4033-BFCB-0555B9A5E218}"/>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B85F97B0-760A-4D48-A793-77BA75DD93C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34A21F8-8E94-49BE-9911-361C09AA508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4FA07DB-A3F7-4163-9D50-99CF61F929F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A06B7B1-32E8-4A62-AC59-94CA959D1C3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D41ED2C-3B8A-42EE-857C-970F29995F5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18542</xdr:rowOff>
    </xdr:from>
    <xdr:to>
      <xdr:col>85</xdr:col>
      <xdr:colOff>177800</xdr:colOff>
      <xdr:row>38</xdr:row>
      <xdr:rowOff>120142</xdr:rowOff>
    </xdr:to>
    <xdr:sp macro="" textlink="">
      <xdr:nvSpPr>
        <xdr:cNvPr id="430" name="楕円 429">
          <a:extLst>
            <a:ext uri="{FF2B5EF4-FFF2-40B4-BE49-F238E27FC236}">
              <a16:creationId xmlns:a16="http://schemas.microsoft.com/office/drawing/2014/main" id="{24682152-F9CF-46FC-BF24-32342A6127D4}"/>
            </a:ext>
          </a:extLst>
        </xdr:cNvPr>
        <xdr:cNvSpPr/>
      </xdr:nvSpPr>
      <xdr:spPr>
        <a:xfrm>
          <a:off x="16268700" y="65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168419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DD918357-68CA-49AC-8AB9-309AF791B773}"/>
            </a:ext>
          </a:extLst>
        </xdr:cNvPr>
        <xdr:cNvSpPr txBox="1"/>
      </xdr:nvSpPr>
      <xdr:spPr>
        <a:xfrm>
          <a:off x="16357600" y="651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59690</xdr:rowOff>
    </xdr:from>
    <xdr:to>
      <xdr:col>81</xdr:col>
      <xdr:colOff>101600</xdr:colOff>
      <xdr:row>38</xdr:row>
      <xdr:rowOff>161290</xdr:rowOff>
    </xdr:to>
    <xdr:sp macro="" textlink="">
      <xdr:nvSpPr>
        <xdr:cNvPr id="432" name="楕円 431">
          <a:extLst>
            <a:ext uri="{FF2B5EF4-FFF2-40B4-BE49-F238E27FC236}">
              <a16:creationId xmlns:a16="http://schemas.microsoft.com/office/drawing/2014/main" id="{DE10DEAC-2A28-4B31-A9F2-8D8102061EE2}"/>
            </a:ext>
          </a:extLst>
        </xdr:cNvPr>
        <xdr:cNvSpPr/>
      </xdr:nvSpPr>
      <xdr:spPr>
        <a:xfrm>
          <a:off x="15430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69342</xdr:rowOff>
    </xdr:from>
    <xdr:to>
      <xdr:col>85</xdr:col>
      <xdr:colOff>127000</xdr:colOff>
      <xdr:row>38</xdr:row>
      <xdr:rowOff>110490</xdr:rowOff>
    </xdr:to>
    <xdr:cxnSp macro="">
      <xdr:nvCxnSpPr>
        <xdr:cNvPr id="433" name="直線コネクタ 432">
          <a:extLst>
            <a:ext uri="{FF2B5EF4-FFF2-40B4-BE49-F238E27FC236}">
              <a16:creationId xmlns:a16="http://schemas.microsoft.com/office/drawing/2014/main" id="{0265FC04-295A-40EC-A26E-9D38B6197286}"/>
            </a:ext>
          </a:extLst>
        </xdr:cNvPr>
        <xdr:cNvCxnSpPr/>
      </xdr:nvCxnSpPr>
      <xdr:spPr>
        <a:xfrm flipV="1">
          <a:off x="15481300" y="658444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68834</xdr:rowOff>
    </xdr:from>
    <xdr:to>
      <xdr:col>76</xdr:col>
      <xdr:colOff>165100</xdr:colOff>
      <xdr:row>37</xdr:row>
      <xdr:rowOff>170435</xdr:rowOff>
    </xdr:to>
    <xdr:sp macro="" textlink="">
      <xdr:nvSpPr>
        <xdr:cNvPr id="434" name="楕円 433">
          <a:extLst>
            <a:ext uri="{FF2B5EF4-FFF2-40B4-BE49-F238E27FC236}">
              <a16:creationId xmlns:a16="http://schemas.microsoft.com/office/drawing/2014/main" id="{819B3E97-7C4B-43E0-A015-A256376FC811}"/>
            </a:ext>
          </a:extLst>
        </xdr:cNvPr>
        <xdr:cNvSpPr/>
      </xdr:nvSpPr>
      <xdr:spPr>
        <a:xfrm>
          <a:off x="14541500" y="6412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119634</xdr:rowOff>
    </xdr:from>
    <xdr:to>
      <xdr:col>81</xdr:col>
      <xdr:colOff>50800</xdr:colOff>
      <xdr:row>38</xdr:row>
      <xdr:rowOff>110490</xdr:rowOff>
    </xdr:to>
    <xdr:cxnSp macro="">
      <xdr:nvCxnSpPr>
        <xdr:cNvPr id="435" name="直線コネクタ 434">
          <a:extLst>
            <a:ext uri="{FF2B5EF4-FFF2-40B4-BE49-F238E27FC236}">
              <a16:creationId xmlns:a16="http://schemas.microsoft.com/office/drawing/2014/main" id="{3FC94DE7-2064-416E-B9C4-5D0D29B3FA56}"/>
            </a:ext>
          </a:extLst>
        </xdr:cNvPr>
        <xdr:cNvCxnSpPr/>
      </xdr:nvCxnSpPr>
      <xdr:spPr>
        <a:xfrm>
          <a:off x="14592300" y="6463284"/>
          <a:ext cx="889000" cy="16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96266</xdr:rowOff>
    </xdr:from>
    <xdr:to>
      <xdr:col>72</xdr:col>
      <xdr:colOff>38100</xdr:colOff>
      <xdr:row>37</xdr:row>
      <xdr:rowOff>26416</xdr:rowOff>
    </xdr:to>
    <xdr:sp macro="" textlink="">
      <xdr:nvSpPr>
        <xdr:cNvPr id="436" name="楕円 435">
          <a:extLst>
            <a:ext uri="{FF2B5EF4-FFF2-40B4-BE49-F238E27FC236}">
              <a16:creationId xmlns:a16="http://schemas.microsoft.com/office/drawing/2014/main" id="{0490D987-426A-4096-A72E-43C19141054C}"/>
            </a:ext>
          </a:extLst>
        </xdr:cNvPr>
        <xdr:cNvSpPr/>
      </xdr:nvSpPr>
      <xdr:spPr>
        <a:xfrm>
          <a:off x="13652500" y="626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147066</xdr:rowOff>
    </xdr:from>
    <xdr:to>
      <xdr:col>76</xdr:col>
      <xdr:colOff>114300</xdr:colOff>
      <xdr:row>37</xdr:row>
      <xdr:rowOff>119634</xdr:rowOff>
    </xdr:to>
    <xdr:cxnSp macro="">
      <xdr:nvCxnSpPr>
        <xdr:cNvPr id="437" name="直線コネクタ 436">
          <a:extLst>
            <a:ext uri="{FF2B5EF4-FFF2-40B4-BE49-F238E27FC236}">
              <a16:creationId xmlns:a16="http://schemas.microsoft.com/office/drawing/2014/main" id="{050ECC55-446D-4842-9502-12388D055B61}"/>
            </a:ext>
          </a:extLst>
        </xdr:cNvPr>
        <xdr:cNvCxnSpPr/>
      </xdr:nvCxnSpPr>
      <xdr:spPr>
        <a:xfrm>
          <a:off x="13703300" y="6319266"/>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87122</xdr:rowOff>
    </xdr:from>
    <xdr:to>
      <xdr:col>67</xdr:col>
      <xdr:colOff>101600</xdr:colOff>
      <xdr:row>38</xdr:row>
      <xdr:rowOff>17272</xdr:rowOff>
    </xdr:to>
    <xdr:sp macro="" textlink="">
      <xdr:nvSpPr>
        <xdr:cNvPr id="438" name="楕円 437">
          <a:extLst>
            <a:ext uri="{FF2B5EF4-FFF2-40B4-BE49-F238E27FC236}">
              <a16:creationId xmlns:a16="http://schemas.microsoft.com/office/drawing/2014/main" id="{64F345C4-3059-4F29-86AE-831B75A9FDD9}"/>
            </a:ext>
          </a:extLst>
        </xdr:cNvPr>
        <xdr:cNvSpPr/>
      </xdr:nvSpPr>
      <xdr:spPr>
        <a:xfrm>
          <a:off x="12763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147066</xdr:rowOff>
    </xdr:from>
    <xdr:to>
      <xdr:col>71</xdr:col>
      <xdr:colOff>177800</xdr:colOff>
      <xdr:row>37</xdr:row>
      <xdr:rowOff>137922</xdr:rowOff>
    </xdr:to>
    <xdr:cxnSp macro="">
      <xdr:nvCxnSpPr>
        <xdr:cNvPr id="439" name="直線コネクタ 438">
          <a:extLst>
            <a:ext uri="{FF2B5EF4-FFF2-40B4-BE49-F238E27FC236}">
              <a16:creationId xmlns:a16="http://schemas.microsoft.com/office/drawing/2014/main" id="{EBC10117-5528-4CE1-8C27-EE0889399659}"/>
            </a:ext>
          </a:extLst>
        </xdr:cNvPr>
        <xdr:cNvCxnSpPr/>
      </xdr:nvCxnSpPr>
      <xdr:spPr>
        <a:xfrm flipV="1">
          <a:off x="12814300" y="6319266"/>
          <a:ext cx="889000" cy="16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F9B61B07-BA4F-4771-B1D2-73EF399A2FD9}"/>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1514A873-4FD6-47BD-9803-5F16F726AD04}"/>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808021FE-9062-4117-9F81-04DBCA7DB34B}"/>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B7CC3E66-AD62-46EC-8B98-001EF6C58C1A}"/>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152417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9E4653D1-9A19-4DE0-A67A-3927C0C0FCD5}"/>
            </a:ext>
          </a:extLst>
        </xdr:cNvPr>
        <xdr:cNvSpPr txBox="1"/>
      </xdr:nvSpPr>
      <xdr:spPr>
        <a:xfrm>
          <a:off x="152660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161561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6EFE894E-2BD7-40CF-912A-7BDD74A2DC1F}"/>
            </a:ext>
          </a:extLst>
        </xdr:cNvPr>
        <xdr:cNvSpPr txBox="1"/>
      </xdr:nvSpPr>
      <xdr:spPr>
        <a:xfrm>
          <a:off x="14389744" y="650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17543</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CE1C7EFB-7971-4F3F-9040-096C73C3A96E}"/>
            </a:ext>
          </a:extLst>
        </xdr:cNvPr>
        <xdr:cNvSpPr txBox="1"/>
      </xdr:nvSpPr>
      <xdr:spPr>
        <a:xfrm>
          <a:off x="13500744" y="636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8399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1C240AC0-BEE8-402B-974B-5EAB37BAA44B}"/>
            </a:ext>
          </a:extLst>
        </xdr:cNvPr>
        <xdr:cNvSpPr txBox="1"/>
      </xdr:nvSpPr>
      <xdr:spPr>
        <a:xfrm>
          <a:off x="12611744"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97938C81-34A2-4F02-843A-D702F45FA0A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5D691932-BB8B-4687-9003-253F69D0627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5E09C0F7-A2FD-4FCB-904B-8ACF88FA6B5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8DABE8FB-F294-4CA0-BBAA-371DCE140E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5D1E254F-BF5B-4A81-A072-2E0A1D07188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10CA9D91-1137-46BA-9BC9-86EE4F7C284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6C7038EB-2A57-496C-990E-BBFCA8CC52F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F2DD556E-46AA-4EBA-9826-845A06C8F7D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9A656B87-1C5F-41D8-B901-D6E39A53E66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E7E3AF23-AAF2-443C-85BF-3DF1AB33697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9537897-44E0-4809-AB26-9664D8AFD83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EECCE498-61A7-4ECB-96E4-A959E038D5C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4477585C-8B33-4B96-8BD2-53A8CC72537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323FDBFF-D4D3-4669-95FD-0A0C588A8D8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3054185B-C96A-443C-8312-23499CAD26A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E543A9C0-8A83-4FBC-9179-789FA608D9C8}"/>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16D6D230-5E12-414E-A94B-DC14A4B2D02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BF9925F2-037E-477E-88BC-5CC7063A9C8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3F4045FA-59D2-45D0-A8DE-7E60D9D4D4F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D4CD147B-0E2D-40B4-A135-C1A0F9A0F2E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8F16E95A-C806-4C02-B99F-CE54053A9B4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A49F793A-D07B-4631-8758-10AF344D9FB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72DE647D-486E-4726-BB51-1D4701C3B64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E364246F-DA7C-44CC-85FE-2B3400221519}"/>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6D221ECF-7B50-497F-9286-5D3B273BCD74}"/>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8B13A4B2-E6F4-4D8D-9B7B-021326FA912D}"/>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EA001A7C-4811-4DEF-9105-D538592B7CE1}"/>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0F3A469C-E2A0-49CE-BDBC-CF7918297432}"/>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A69852C8-1305-4C71-B0FA-3AF6F701D046}"/>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FBC34297-CB31-474A-A031-D8D45556C6EC}"/>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A37A7547-86CB-4EF1-A147-AE1AB8E25EEC}"/>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137344B1-E5E2-4EFB-AF31-B2DE1ED0E8A4}"/>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9807DCAC-9B69-4904-9E86-5A06DCA97A0D}"/>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FE329253-0530-4A4C-A740-6B97B6E939E6}"/>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14B7BBE-A398-4C37-8C1A-6225F9656C0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970EF91-06C6-42AF-B19F-96AFA682589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D2F39D2-1CC8-4D8E-9196-0253A460CA0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C8FB54E-5291-4534-AEED-FD763CA34D5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F06C48D-934B-4602-91D6-74B2BB5775E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87" name="楕円 486">
          <a:extLst>
            <a:ext uri="{FF2B5EF4-FFF2-40B4-BE49-F238E27FC236}">
              <a16:creationId xmlns:a16="http://schemas.microsoft.com/office/drawing/2014/main" id="{C600A771-3107-4B95-8073-7030954BA950}"/>
            </a:ext>
          </a:extLst>
        </xdr:cNvPr>
        <xdr:cNvSpPr/>
      </xdr:nvSpPr>
      <xdr:spPr>
        <a:xfrm>
          <a:off x="22110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8FD74F48-2822-4B52-9F6E-AE8A51DD7FB1}"/>
            </a:ext>
          </a:extLst>
        </xdr:cNvPr>
        <xdr:cNvSpPr txBox="1"/>
      </xdr:nvSpPr>
      <xdr:spPr>
        <a:xfrm>
          <a:off x="22199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25400</xdr:rowOff>
    </xdr:from>
    <xdr:to>
      <xdr:col>112</xdr:col>
      <xdr:colOff>38100</xdr:colOff>
      <xdr:row>40</xdr:row>
      <xdr:rowOff>127000</xdr:rowOff>
    </xdr:to>
    <xdr:sp macro="" textlink="">
      <xdr:nvSpPr>
        <xdr:cNvPr id="489" name="楕円 488">
          <a:extLst>
            <a:ext uri="{FF2B5EF4-FFF2-40B4-BE49-F238E27FC236}">
              <a16:creationId xmlns:a16="http://schemas.microsoft.com/office/drawing/2014/main" id="{0A18567E-9E21-4B13-8362-588747BD9070}"/>
            </a:ext>
          </a:extLst>
        </xdr:cNvPr>
        <xdr:cNvSpPr/>
      </xdr:nvSpPr>
      <xdr:spPr>
        <a:xfrm>
          <a:off x="21272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76200</xdr:rowOff>
    </xdr:from>
    <xdr:to>
      <xdr:col>116</xdr:col>
      <xdr:colOff>63500</xdr:colOff>
      <xdr:row>40</xdr:row>
      <xdr:rowOff>99060</xdr:rowOff>
    </xdr:to>
    <xdr:cxnSp macro="">
      <xdr:nvCxnSpPr>
        <xdr:cNvPr id="490" name="直線コネクタ 489">
          <a:extLst>
            <a:ext uri="{FF2B5EF4-FFF2-40B4-BE49-F238E27FC236}">
              <a16:creationId xmlns:a16="http://schemas.microsoft.com/office/drawing/2014/main" id="{B0C935AA-F9F8-4E3F-900A-DB020E995F8C}"/>
            </a:ext>
          </a:extLst>
        </xdr:cNvPr>
        <xdr:cNvCxnSpPr/>
      </xdr:nvCxnSpPr>
      <xdr:spPr>
        <a:xfrm>
          <a:off x="21323300" y="69342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17780</xdr:rowOff>
    </xdr:from>
    <xdr:to>
      <xdr:col>107</xdr:col>
      <xdr:colOff>101600</xdr:colOff>
      <xdr:row>40</xdr:row>
      <xdr:rowOff>119380</xdr:rowOff>
    </xdr:to>
    <xdr:sp macro="" textlink="">
      <xdr:nvSpPr>
        <xdr:cNvPr id="491" name="楕円 490">
          <a:extLst>
            <a:ext uri="{FF2B5EF4-FFF2-40B4-BE49-F238E27FC236}">
              <a16:creationId xmlns:a16="http://schemas.microsoft.com/office/drawing/2014/main" id="{686B5E43-7EAA-4561-80B4-2FE0DDAD0A77}"/>
            </a:ext>
          </a:extLst>
        </xdr:cNvPr>
        <xdr:cNvSpPr/>
      </xdr:nvSpPr>
      <xdr:spPr>
        <a:xfrm>
          <a:off x="20383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68580</xdr:rowOff>
    </xdr:from>
    <xdr:to>
      <xdr:col>111</xdr:col>
      <xdr:colOff>177800</xdr:colOff>
      <xdr:row>40</xdr:row>
      <xdr:rowOff>76200</xdr:rowOff>
    </xdr:to>
    <xdr:cxnSp macro="">
      <xdr:nvCxnSpPr>
        <xdr:cNvPr id="492" name="直線コネクタ 491">
          <a:extLst>
            <a:ext uri="{FF2B5EF4-FFF2-40B4-BE49-F238E27FC236}">
              <a16:creationId xmlns:a16="http://schemas.microsoft.com/office/drawing/2014/main" id="{E871DA82-E453-4A9D-841D-3B19DF7AC36D}"/>
            </a:ext>
          </a:extLst>
        </xdr:cNvPr>
        <xdr:cNvCxnSpPr/>
      </xdr:nvCxnSpPr>
      <xdr:spPr>
        <a:xfrm>
          <a:off x="20434300" y="692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17780</xdr:rowOff>
    </xdr:from>
    <xdr:to>
      <xdr:col>102</xdr:col>
      <xdr:colOff>165100</xdr:colOff>
      <xdr:row>40</xdr:row>
      <xdr:rowOff>119380</xdr:rowOff>
    </xdr:to>
    <xdr:sp macro="" textlink="">
      <xdr:nvSpPr>
        <xdr:cNvPr id="493" name="楕円 492">
          <a:extLst>
            <a:ext uri="{FF2B5EF4-FFF2-40B4-BE49-F238E27FC236}">
              <a16:creationId xmlns:a16="http://schemas.microsoft.com/office/drawing/2014/main" id="{7E24C00D-A0D5-4997-982B-84CAF1564E4B}"/>
            </a:ext>
          </a:extLst>
        </xdr:cNvPr>
        <xdr:cNvSpPr/>
      </xdr:nvSpPr>
      <xdr:spPr>
        <a:xfrm>
          <a:off x="19494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68580</xdr:rowOff>
    </xdr:from>
    <xdr:to>
      <xdr:col>107</xdr:col>
      <xdr:colOff>50800</xdr:colOff>
      <xdr:row>40</xdr:row>
      <xdr:rowOff>68580</xdr:rowOff>
    </xdr:to>
    <xdr:cxnSp macro="">
      <xdr:nvCxnSpPr>
        <xdr:cNvPr id="494" name="直線コネクタ 493">
          <a:extLst>
            <a:ext uri="{FF2B5EF4-FFF2-40B4-BE49-F238E27FC236}">
              <a16:creationId xmlns:a16="http://schemas.microsoft.com/office/drawing/2014/main" id="{0EB1EDBC-61D5-4327-953D-0A0C72A62725}"/>
            </a:ext>
          </a:extLst>
        </xdr:cNvPr>
        <xdr:cNvCxnSpPr/>
      </xdr:nvCxnSpPr>
      <xdr:spPr>
        <a:xfrm>
          <a:off x="19545300" y="692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25400</xdr:rowOff>
    </xdr:from>
    <xdr:to>
      <xdr:col>98</xdr:col>
      <xdr:colOff>38100</xdr:colOff>
      <xdr:row>40</xdr:row>
      <xdr:rowOff>127000</xdr:rowOff>
    </xdr:to>
    <xdr:sp macro="" textlink="">
      <xdr:nvSpPr>
        <xdr:cNvPr id="495" name="楕円 494">
          <a:extLst>
            <a:ext uri="{FF2B5EF4-FFF2-40B4-BE49-F238E27FC236}">
              <a16:creationId xmlns:a16="http://schemas.microsoft.com/office/drawing/2014/main" id="{CE1A5483-F863-4596-85EA-2AE27F645999}"/>
            </a:ext>
          </a:extLst>
        </xdr:cNvPr>
        <xdr:cNvSpPr/>
      </xdr:nvSpPr>
      <xdr:spPr>
        <a:xfrm>
          <a:off x="18605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68580</xdr:rowOff>
    </xdr:from>
    <xdr:to>
      <xdr:col>102</xdr:col>
      <xdr:colOff>114300</xdr:colOff>
      <xdr:row>40</xdr:row>
      <xdr:rowOff>76200</xdr:rowOff>
    </xdr:to>
    <xdr:cxnSp macro="">
      <xdr:nvCxnSpPr>
        <xdr:cNvPr id="496" name="直線コネクタ 495">
          <a:extLst>
            <a:ext uri="{FF2B5EF4-FFF2-40B4-BE49-F238E27FC236}">
              <a16:creationId xmlns:a16="http://schemas.microsoft.com/office/drawing/2014/main" id="{CDBC1785-A8CE-433B-A418-3BE5926D1A63}"/>
            </a:ext>
          </a:extLst>
        </xdr:cNvPr>
        <xdr:cNvCxnSpPr/>
      </xdr:nvCxnSpPr>
      <xdr:spPr>
        <a:xfrm flipV="1">
          <a:off x="18656300" y="692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99D71665-3352-499B-A3E1-FAB5DB3A56CA}"/>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AD4E70F-CCDF-4F29-A043-FCEEAFA6C243}"/>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21648731-72CA-4CA7-A907-AF0001A2AC0F}"/>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4979A3F0-38BC-4B12-B6ED-1A6564D235C0}"/>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118127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983D78AE-03D7-4F48-988B-64213FFA2DA4}"/>
            </a:ext>
          </a:extLst>
        </xdr:cNvPr>
        <xdr:cNvSpPr txBox="1"/>
      </xdr:nvSpPr>
      <xdr:spPr>
        <a:xfrm>
          <a:off x="21075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110507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9BBD59AA-631A-434E-A1C5-6CE70B7D0AA8}"/>
            </a:ext>
          </a:extLst>
        </xdr:cNvPr>
        <xdr:cNvSpPr txBox="1"/>
      </xdr:nvSpPr>
      <xdr:spPr>
        <a:xfrm>
          <a:off x="2019942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110507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5088CAA2-2AEC-48B4-B2F2-C7000551FFCE}"/>
            </a:ext>
          </a:extLst>
        </xdr:cNvPr>
        <xdr:cNvSpPr txBox="1"/>
      </xdr:nvSpPr>
      <xdr:spPr>
        <a:xfrm>
          <a:off x="1931042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118127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ED5A7EED-C8C0-494A-8DDB-81586E25F935}"/>
            </a:ext>
          </a:extLst>
        </xdr:cNvPr>
        <xdr:cNvSpPr txBox="1"/>
      </xdr:nvSpPr>
      <xdr:spPr>
        <a:xfrm>
          <a:off x="18421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6797B707-E6C6-40EC-B356-D265710A818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74DD032A-AA70-46D9-968E-857364A2DF9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3EFE7961-570F-439C-A6DA-530012008EF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D8177969-F6AF-4F8F-B98A-9F64DA045B2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F53D30EE-F356-4FB1-85D0-0E136BBB4C2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28A5F7E8-AA82-425C-B98A-C8931411F66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CA2B4A23-2F32-4FCC-9730-00D9B3350D4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14F4781-F20E-4A48-998F-05C2F0DD375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57A1B581-23D7-45E6-A0AF-F32625F07A4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EEDB29F3-0347-4D4D-B931-8D196A216BE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6BDDEFB8-A6AD-498A-B948-60BC1A3EEEA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F4878923-053E-458C-B6DB-7B1FC520972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F1B16605-7D84-410D-AB80-88D02AADB3F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C73AB333-4ECD-4F3C-BD84-C0A13AA9BBE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379B79AE-5D57-4395-A399-2C916A66C63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EEBE18E5-5441-4D49-BBC2-82C82CC5B1B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D8AAA599-19A1-476A-BED9-31FCA74C2CF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DD4929E4-CB18-4E13-A3EB-A113FC890F0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B5478901-ABA0-4B67-B49F-32480D1CE00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97623D42-0894-44D0-9938-E688D06B0E9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FE13CD04-262A-4C7E-9450-78902DC24E4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5FE6E56A-B124-4528-AC78-07621266F49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0D58C167-5567-46E6-B759-423F26899DD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F9FD9D82-C3F9-47AE-88BA-0EFF07FA7D4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60E5B6C8-BD5E-4BAC-80E0-65EC4B37CB9E}"/>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8FFEF254-10B5-45F4-B583-494BEE67037E}"/>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A80B82B7-26E0-4651-BC8F-3374031302C3}"/>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3513079B-FDAA-4D91-A4A1-E8BE39E8028A}"/>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1F8A6B1E-D7F5-43CC-842A-A5E32B0E14EE}"/>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1C605C2-D8DF-4450-9C9B-E897D936EF91}"/>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970A3BE1-99F4-4878-9004-9C215EC09143}"/>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244A8C3E-EC7C-44E8-9919-1F5F3A727F6D}"/>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7BB3E621-DC31-44CB-8CAE-17ADADB9E648}"/>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8260F898-1E00-4A11-9A98-9571FEDC5D72}"/>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999C3327-74A4-43A2-BCD9-181B61493D04}"/>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AF998BF-533A-468B-8E1D-6472EBFB468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3761428-4064-4338-894E-95B79370E5D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E6EA9A9-01EB-4A73-A1FD-C854425405F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25EDF67-B28B-40B8-A25D-0D226F40C8C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9BCED05-97BC-467E-9F21-7F2DA1905AE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45" name="楕円 544">
          <a:extLst>
            <a:ext uri="{FF2B5EF4-FFF2-40B4-BE49-F238E27FC236}">
              <a16:creationId xmlns:a16="http://schemas.microsoft.com/office/drawing/2014/main" id="{B3990158-EBD5-47C7-8A03-2B787EF63CC6}"/>
            </a:ext>
          </a:extLst>
        </xdr:cNvPr>
        <xdr:cNvSpPr/>
      </xdr:nvSpPr>
      <xdr:spPr>
        <a:xfrm>
          <a:off x="162687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10177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1D643BB8-AB7E-4D0A-B852-A77C6FEB465F}"/>
            </a:ext>
          </a:extLst>
        </xdr:cNvPr>
        <xdr:cNvSpPr txBox="1"/>
      </xdr:nvSpPr>
      <xdr:spPr>
        <a:xfrm>
          <a:off x="16357600"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139700</xdr:rowOff>
    </xdr:from>
    <xdr:to>
      <xdr:col>81</xdr:col>
      <xdr:colOff>101600</xdr:colOff>
      <xdr:row>60</xdr:row>
      <xdr:rowOff>69850</xdr:rowOff>
    </xdr:to>
    <xdr:sp macro="" textlink="">
      <xdr:nvSpPr>
        <xdr:cNvPr id="547" name="楕円 546">
          <a:extLst>
            <a:ext uri="{FF2B5EF4-FFF2-40B4-BE49-F238E27FC236}">
              <a16:creationId xmlns:a16="http://schemas.microsoft.com/office/drawing/2014/main" id="{CE4CD396-B8D2-4446-A225-2F5CFF7E15BE}"/>
            </a:ext>
          </a:extLst>
        </xdr:cNvPr>
        <xdr:cNvSpPr/>
      </xdr:nvSpPr>
      <xdr:spPr>
        <a:xfrm>
          <a:off x="15430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19050</xdr:rowOff>
    </xdr:from>
    <xdr:to>
      <xdr:col>85</xdr:col>
      <xdr:colOff>127000</xdr:colOff>
      <xdr:row>60</xdr:row>
      <xdr:rowOff>38100</xdr:rowOff>
    </xdr:to>
    <xdr:cxnSp macro="">
      <xdr:nvCxnSpPr>
        <xdr:cNvPr id="548" name="直線コネクタ 547">
          <a:extLst>
            <a:ext uri="{FF2B5EF4-FFF2-40B4-BE49-F238E27FC236}">
              <a16:creationId xmlns:a16="http://schemas.microsoft.com/office/drawing/2014/main" id="{51C846F6-12D1-4397-9AC3-E845FD7864D8}"/>
            </a:ext>
          </a:extLst>
        </xdr:cNvPr>
        <xdr:cNvCxnSpPr/>
      </xdr:nvCxnSpPr>
      <xdr:spPr>
        <a:xfrm>
          <a:off x="15481300" y="103060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103505</xdr:rowOff>
    </xdr:from>
    <xdr:to>
      <xdr:col>76</xdr:col>
      <xdr:colOff>165100</xdr:colOff>
      <xdr:row>60</xdr:row>
      <xdr:rowOff>33655</xdr:rowOff>
    </xdr:to>
    <xdr:sp macro="" textlink="">
      <xdr:nvSpPr>
        <xdr:cNvPr id="549" name="楕円 548">
          <a:extLst>
            <a:ext uri="{FF2B5EF4-FFF2-40B4-BE49-F238E27FC236}">
              <a16:creationId xmlns:a16="http://schemas.microsoft.com/office/drawing/2014/main" id="{CF498DC4-40A9-42ED-84C3-9F5AE9F4C534}"/>
            </a:ext>
          </a:extLst>
        </xdr:cNvPr>
        <xdr:cNvSpPr/>
      </xdr:nvSpPr>
      <xdr:spPr>
        <a:xfrm>
          <a:off x="14541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154305</xdr:rowOff>
    </xdr:from>
    <xdr:to>
      <xdr:col>81</xdr:col>
      <xdr:colOff>50800</xdr:colOff>
      <xdr:row>60</xdr:row>
      <xdr:rowOff>19050</xdr:rowOff>
    </xdr:to>
    <xdr:cxnSp macro="">
      <xdr:nvCxnSpPr>
        <xdr:cNvPr id="550" name="直線コネクタ 549">
          <a:extLst>
            <a:ext uri="{FF2B5EF4-FFF2-40B4-BE49-F238E27FC236}">
              <a16:creationId xmlns:a16="http://schemas.microsoft.com/office/drawing/2014/main" id="{5D5D328B-3DF6-47E2-A42B-BC9F20F61B05}"/>
            </a:ext>
          </a:extLst>
        </xdr:cNvPr>
        <xdr:cNvCxnSpPr/>
      </xdr:nvCxnSpPr>
      <xdr:spPr>
        <a:xfrm>
          <a:off x="14592300" y="102698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67310</xdr:rowOff>
    </xdr:from>
    <xdr:to>
      <xdr:col>72</xdr:col>
      <xdr:colOff>38100</xdr:colOff>
      <xdr:row>59</xdr:row>
      <xdr:rowOff>168910</xdr:rowOff>
    </xdr:to>
    <xdr:sp macro="" textlink="">
      <xdr:nvSpPr>
        <xdr:cNvPr id="551" name="楕円 550">
          <a:extLst>
            <a:ext uri="{FF2B5EF4-FFF2-40B4-BE49-F238E27FC236}">
              <a16:creationId xmlns:a16="http://schemas.microsoft.com/office/drawing/2014/main" id="{246C19FA-D276-4071-8B17-EC873BFB7BC6}"/>
            </a:ext>
          </a:extLst>
        </xdr:cNvPr>
        <xdr:cNvSpPr/>
      </xdr:nvSpPr>
      <xdr:spPr>
        <a:xfrm>
          <a:off x="13652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118110</xdr:rowOff>
    </xdr:from>
    <xdr:to>
      <xdr:col>76</xdr:col>
      <xdr:colOff>114300</xdr:colOff>
      <xdr:row>59</xdr:row>
      <xdr:rowOff>154305</xdr:rowOff>
    </xdr:to>
    <xdr:cxnSp macro="">
      <xdr:nvCxnSpPr>
        <xdr:cNvPr id="552" name="直線コネクタ 551">
          <a:extLst>
            <a:ext uri="{FF2B5EF4-FFF2-40B4-BE49-F238E27FC236}">
              <a16:creationId xmlns:a16="http://schemas.microsoft.com/office/drawing/2014/main" id="{04021A26-08AF-4041-B0E1-6B953D4E4611}"/>
            </a:ext>
          </a:extLst>
        </xdr:cNvPr>
        <xdr:cNvCxnSpPr/>
      </xdr:nvCxnSpPr>
      <xdr:spPr>
        <a:xfrm>
          <a:off x="13703300" y="102336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34925</xdr:rowOff>
    </xdr:from>
    <xdr:to>
      <xdr:col>67</xdr:col>
      <xdr:colOff>101600</xdr:colOff>
      <xdr:row>59</xdr:row>
      <xdr:rowOff>136525</xdr:rowOff>
    </xdr:to>
    <xdr:sp macro="" textlink="">
      <xdr:nvSpPr>
        <xdr:cNvPr id="553" name="楕円 552">
          <a:extLst>
            <a:ext uri="{FF2B5EF4-FFF2-40B4-BE49-F238E27FC236}">
              <a16:creationId xmlns:a16="http://schemas.microsoft.com/office/drawing/2014/main" id="{4E23C24B-72E5-460C-B132-5A15CF869712}"/>
            </a:ext>
          </a:extLst>
        </xdr:cNvPr>
        <xdr:cNvSpPr/>
      </xdr:nvSpPr>
      <xdr:spPr>
        <a:xfrm>
          <a:off x="12763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85725</xdr:rowOff>
    </xdr:from>
    <xdr:to>
      <xdr:col>71</xdr:col>
      <xdr:colOff>177800</xdr:colOff>
      <xdr:row>59</xdr:row>
      <xdr:rowOff>118110</xdr:rowOff>
    </xdr:to>
    <xdr:cxnSp macro="">
      <xdr:nvCxnSpPr>
        <xdr:cNvPr id="554" name="直線コネクタ 553">
          <a:extLst>
            <a:ext uri="{FF2B5EF4-FFF2-40B4-BE49-F238E27FC236}">
              <a16:creationId xmlns:a16="http://schemas.microsoft.com/office/drawing/2014/main" id="{04044806-569E-4CD3-B50E-949C55B2C5DB}"/>
            </a:ext>
          </a:extLst>
        </xdr:cNvPr>
        <xdr:cNvCxnSpPr/>
      </xdr:nvCxnSpPr>
      <xdr:spPr>
        <a:xfrm>
          <a:off x="12814300" y="102012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76D9B263-96D1-4024-8B6F-95D11B6DCEC6}"/>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724BB231-5F03-40C2-BC44-2D80E94CFF0E}"/>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C7FBCF0D-09FE-446A-99D6-70E955B1C863}"/>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8E4E6B03-5B0B-46B0-BDBB-B23F9064B9D8}"/>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86377</xdr:rowOff>
    </xdr:from>
    <xdr:ext cx="405111" cy="259045"/>
    <xdr:sp macro="" textlink="">
      <xdr:nvSpPr>
        <xdr:cNvPr id="559" name="n_1mainValue【学校施設】&#10;有形固定資産減価償却率">
          <a:extLst>
            <a:ext uri="{FF2B5EF4-FFF2-40B4-BE49-F238E27FC236}">
              <a16:creationId xmlns:a16="http://schemas.microsoft.com/office/drawing/2014/main" id="{29E87A7E-34B1-4DC1-8B36-E99E923DF3B7}"/>
            </a:ext>
          </a:extLst>
        </xdr:cNvPr>
        <xdr:cNvSpPr txBox="1"/>
      </xdr:nvSpPr>
      <xdr:spPr>
        <a:xfrm>
          <a:off x="152660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50182</xdr:rowOff>
    </xdr:from>
    <xdr:ext cx="405111" cy="259045"/>
    <xdr:sp macro="" textlink="">
      <xdr:nvSpPr>
        <xdr:cNvPr id="560" name="n_2mainValue【学校施設】&#10;有形固定資産減価償却率">
          <a:extLst>
            <a:ext uri="{FF2B5EF4-FFF2-40B4-BE49-F238E27FC236}">
              <a16:creationId xmlns:a16="http://schemas.microsoft.com/office/drawing/2014/main" id="{F5A9E53E-1267-4A03-8AFC-BEA3BCCC7064}"/>
            </a:ext>
          </a:extLst>
        </xdr:cNvPr>
        <xdr:cNvSpPr txBox="1"/>
      </xdr:nvSpPr>
      <xdr:spPr>
        <a:xfrm>
          <a:off x="14389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13987</xdr:rowOff>
    </xdr:from>
    <xdr:ext cx="405111" cy="259045"/>
    <xdr:sp macro="" textlink="">
      <xdr:nvSpPr>
        <xdr:cNvPr id="561" name="n_3mainValue【学校施設】&#10;有形固定資産減価償却率">
          <a:extLst>
            <a:ext uri="{FF2B5EF4-FFF2-40B4-BE49-F238E27FC236}">
              <a16:creationId xmlns:a16="http://schemas.microsoft.com/office/drawing/2014/main" id="{0BAE720D-9E2A-4B9B-AC9E-E8A16C162A91}"/>
            </a:ext>
          </a:extLst>
        </xdr:cNvPr>
        <xdr:cNvSpPr txBox="1"/>
      </xdr:nvSpPr>
      <xdr:spPr>
        <a:xfrm>
          <a:off x="13500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153052</xdr:rowOff>
    </xdr:from>
    <xdr:ext cx="405111" cy="259045"/>
    <xdr:sp macro="" textlink="">
      <xdr:nvSpPr>
        <xdr:cNvPr id="562" name="n_4mainValue【学校施設】&#10;有形固定資産減価償却率">
          <a:extLst>
            <a:ext uri="{FF2B5EF4-FFF2-40B4-BE49-F238E27FC236}">
              <a16:creationId xmlns:a16="http://schemas.microsoft.com/office/drawing/2014/main" id="{6C4C7860-3235-49D8-881E-BB018AD572E1}"/>
            </a:ext>
          </a:extLst>
        </xdr:cNvPr>
        <xdr:cNvSpPr txBox="1"/>
      </xdr:nvSpPr>
      <xdr:spPr>
        <a:xfrm>
          <a:off x="12611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BD8FFA0E-599B-457E-852C-A02E1ABDD5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EEFAE0E1-587C-4A38-A07B-AFB9EC063FE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75F4FB8B-6E63-4E52-B9D2-839A3F88484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A771D86B-8D5F-4354-B096-6B1D60967C4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1C4154F7-5833-4657-B1AD-AD05B3D83C3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EBE53F15-CAEC-48C9-9CC7-D10DD310DE7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FD15AFBD-F7B4-402A-979E-3836C8F675B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62C8C1DE-B993-4A0C-8B58-610F40F49A4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863E8954-1AFC-44E7-A71F-6B031464739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4AD53722-F647-431E-9A1A-177AC2474FE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20EF782E-B5C0-418F-AFB7-CB0F17B01D2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B70CBD2B-0A33-4E18-83F3-AC8B75E7E53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EA0F9F9A-6ABB-492B-BB0C-BFCB6B44EDD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7E4519C4-014A-40F9-BB98-ADA9B547FB0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C74005C1-781C-435B-AA00-342B1EB82E2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E2B0BBCE-B49A-4FFE-812F-0F62F7CE88A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C05EF04B-FA6E-4AEA-A456-DF2BE569C21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AE997572-0E74-4115-9BA4-4060B409801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C124EEB8-6D13-4BB8-B952-68CFE23438B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B689E60E-4CAD-4E60-87F1-0F3468C4A7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93DD2975-FE9D-4B95-BE9A-7D3C5ED5C8C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A057B863-A928-4F55-A936-A7D2E97D3FF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334181E5-652E-4F29-AB1B-A4841DE07C3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2918C758-59BC-4D1E-B5D0-28B9A8048C8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C6C9C76E-32B6-4198-9AFD-5223760052E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ED40120F-478F-4285-BFFB-DFAF5912404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CEA1BDDF-0BB0-4023-995E-63D81537A975}"/>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EF414433-6F2B-48FC-AF05-722DFE80296C}"/>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B86C675E-1386-4283-94E3-B0BD07091ECC}"/>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7B3E64DD-C787-4D35-8284-3C76576D3C6B}"/>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B35EF345-C64B-428A-92E7-C540BEF3EF4D}"/>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8BA2BC1D-9771-48EF-94F2-E04BD7360355}"/>
            </a:ext>
          </a:extLst>
        </xdr:cNvPr>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532DE3EC-3E0F-4F5A-9309-C165665D796C}"/>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F1F2CCEC-0E0A-4761-945B-FAF263E937E5}"/>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659DB9FD-1CB0-4E71-86CC-22973C9718AD}"/>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AE825500-0382-4FB6-8C7D-A4DA7C1DADD1}"/>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81B31F0F-4ADA-4122-9881-11081CB4999B}"/>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A89B15A-9CF2-4A94-AB02-5662B569A29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53F3F83-CB13-4306-A979-7DD0AAA370E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E8341BE-23C2-4C91-9992-CD1AD00F7F3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F2529CB-CFE8-4F71-A22A-527ECBB801F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E44E167-D2F6-4340-AED1-C627C207034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163104</xdr:rowOff>
    </xdr:from>
    <xdr:to>
      <xdr:col>116</xdr:col>
      <xdr:colOff>114300</xdr:colOff>
      <xdr:row>62</xdr:row>
      <xdr:rowOff>93254</xdr:rowOff>
    </xdr:to>
    <xdr:sp macro="" textlink="">
      <xdr:nvSpPr>
        <xdr:cNvPr id="605" name="楕円 604">
          <a:extLst>
            <a:ext uri="{FF2B5EF4-FFF2-40B4-BE49-F238E27FC236}">
              <a16:creationId xmlns:a16="http://schemas.microsoft.com/office/drawing/2014/main" id="{65A67064-63C7-4B17-9331-56D4AD63FEBF}"/>
            </a:ext>
          </a:extLst>
        </xdr:cNvPr>
        <xdr:cNvSpPr/>
      </xdr:nvSpPr>
      <xdr:spPr>
        <a:xfrm>
          <a:off x="221107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141531</xdr:rowOff>
    </xdr:from>
    <xdr:ext cx="469744" cy="259045"/>
    <xdr:sp macro="" textlink="">
      <xdr:nvSpPr>
        <xdr:cNvPr id="606" name="【学校施設】&#10;一人当たり面積該当値テキスト">
          <a:extLst>
            <a:ext uri="{FF2B5EF4-FFF2-40B4-BE49-F238E27FC236}">
              <a16:creationId xmlns:a16="http://schemas.microsoft.com/office/drawing/2014/main" id="{A7C77EFB-9FDB-44CA-8554-3057CAE9A0A2}"/>
            </a:ext>
          </a:extLst>
        </xdr:cNvPr>
        <xdr:cNvSpPr txBox="1"/>
      </xdr:nvSpPr>
      <xdr:spPr>
        <a:xfrm>
          <a:off x="22199600" y="1059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165281</xdr:rowOff>
    </xdr:from>
    <xdr:to>
      <xdr:col>112</xdr:col>
      <xdr:colOff>38100</xdr:colOff>
      <xdr:row>62</xdr:row>
      <xdr:rowOff>95431</xdr:rowOff>
    </xdr:to>
    <xdr:sp macro="" textlink="">
      <xdr:nvSpPr>
        <xdr:cNvPr id="607" name="楕円 606">
          <a:extLst>
            <a:ext uri="{FF2B5EF4-FFF2-40B4-BE49-F238E27FC236}">
              <a16:creationId xmlns:a16="http://schemas.microsoft.com/office/drawing/2014/main" id="{28AD9393-FA3F-4A79-A22D-FC98D8AC675A}"/>
            </a:ext>
          </a:extLst>
        </xdr:cNvPr>
        <xdr:cNvSpPr/>
      </xdr:nvSpPr>
      <xdr:spPr>
        <a:xfrm>
          <a:off x="21272500" y="1062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42454</xdr:rowOff>
    </xdr:from>
    <xdr:to>
      <xdr:col>116</xdr:col>
      <xdr:colOff>63500</xdr:colOff>
      <xdr:row>62</xdr:row>
      <xdr:rowOff>44631</xdr:rowOff>
    </xdr:to>
    <xdr:cxnSp macro="">
      <xdr:nvCxnSpPr>
        <xdr:cNvPr id="608" name="直線コネクタ 607">
          <a:extLst>
            <a:ext uri="{FF2B5EF4-FFF2-40B4-BE49-F238E27FC236}">
              <a16:creationId xmlns:a16="http://schemas.microsoft.com/office/drawing/2014/main" id="{C3412418-5A1F-41DF-B50A-1881EEA93D41}"/>
            </a:ext>
          </a:extLst>
        </xdr:cNvPr>
        <xdr:cNvCxnSpPr/>
      </xdr:nvCxnSpPr>
      <xdr:spPr>
        <a:xfrm flipV="1">
          <a:off x="21323300" y="10672354"/>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169635</xdr:rowOff>
    </xdr:from>
    <xdr:to>
      <xdr:col>107</xdr:col>
      <xdr:colOff>101600</xdr:colOff>
      <xdr:row>62</xdr:row>
      <xdr:rowOff>99785</xdr:rowOff>
    </xdr:to>
    <xdr:sp macro="" textlink="">
      <xdr:nvSpPr>
        <xdr:cNvPr id="609" name="楕円 608">
          <a:extLst>
            <a:ext uri="{FF2B5EF4-FFF2-40B4-BE49-F238E27FC236}">
              <a16:creationId xmlns:a16="http://schemas.microsoft.com/office/drawing/2014/main" id="{55BE640D-C9F6-489D-81B9-D17D6BEFCB4D}"/>
            </a:ext>
          </a:extLst>
        </xdr:cNvPr>
        <xdr:cNvSpPr/>
      </xdr:nvSpPr>
      <xdr:spPr>
        <a:xfrm>
          <a:off x="20383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44631</xdr:rowOff>
    </xdr:from>
    <xdr:to>
      <xdr:col>111</xdr:col>
      <xdr:colOff>177800</xdr:colOff>
      <xdr:row>62</xdr:row>
      <xdr:rowOff>48985</xdr:rowOff>
    </xdr:to>
    <xdr:cxnSp macro="">
      <xdr:nvCxnSpPr>
        <xdr:cNvPr id="610" name="直線コネクタ 609">
          <a:extLst>
            <a:ext uri="{FF2B5EF4-FFF2-40B4-BE49-F238E27FC236}">
              <a16:creationId xmlns:a16="http://schemas.microsoft.com/office/drawing/2014/main" id="{886E6B86-05FC-4BDD-A6E5-7E0DF2BF0D27}"/>
            </a:ext>
          </a:extLst>
        </xdr:cNvPr>
        <xdr:cNvCxnSpPr/>
      </xdr:nvCxnSpPr>
      <xdr:spPr>
        <a:xfrm flipV="1">
          <a:off x="20434300" y="10674531"/>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xdr:rowOff>
    </xdr:from>
    <xdr:to>
      <xdr:col>102</xdr:col>
      <xdr:colOff>165100</xdr:colOff>
      <xdr:row>62</xdr:row>
      <xdr:rowOff>103051</xdr:rowOff>
    </xdr:to>
    <xdr:sp macro="" textlink="">
      <xdr:nvSpPr>
        <xdr:cNvPr id="611" name="楕円 610">
          <a:extLst>
            <a:ext uri="{FF2B5EF4-FFF2-40B4-BE49-F238E27FC236}">
              <a16:creationId xmlns:a16="http://schemas.microsoft.com/office/drawing/2014/main" id="{41A09080-CB75-4814-BCDA-FE6B794B6CA8}"/>
            </a:ext>
          </a:extLst>
        </xdr:cNvPr>
        <xdr:cNvSpPr/>
      </xdr:nvSpPr>
      <xdr:spPr>
        <a:xfrm>
          <a:off x="19494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48985</xdr:rowOff>
    </xdr:from>
    <xdr:to>
      <xdr:col>107</xdr:col>
      <xdr:colOff>50800</xdr:colOff>
      <xdr:row>62</xdr:row>
      <xdr:rowOff>52251</xdr:rowOff>
    </xdr:to>
    <xdr:cxnSp macro="">
      <xdr:nvCxnSpPr>
        <xdr:cNvPr id="612" name="直線コネクタ 611">
          <a:extLst>
            <a:ext uri="{FF2B5EF4-FFF2-40B4-BE49-F238E27FC236}">
              <a16:creationId xmlns:a16="http://schemas.microsoft.com/office/drawing/2014/main" id="{CE5D4718-7DAD-434D-85F3-2B84FCBB0ABE}"/>
            </a:ext>
          </a:extLst>
        </xdr:cNvPr>
        <xdr:cNvCxnSpPr/>
      </xdr:nvCxnSpPr>
      <xdr:spPr>
        <a:xfrm flipV="1">
          <a:off x="19545300" y="106788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10160</xdr:rowOff>
    </xdr:from>
    <xdr:to>
      <xdr:col>98</xdr:col>
      <xdr:colOff>38100</xdr:colOff>
      <xdr:row>62</xdr:row>
      <xdr:rowOff>111760</xdr:rowOff>
    </xdr:to>
    <xdr:sp macro="" textlink="">
      <xdr:nvSpPr>
        <xdr:cNvPr id="613" name="楕円 612">
          <a:extLst>
            <a:ext uri="{FF2B5EF4-FFF2-40B4-BE49-F238E27FC236}">
              <a16:creationId xmlns:a16="http://schemas.microsoft.com/office/drawing/2014/main" id="{830F26E7-25D0-4035-A44C-82482F11C98C}"/>
            </a:ext>
          </a:extLst>
        </xdr:cNvPr>
        <xdr:cNvSpPr/>
      </xdr:nvSpPr>
      <xdr:spPr>
        <a:xfrm>
          <a:off x="18605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52251</xdr:rowOff>
    </xdr:from>
    <xdr:to>
      <xdr:col>102</xdr:col>
      <xdr:colOff>114300</xdr:colOff>
      <xdr:row>62</xdr:row>
      <xdr:rowOff>60960</xdr:rowOff>
    </xdr:to>
    <xdr:cxnSp macro="">
      <xdr:nvCxnSpPr>
        <xdr:cNvPr id="614" name="直線コネクタ 613">
          <a:extLst>
            <a:ext uri="{FF2B5EF4-FFF2-40B4-BE49-F238E27FC236}">
              <a16:creationId xmlns:a16="http://schemas.microsoft.com/office/drawing/2014/main" id="{B7113A6C-38EB-47E6-9875-B150A7AFC24F}"/>
            </a:ext>
          </a:extLst>
        </xdr:cNvPr>
        <xdr:cNvCxnSpPr/>
      </xdr:nvCxnSpPr>
      <xdr:spPr>
        <a:xfrm flipV="1">
          <a:off x="18656300" y="10682151"/>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54972111-3CC6-4735-8BFC-438A70B13280}"/>
            </a:ext>
          </a:extLst>
        </xdr:cNvPr>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88D32980-9595-4C10-98CE-48FDD9CC93E9}"/>
            </a:ext>
          </a:extLst>
        </xdr:cNvPr>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5B2FAED7-AC29-4646-929F-921B32B8483F}"/>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22E3FBA9-2EB2-428D-BA6F-4CA63970FFBF}"/>
            </a:ext>
          </a:extLst>
        </xdr:cNvPr>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86558</xdr:rowOff>
    </xdr:from>
    <xdr:ext cx="469744" cy="259045"/>
    <xdr:sp macro="" textlink="">
      <xdr:nvSpPr>
        <xdr:cNvPr id="619" name="n_1mainValue【学校施設】&#10;一人当たり面積">
          <a:extLst>
            <a:ext uri="{FF2B5EF4-FFF2-40B4-BE49-F238E27FC236}">
              <a16:creationId xmlns:a16="http://schemas.microsoft.com/office/drawing/2014/main" id="{560BB422-9BD2-4BD1-953A-37E2E05FEA63}"/>
            </a:ext>
          </a:extLst>
        </xdr:cNvPr>
        <xdr:cNvSpPr txBox="1"/>
      </xdr:nvSpPr>
      <xdr:spPr>
        <a:xfrm>
          <a:off x="21075727" y="10716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90912</xdr:rowOff>
    </xdr:from>
    <xdr:ext cx="469744" cy="259045"/>
    <xdr:sp macro="" textlink="">
      <xdr:nvSpPr>
        <xdr:cNvPr id="620" name="n_2mainValue【学校施設】&#10;一人当たり面積">
          <a:extLst>
            <a:ext uri="{FF2B5EF4-FFF2-40B4-BE49-F238E27FC236}">
              <a16:creationId xmlns:a16="http://schemas.microsoft.com/office/drawing/2014/main" id="{394E3EA6-5B41-4172-A92A-6B48D5E22197}"/>
            </a:ext>
          </a:extLst>
        </xdr:cNvPr>
        <xdr:cNvSpPr txBox="1"/>
      </xdr:nvSpPr>
      <xdr:spPr>
        <a:xfrm>
          <a:off x="20199427"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94178</xdr:rowOff>
    </xdr:from>
    <xdr:ext cx="469744" cy="259045"/>
    <xdr:sp macro="" textlink="">
      <xdr:nvSpPr>
        <xdr:cNvPr id="621" name="n_3mainValue【学校施設】&#10;一人当たり面積">
          <a:extLst>
            <a:ext uri="{FF2B5EF4-FFF2-40B4-BE49-F238E27FC236}">
              <a16:creationId xmlns:a16="http://schemas.microsoft.com/office/drawing/2014/main" id="{AED6CCA0-1138-479B-84D5-07E3C251B4E5}"/>
            </a:ext>
          </a:extLst>
        </xdr:cNvPr>
        <xdr:cNvSpPr txBox="1"/>
      </xdr:nvSpPr>
      <xdr:spPr>
        <a:xfrm>
          <a:off x="19310427" y="1072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102887</xdr:rowOff>
    </xdr:from>
    <xdr:ext cx="469744" cy="259045"/>
    <xdr:sp macro="" textlink="">
      <xdr:nvSpPr>
        <xdr:cNvPr id="622" name="n_4mainValue【学校施設】&#10;一人当たり面積">
          <a:extLst>
            <a:ext uri="{FF2B5EF4-FFF2-40B4-BE49-F238E27FC236}">
              <a16:creationId xmlns:a16="http://schemas.microsoft.com/office/drawing/2014/main" id="{911D9808-0DE4-4F4A-BB28-3FD3A4C2B60D}"/>
            </a:ext>
          </a:extLst>
        </xdr:cNvPr>
        <xdr:cNvSpPr txBox="1"/>
      </xdr:nvSpPr>
      <xdr:spPr>
        <a:xfrm>
          <a:off x="18421427"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D3189F5-1A2C-4D83-96DF-F9CDE7790C5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A047399-8779-40F1-AAF0-6E10AE362F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B3701656-C9F1-43D9-82A6-7C31C07FC6E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1C641410-C93E-4890-BDC0-020CFEA4407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E0ABD40-CBAA-4C5C-AAB0-C18B78FDEC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4F75FD48-3040-4DC1-AEB9-C2EA3A367B9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1EF9B68-C47D-4C85-A3AC-2044B14BBDB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391CDE29-C84C-4356-91AE-85E756B3A2D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5E57E976-DBCB-4957-95E9-9D26E263046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11876843-EEA0-4494-B1F6-79DBD5B9FA6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5DC26E91-6FD6-4C50-8FFB-A058F608E0A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BB8AFA1A-F7EF-4830-861F-A83F91166F3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93ACA29-51D6-439B-AF52-48F0B965783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B791ADE2-8DDC-4CFC-9AC4-A7E208A4CD3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B0B31EFF-F957-412B-979E-64AD27C5316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A38E2311-C7AE-4372-A3F6-CE916AA41C3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F5C86604-1272-4334-A153-1B343465959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5B08393A-7AF9-43AE-8A97-6CBAE0AE859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627014E3-EF3D-4E4C-A8E4-F81E49B49D7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27207E6B-75F6-4378-A77D-9B7C243241F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308A2896-3984-4DF8-A3C8-CFCEA642B68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E6A6E45-C011-49FA-8ADE-95E3A599F85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71F6D2F3-8BBB-4CD5-B5D5-49D90D506F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61EA2B2-D06F-46C5-B945-3C8E9EE1DC86}"/>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A1B79C21-3B14-4456-8417-2FE1B3C15EB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018FCC99-8A2B-42C7-9C31-95E3C44DF2E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32CBCAA8-863B-4FBE-A136-91695965653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E5AB3D77-482D-41CD-86AA-0E6A7A7C05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52219B14-1E65-4238-8A24-25D9A5435DE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5222C9EF-2E58-4C94-ADDA-3630AB7C296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D89322C8-C45E-4D04-9E86-76830ED13D2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644363DE-F12B-4F49-ACCC-708BC0F0B6F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C0775102-264A-48EA-8694-5A9A0E78FFE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C3087F75-7374-4924-88F7-50B0A06F666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06CA51EB-A839-48C2-9ECD-87FC3787F1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有形固定資産減価償却率については、類似団体と比較して、全体的に高い水準となっている。中でも、道路は高い状況にある。学校施設については、耐震化事業や適正規模・適正配置により類似団体平均を下回っているものの、約</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％の校舎が建築後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以上経過していることから、尼崎市学校施設マネジメント計画に基づく適切な改築や改修を進める必要がある。認定こども園・幼稚園・保育所については、待機児童対策も見据えた建替や老朽化した公立保育所の解体・民間移管を計画的に進めており、近年は有形固定資産減価償却率が減少傾向にあっ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年度から増加に転じており、引き続き計画的に取り組んでいく必要がある。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830572-5CD0-4A12-9B3D-0F1006C1806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6DA0578-407F-44B3-BA95-83636B2E888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75368B3-82C1-4B0A-9A72-96FEC1C30E7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423CEA-AFDD-4B0F-A324-57622D390A3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4344A6-5DF6-41E6-B58F-2D1A6D971E9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C351AB-1B68-4749-BA10-8C686646901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C9331DA-DCEA-4DE1-BA9A-1AACA49FFE7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87B663-AD00-47DF-A1FA-1B8BFBC1476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E97DD4E-95A7-4545-810A-7A0C77201BF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498C9A-B2D3-47A7-98F6-F610E056791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500A25-E13F-4CBA-81B8-4A6E0EA8252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E3D75A1-71CC-477E-B9EC-7060BB7F278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DAFEB7E-32A2-4CB4-9CAB-1705C2571EF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AEFBB9-D1F6-4F4E-9BE9-75B290FB96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ADFAF1-3DA9-458C-9C60-CD316CC6E17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BB9C4A4-DA14-450C-AF86-70A035CC0F1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81C6C34-6CDC-4F04-8FE3-1C58FFCAAAF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B94B40-D28A-4B5D-9519-6AE1794AD3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FD9F00D-902D-461C-BBCF-A60FCC6AD4A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FE34DB-47DE-4D1D-8BF1-16D9AC4C000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E62A100-436B-4854-8962-8EDE468515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57C7F6-0A2C-4D1B-9B23-3B7896FF953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7DBBCB-DD5F-4978-A43E-3C2F0D811EC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BC5BCD9-FA21-498B-AB7E-FF5A3EBE803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E32B48-6A9D-4EBB-AC71-6658C7BA623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B78FAB-EBB9-40F7-AE6A-765134B7970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BDF5D8-FFAE-4D65-B4DE-3D27BCDDBA5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015E1A-78B5-46CE-AC15-FE2FA767237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EC8A6A-B30E-437B-8E4A-21BEA988C54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E7AAC5A-AE8F-421D-9143-6B5E5FAA7FE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A8E3DC1-4122-46A9-A826-C856B622689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5995D0-E3A1-43D0-8B1C-29C3CDEDB20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F5EEF7C-9E50-44A4-B8B2-74986A89AB5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60979A9-6F8C-46CB-AD91-9A6C8FC96EC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BB23F0E-99AD-499E-A3B8-9E5F6CE9B47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EB43050-61FB-424E-9B53-BE8AAF1AC9E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3149BCD-BCEF-4D28-847F-1BB07DF24FB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F59F9D9-7384-4492-9EB0-DEC27012325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CB0BB7-F9CB-443B-82E0-04A0933523A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A1DF103-C9CD-4260-9351-96CB079A278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B7D5305-5E0B-477B-B2C4-4DFDF5237F3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093F225-88CA-4CA3-8FF5-A3CA8E14C3F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BD1CAAE-1048-4DBC-8A34-A312FD46DCA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14F2EBD-1BE6-43E7-8D65-31AA2A4778C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8515D1E-559A-470D-9F75-1EAD3108D8D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FC66195-0C89-4795-AD13-590A24F5E53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6C9F5AF-D585-45A1-91BB-3C2FC43ED25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1AF0920-A31B-4419-8CFB-2C24B3A9D8D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4BCFEB3-2FB6-4BB3-BE01-1AEEEF0DF90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901C207-C116-4436-A888-9FF38FA97CE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E53E144-463D-4560-A8B9-91C08401EC9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63595B8-C32A-4E53-936E-DDEE62C6426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FCCBCCE-C53C-4EA8-9D93-024AFA408DD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C44B50C-4366-40BF-9785-7E651D0F0F9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B0D7211-87B0-477A-B237-B7C302FE864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8158E1A7-5D82-4B94-A4B9-6ECDCF7BCAE8}"/>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4451B7B8-2D43-4CCF-8E93-EF143D46DC5F}"/>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C3181C3D-77C5-4946-B874-100BA0967547}"/>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415B5733-D56A-4ABA-B4C1-637D223CB5D7}"/>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35A7A851-6972-4CEC-866C-614FBF86284A}"/>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E2E2270D-ADDE-46C3-97C6-C9D0D063EFE4}"/>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B4472663-6AEF-4387-82F2-831798DEFA9E}"/>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9F28F625-91BA-4998-B062-99FA5B07AFC5}"/>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BB327D55-1DB3-4D3F-9526-D6E1D5D2B84D}"/>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49954F78-F2FB-44D4-AB40-2981BD40B00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3420F33E-58EC-4EA3-A3F0-95627E12AC9F}"/>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84A4147-8D14-477C-9A13-B7D1A09CF55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A14C22E-C9F8-4B27-BD24-2A4BA642F56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105FAF4-A4C2-4E32-9296-227016D8778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285A14B-2D12-404B-83C6-3751F7EEF44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6B7B063-F7C1-4BC8-9681-5BC8E0A7766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116840</xdr:rowOff>
    </xdr:from>
    <xdr:to>
      <xdr:col>24</xdr:col>
      <xdr:colOff>114300</xdr:colOff>
      <xdr:row>40</xdr:row>
      <xdr:rowOff>46990</xdr:rowOff>
    </xdr:to>
    <xdr:sp macro="" textlink="">
      <xdr:nvSpPr>
        <xdr:cNvPr id="73" name="楕円 72">
          <a:extLst>
            <a:ext uri="{FF2B5EF4-FFF2-40B4-BE49-F238E27FC236}">
              <a16:creationId xmlns:a16="http://schemas.microsoft.com/office/drawing/2014/main" id="{847330D1-9663-4048-9620-22D1A094B03D}"/>
            </a:ext>
          </a:extLst>
        </xdr:cNvPr>
        <xdr:cNvSpPr/>
      </xdr:nvSpPr>
      <xdr:spPr>
        <a:xfrm>
          <a:off x="4584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95267</xdr:rowOff>
    </xdr:from>
    <xdr:ext cx="405111" cy="259045"/>
    <xdr:sp macro="" textlink="">
      <xdr:nvSpPr>
        <xdr:cNvPr id="74" name="【図書館】&#10;有形固定資産減価償却率該当値テキスト">
          <a:extLst>
            <a:ext uri="{FF2B5EF4-FFF2-40B4-BE49-F238E27FC236}">
              <a16:creationId xmlns:a16="http://schemas.microsoft.com/office/drawing/2014/main" id="{0FD1D37C-35D8-41DB-AB35-988C7FD547D8}"/>
            </a:ext>
          </a:extLst>
        </xdr:cNvPr>
        <xdr:cNvSpPr txBox="1"/>
      </xdr:nvSpPr>
      <xdr:spPr>
        <a:xfrm>
          <a:off x="4673600"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76835</xdr:rowOff>
    </xdr:from>
    <xdr:to>
      <xdr:col>20</xdr:col>
      <xdr:colOff>38100</xdr:colOff>
      <xdr:row>40</xdr:row>
      <xdr:rowOff>6985</xdr:rowOff>
    </xdr:to>
    <xdr:sp macro="" textlink="">
      <xdr:nvSpPr>
        <xdr:cNvPr id="75" name="楕円 74">
          <a:extLst>
            <a:ext uri="{FF2B5EF4-FFF2-40B4-BE49-F238E27FC236}">
              <a16:creationId xmlns:a16="http://schemas.microsoft.com/office/drawing/2014/main" id="{8D0218DC-B994-41B5-A61F-55A25D684C56}"/>
            </a:ext>
          </a:extLst>
        </xdr:cNvPr>
        <xdr:cNvSpPr/>
      </xdr:nvSpPr>
      <xdr:spPr>
        <a:xfrm>
          <a:off x="37465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127635</xdr:rowOff>
    </xdr:from>
    <xdr:to>
      <xdr:col>24</xdr:col>
      <xdr:colOff>63500</xdr:colOff>
      <xdr:row>39</xdr:row>
      <xdr:rowOff>167640</xdr:rowOff>
    </xdr:to>
    <xdr:cxnSp macro="">
      <xdr:nvCxnSpPr>
        <xdr:cNvPr id="76" name="直線コネクタ 75">
          <a:extLst>
            <a:ext uri="{FF2B5EF4-FFF2-40B4-BE49-F238E27FC236}">
              <a16:creationId xmlns:a16="http://schemas.microsoft.com/office/drawing/2014/main" id="{6E56FD92-579F-4B1A-8381-23D5127C9F11}"/>
            </a:ext>
          </a:extLst>
        </xdr:cNvPr>
        <xdr:cNvCxnSpPr/>
      </xdr:nvCxnSpPr>
      <xdr:spPr>
        <a:xfrm>
          <a:off x="3797300" y="681418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31115</xdr:rowOff>
    </xdr:from>
    <xdr:to>
      <xdr:col>15</xdr:col>
      <xdr:colOff>101600</xdr:colOff>
      <xdr:row>39</xdr:row>
      <xdr:rowOff>132715</xdr:rowOff>
    </xdr:to>
    <xdr:sp macro="" textlink="">
      <xdr:nvSpPr>
        <xdr:cNvPr id="77" name="楕円 76">
          <a:extLst>
            <a:ext uri="{FF2B5EF4-FFF2-40B4-BE49-F238E27FC236}">
              <a16:creationId xmlns:a16="http://schemas.microsoft.com/office/drawing/2014/main" id="{E7A0D995-7052-4D03-A9DF-FDD823F408A4}"/>
            </a:ext>
          </a:extLst>
        </xdr:cNvPr>
        <xdr:cNvSpPr/>
      </xdr:nvSpPr>
      <xdr:spPr>
        <a:xfrm>
          <a:off x="2857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81915</xdr:rowOff>
    </xdr:from>
    <xdr:to>
      <xdr:col>19</xdr:col>
      <xdr:colOff>177800</xdr:colOff>
      <xdr:row>39</xdr:row>
      <xdr:rowOff>127635</xdr:rowOff>
    </xdr:to>
    <xdr:cxnSp macro="">
      <xdr:nvCxnSpPr>
        <xdr:cNvPr id="78" name="直線コネクタ 77">
          <a:extLst>
            <a:ext uri="{FF2B5EF4-FFF2-40B4-BE49-F238E27FC236}">
              <a16:creationId xmlns:a16="http://schemas.microsoft.com/office/drawing/2014/main" id="{333FF49C-7496-4322-B59F-211FF8E3DA57}"/>
            </a:ext>
          </a:extLst>
        </xdr:cNvPr>
        <xdr:cNvCxnSpPr/>
      </xdr:nvCxnSpPr>
      <xdr:spPr>
        <a:xfrm>
          <a:off x="2908300" y="67684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a:extLst>
            <a:ext uri="{FF2B5EF4-FFF2-40B4-BE49-F238E27FC236}">
              <a16:creationId xmlns:a16="http://schemas.microsoft.com/office/drawing/2014/main" id="{26D49C98-FDC7-4D44-A9B3-8041E0614B6B}"/>
            </a:ext>
          </a:extLst>
        </xdr:cNvPr>
        <xdr:cNvSpPr/>
      </xdr:nvSpPr>
      <xdr:spPr>
        <a:xfrm>
          <a:off x="1968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38100</xdr:rowOff>
    </xdr:from>
    <xdr:to>
      <xdr:col>15</xdr:col>
      <xdr:colOff>50800</xdr:colOff>
      <xdr:row>39</xdr:row>
      <xdr:rowOff>81915</xdr:rowOff>
    </xdr:to>
    <xdr:cxnSp macro="">
      <xdr:nvCxnSpPr>
        <xdr:cNvPr id="80" name="直線コネクタ 79">
          <a:extLst>
            <a:ext uri="{FF2B5EF4-FFF2-40B4-BE49-F238E27FC236}">
              <a16:creationId xmlns:a16="http://schemas.microsoft.com/office/drawing/2014/main" id="{D915E1FE-6DF0-4434-8DE6-C60EC378995B}"/>
            </a:ext>
          </a:extLst>
        </xdr:cNvPr>
        <xdr:cNvCxnSpPr/>
      </xdr:nvCxnSpPr>
      <xdr:spPr>
        <a:xfrm>
          <a:off x="2019300" y="67246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111125</xdr:rowOff>
    </xdr:from>
    <xdr:to>
      <xdr:col>6</xdr:col>
      <xdr:colOff>38100</xdr:colOff>
      <xdr:row>39</xdr:row>
      <xdr:rowOff>41275</xdr:rowOff>
    </xdr:to>
    <xdr:sp macro="" textlink="">
      <xdr:nvSpPr>
        <xdr:cNvPr id="81" name="楕円 80">
          <a:extLst>
            <a:ext uri="{FF2B5EF4-FFF2-40B4-BE49-F238E27FC236}">
              <a16:creationId xmlns:a16="http://schemas.microsoft.com/office/drawing/2014/main" id="{019079B5-3D9F-4CFC-ABB7-8AA17A25E805}"/>
            </a:ext>
          </a:extLst>
        </xdr:cNvPr>
        <xdr:cNvSpPr/>
      </xdr:nvSpPr>
      <xdr:spPr>
        <a:xfrm>
          <a:off x="1079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161925</xdr:rowOff>
    </xdr:from>
    <xdr:to>
      <xdr:col>10</xdr:col>
      <xdr:colOff>114300</xdr:colOff>
      <xdr:row>39</xdr:row>
      <xdr:rowOff>38100</xdr:rowOff>
    </xdr:to>
    <xdr:cxnSp macro="">
      <xdr:nvCxnSpPr>
        <xdr:cNvPr id="82" name="直線コネクタ 81">
          <a:extLst>
            <a:ext uri="{FF2B5EF4-FFF2-40B4-BE49-F238E27FC236}">
              <a16:creationId xmlns:a16="http://schemas.microsoft.com/office/drawing/2014/main" id="{20B980DA-F5BA-4B46-A6CB-CBB2A9A19865}"/>
            </a:ext>
          </a:extLst>
        </xdr:cNvPr>
        <xdr:cNvCxnSpPr/>
      </xdr:nvCxnSpPr>
      <xdr:spPr>
        <a:xfrm>
          <a:off x="1130300" y="66770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D1E10EC5-15C5-4BF0-A52D-B1CAA4C0ECC3}"/>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6CF5BB0D-E78F-41EE-A797-FC52647E71FE}"/>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74220039-5FFB-403B-851D-FAB8332FB161}"/>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3DD6BD45-5E9F-403B-B2E8-485867C8F7A1}"/>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169562</xdr:rowOff>
    </xdr:from>
    <xdr:ext cx="405111" cy="259045"/>
    <xdr:sp macro="" textlink="">
      <xdr:nvSpPr>
        <xdr:cNvPr id="87" name="n_1mainValue【図書館】&#10;有形固定資産減価償却率">
          <a:extLst>
            <a:ext uri="{FF2B5EF4-FFF2-40B4-BE49-F238E27FC236}">
              <a16:creationId xmlns:a16="http://schemas.microsoft.com/office/drawing/2014/main" id="{9725BEAB-E39D-49A4-B02C-359675053FCE}"/>
            </a:ext>
          </a:extLst>
        </xdr:cNvPr>
        <xdr:cNvSpPr txBox="1"/>
      </xdr:nvSpPr>
      <xdr:spPr>
        <a:xfrm>
          <a:off x="3582044"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123842</xdr:rowOff>
    </xdr:from>
    <xdr:ext cx="405111" cy="259045"/>
    <xdr:sp macro="" textlink="">
      <xdr:nvSpPr>
        <xdr:cNvPr id="88" name="n_2mainValue【図書館】&#10;有形固定資産減価償却率">
          <a:extLst>
            <a:ext uri="{FF2B5EF4-FFF2-40B4-BE49-F238E27FC236}">
              <a16:creationId xmlns:a16="http://schemas.microsoft.com/office/drawing/2014/main" id="{D6D8230D-3F06-4C8E-9846-6B8AEAE20662}"/>
            </a:ext>
          </a:extLst>
        </xdr:cNvPr>
        <xdr:cNvSpPr txBox="1"/>
      </xdr:nvSpPr>
      <xdr:spPr>
        <a:xfrm>
          <a:off x="27057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図書館】&#10;有形固定資産減価償却率">
          <a:extLst>
            <a:ext uri="{FF2B5EF4-FFF2-40B4-BE49-F238E27FC236}">
              <a16:creationId xmlns:a16="http://schemas.microsoft.com/office/drawing/2014/main" id="{BF568D3A-6726-4C83-B59B-436A92DEDAD3}"/>
            </a:ext>
          </a:extLst>
        </xdr:cNvPr>
        <xdr:cNvSpPr txBox="1"/>
      </xdr:nvSpPr>
      <xdr:spPr>
        <a:xfrm>
          <a:off x="1816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32402</xdr:rowOff>
    </xdr:from>
    <xdr:ext cx="405111" cy="259045"/>
    <xdr:sp macro="" textlink="">
      <xdr:nvSpPr>
        <xdr:cNvPr id="90" name="n_4mainValue【図書館】&#10;有形固定資産減価償却率">
          <a:extLst>
            <a:ext uri="{FF2B5EF4-FFF2-40B4-BE49-F238E27FC236}">
              <a16:creationId xmlns:a16="http://schemas.microsoft.com/office/drawing/2014/main" id="{EC51AA65-8C54-4CCF-8B6B-E4BF9359800C}"/>
            </a:ext>
          </a:extLst>
        </xdr:cNvPr>
        <xdr:cNvSpPr txBox="1"/>
      </xdr:nvSpPr>
      <xdr:spPr>
        <a:xfrm>
          <a:off x="9277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6E57D00-D1DA-44FF-9A57-53687E237CA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66F7EC3-1A06-4E3F-9EFD-85A47D6E1B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1BF7AF7-8C73-46DD-9E24-CCE04EA17F2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A8DA438-4EF9-49A7-A7C3-A47D8E0506D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B3CDE61-413A-4A45-9B53-63A7C631268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7010E2A-B444-4DCF-B2AF-1943A14C068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64D0BB8-9BDF-45B0-A14B-7334AD07F0C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D12F1A6-0AD7-4FB3-9E97-2E808DFA1F5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AD4425B-51F7-4CB3-9935-97E86393605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0A9F9C5-4576-442B-AB8D-3D77AF92512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296943C-D550-4351-959D-AFFE0B10A18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3762E3E-8E81-4F26-AFD1-4C72A0BB1B4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FD66704-A4C4-44BE-9DCF-158103AA9C2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4042AD2A-285D-48B6-AF83-47E088A6987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3020D7B1-5CA0-40FA-B104-DCD35F181A6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8D4D6A41-50B5-470F-BFDE-2EF8903B3F46}"/>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9893969-A068-4AED-9967-02451D8261D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5838E766-0ACF-4876-9954-9FB6830D48B9}"/>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530F7A0-764B-4FE3-A9CC-09A88DAF6AC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1CEEADA6-2731-4562-B0B2-48287630C6E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1876C9C3-B46E-4384-9341-4FF4E3407D4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A7498E90-CA0E-4DAA-9378-EEC02748FD83}"/>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659FCA0B-83AE-4F2F-AFDE-223540DD71F8}"/>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364D85B2-D6AE-499B-8598-5412E88368A0}"/>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5C1888FE-C4AC-4C8A-AF09-B3BF0EA40A8E}"/>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ADE970BE-A0A6-467B-94C4-BBDA547CC40C}"/>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DF27D6A2-8AD7-4AC7-9259-572053D076A9}"/>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3571B73F-DE6B-4D09-9548-45F8164C8933}"/>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4D992604-6015-4529-90B7-D999F8024B10}"/>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5D509AF2-B7CD-4A6A-BAA9-7D847F2815A6}"/>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CB28533A-0089-4357-89D9-E068D910385A}"/>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CB65641A-85D4-4C31-920B-73F6A8F5C5EA}"/>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4638B94-840E-4FB5-8479-593E2BC89D8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B58D2CB-A527-4782-BCDF-B09D2C811FE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A182524-64F1-48E1-BE34-144F85FC45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03FE66E-0E98-4FD3-A6E6-8E1BDF341FF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5D86B62-9A38-4A32-BEF6-81C76807D4A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8" name="楕円 127">
          <a:extLst>
            <a:ext uri="{FF2B5EF4-FFF2-40B4-BE49-F238E27FC236}">
              <a16:creationId xmlns:a16="http://schemas.microsoft.com/office/drawing/2014/main" id="{7B1FD2BD-108C-41EC-BC87-7A0813C46F40}"/>
            </a:ext>
          </a:extLst>
        </xdr:cNvPr>
        <xdr:cNvSpPr/>
      </xdr:nvSpPr>
      <xdr:spPr>
        <a:xfrm>
          <a:off x="10426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38117</xdr:rowOff>
    </xdr:from>
    <xdr:ext cx="469744" cy="259045"/>
    <xdr:sp macro="" textlink="">
      <xdr:nvSpPr>
        <xdr:cNvPr id="129" name="【図書館】&#10;一人当たり面積該当値テキスト">
          <a:extLst>
            <a:ext uri="{FF2B5EF4-FFF2-40B4-BE49-F238E27FC236}">
              <a16:creationId xmlns:a16="http://schemas.microsoft.com/office/drawing/2014/main" id="{8F71C6A3-803E-42D8-9E5D-15822BFF2711}"/>
            </a:ext>
          </a:extLst>
        </xdr:cNvPr>
        <xdr:cNvSpPr txBox="1"/>
      </xdr:nvSpPr>
      <xdr:spPr>
        <a:xfrm>
          <a:off x="1051560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0" name="楕円 129">
          <a:extLst>
            <a:ext uri="{FF2B5EF4-FFF2-40B4-BE49-F238E27FC236}">
              <a16:creationId xmlns:a16="http://schemas.microsoft.com/office/drawing/2014/main" id="{5D58E2F5-88AF-42C1-8710-22DD4CE6BB72}"/>
            </a:ext>
          </a:extLst>
        </xdr:cNvPr>
        <xdr:cNvSpPr/>
      </xdr:nvSpPr>
      <xdr:spPr>
        <a:xfrm>
          <a:off x="9588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110490</xdr:rowOff>
    </xdr:to>
    <xdr:cxnSp macro="">
      <xdr:nvCxnSpPr>
        <xdr:cNvPr id="131" name="直線コネクタ 130">
          <a:extLst>
            <a:ext uri="{FF2B5EF4-FFF2-40B4-BE49-F238E27FC236}">
              <a16:creationId xmlns:a16="http://schemas.microsoft.com/office/drawing/2014/main" id="{1F9B24D3-F193-4D71-9017-0D9215AE6F80}"/>
            </a:ext>
          </a:extLst>
        </xdr:cNvPr>
        <xdr:cNvCxnSpPr/>
      </xdr:nvCxnSpPr>
      <xdr:spPr>
        <a:xfrm>
          <a:off x="9639300" y="67970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2" name="楕円 131">
          <a:extLst>
            <a:ext uri="{FF2B5EF4-FFF2-40B4-BE49-F238E27FC236}">
              <a16:creationId xmlns:a16="http://schemas.microsoft.com/office/drawing/2014/main" id="{FE86571F-892B-45F4-89B3-DC10B48C35EA}"/>
            </a:ext>
          </a:extLst>
        </xdr:cNvPr>
        <xdr:cNvSpPr/>
      </xdr:nvSpPr>
      <xdr:spPr>
        <a:xfrm>
          <a:off x="8699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110490</xdr:rowOff>
    </xdr:to>
    <xdr:cxnSp macro="">
      <xdr:nvCxnSpPr>
        <xdr:cNvPr id="133" name="直線コネクタ 132">
          <a:extLst>
            <a:ext uri="{FF2B5EF4-FFF2-40B4-BE49-F238E27FC236}">
              <a16:creationId xmlns:a16="http://schemas.microsoft.com/office/drawing/2014/main" id="{6AB34E99-8AA0-4E00-85E7-82E0FBEDE04A}"/>
            </a:ext>
          </a:extLst>
        </xdr:cNvPr>
        <xdr:cNvCxnSpPr/>
      </xdr:nvCxnSpPr>
      <xdr:spPr>
        <a:xfrm>
          <a:off x="8750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59690</xdr:rowOff>
    </xdr:from>
    <xdr:to>
      <xdr:col>41</xdr:col>
      <xdr:colOff>101600</xdr:colOff>
      <xdr:row>39</xdr:row>
      <xdr:rowOff>161290</xdr:rowOff>
    </xdr:to>
    <xdr:sp macro="" textlink="">
      <xdr:nvSpPr>
        <xdr:cNvPr id="134" name="楕円 133">
          <a:extLst>
            <a:ext uri="{FF2B5EF4-FFF2-40B4-BE49-F238E27FC236}">
              <a16:creationId xmlns:a16="http://schemas.microsoft.com/office/drawing/2014/main" id="{386C890D-1AA1-41A2-8AA9-4F66EF6378CA}"/>
            </a:ext>
          </a:extLst>
        </xdr:cNvPr>
        <xdr:cNvSpPr/>
      </xdr:nvSpPr>
      <xdr:spPr>
        <a:xfrm>
          <a:off x="7810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110490</xdr:rowOff>
    </xdr:to>
    <xdr:cxnSp macro="">
      <xdr:nvCxnSpPr>
        <xdr:cNvPr id="135" name="直線コネクタ 134">
          <a:extLst>
            <a:ext uri="{FF2B5EF4-FFF2-40B4-BE49-F238E27FC236}">
              <a16:creationId xmlns:a16="http://schemas.microsoft.com/office/drawing/2014/main" id="{5FCC9EDA-1D31-4B5B-80C9-189EDBAD7D1D}"/>
            </a:ext>
          </a:extLst>
        </xdr:cNvPr>
        <xdr:cNvCxnSpPr/>
      </xdr:nvCxnSpPr>
      <xdr:spPr>
        <a:xfrm>
          <a:off x="7861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36" name="楕円 135">
          <a:extLst>
            <a:ext uri="{FF2B5EF4-FFF2-40B4-BE49-F238E27FC236}">
              <a16:creationId xmlns:a16="http://schemas.microsoft.com/office/drawing/2014/main" id="{192395FD-2DA0-47B9-91C4-35DB7B9C697F}"/>
            </a:ext>
          </a:extLst>
        </xdr:cNvPr>
        <xdr:cNvSpPr/>
      </xdr:nvSpPr>
      <xdr:spPr>
        <a:xfrm>
          <a:off x="6921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110490</xdr:rowOff>
    </xdr:from>
    <xdr:to>
      <xdr:col>41</xdr:col>
      <xdr:colOff>50800</xdr:colOff>
      <xdr:row>39</xdr:row>
      <xdr:rowOff>110490</xdr:rowOff>
    </xdr:to>
    <xdr:cxnSp macro="">
      <xdr:nvCxnSpPr>
        <xdr:cNvPr id="137" name="直線コネクタ 136">
          <a:extLst>
            <a:ext uri="{FF2B5EF4-FFF2-40B4-BE49-F238E27FC236}">
              <a16:creationId xmlns:a16="http://schemas.microsoft.com/office/drawing/2014/main" id="{783E3A66-8F25-42B4-9AED-195E442CC29E}"/>
            </a:ext>
          </a:extLst>
        </xdr:cNvPr>
        <xdr:cNvCxnSpPr/>
      </xdr:nvCxnSpPr>
      <xdr:spPr>
        <a:xfrm>
          <a:off x="6972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2D45A429-5138-43D8-8C50-BC70971ECA08}"/>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34F97CD3-23C1-481B-9209-9A6E7DDCB682}"/>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C8548309-CFB3-49E1-A70A-04505772A9B2}"/>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E8E54797-D7C6-4F9B-AD6D-18347C5194D6}"/>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152417</xdr:rowOff>
    </xdr:from>
    <xdr:ext cx="469744" cy="259045"/>
    <xdr:sp macro="" textlink="">
      <xdr:nvSpPr>
        <xdr:cNvPr id="142" name="n_1mainValue【図書館】&#10;一人当たり面積">
          <a:extLst>
            <a:ext uri="{FF2B5EF4-FFF2-40B4-BE49-F238E27FC236}">
              <a16:creationId xmlns:a16="http://schemas.microsoft.com/office/drawing/2014/main" id="{AF3F2FB9-9EFA-4DA4-861C-9B968C829FCF}"/>
            </a:ext>
          </a:extLst>
        </xdr:cNvPr>
        <xdr:cNvSpPr txBox="1"/>
      </xdr:nvSpPr>
      <xdr:spPr>
        <a:xfrm>
          <a:off x="93917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3" name="n_2mainValue【図書館】&#10;一人当たり面積">
          <a:extLst>
            <a:ext uri="{FF2B5EF4-FFF2-40B4-BE49-F238E27FC236}">
              <a16:creationId xmlns:a16="http://schemas.microsoft.com/office/drawing/2014/main" id="{347DBE26-7891-40BF-B265-0C3575AE6850}"/>
            </a:ext>
          </a:extLst>
        </xdr:cNvPr>
        <xdr:cNvSpPr txBox="1"/>
      </xdr:nvSpPr>
      <xdr:spPr>
        <a:xfrm>
          <a:off x="8515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152417</xdr:rowOff>
    </xdr:from>
    <xdr:ext cx="469744" cy="259045"/>
    <xdr:sp macro="" textlink="">
      <xdr:nvSpPr>
        <xdr:cNvPr id="144" name="n_3mainValue【図書館】&#10;一人当たり面積">
          <a:extLst>
            <a:ext uri="{FF2B5EF4-FFF2-40B4-BE49-F238E27FC236}">
              <a16:creationId xmlns:a16="http://schemas.microsoft.com/office/drawing/2014/main" id="{4D7AA65F-C31C-4D07-887C-C4DC20719FFE}"/>
            </a:ext>
          </a:extLst>
        </xdr:cNvPr>
        <xdr:cNvSpPr txBox="1"/>
      </xdr:nvSpPr>
      <xdr:spPr>
        <a:xfrm>
          <a:off x="7626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5" name="n_4mainValue【図書館】&#10;一人当たり面積">
          <a:extLst>
            <a:ext uri="{FF2B5EF4-FFF2-40B4-BE49-F238E27FC236}">
              <a16:creationId xmlns:a16="http://schemas.microsoft.com/office/drawing/2014/main" id="{F7A442FB-CACF-4963-8EF6-53AA513F2304}"/>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5F9E623-F270-41DA-92F8-9E2CB12B19B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48EE143-39CF-4954-ACCF-317BA184683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5F70873-F9FB-4F51-A38B-9DF5F2BE72F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C09B64E-0BD7-452F-90CA-507BA1CB254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CB14EC3-C968-4159-8148-63E0E91A37E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58B5DC3-F63B-417D-BECF-732DDB9DD06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FE096F1-A367-41CC-B3A6-591F94770E8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7BA5660-9473-43AE-872F-591FCA8644B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98353D0-F99B-4557-AAE1-859C9CC7FB1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D3F7392-2870-42B4-9461-7B7040DC785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6E4268A-FE30-475A-888C-E019C44F50A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60039402-E0B2-4BFB-8106-516E937904A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26770CA1-27CB-43AE-9D44-E28B3B96AA6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A7A1AB24-06F6-4839-BAE6-93726209B35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8D7FCDE7-4A17-4802-A7BE-59D4B359B0F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E28A09E-2D33-416A-86AC-85B89040434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B2629750-8C7B-43DD-A0E5-0739AD4C07B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93BA1F8-B23E-4586-B0F0-0CECDC640DB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6C7B499-628A-4CCE-B3D7-8355A6183E4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4E5DD25F-E2D3-4A29-96AF-DAF20BCEE73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F80D15A7-AD13-4083-B2D2-C5C7AEEC08B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3CB12AC-241D-4BE2-95C1-6DFDCB841E8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D964BE2-1B6B-4B40-89FE-EC1717ACC79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C676C408-6E8E-4F90-B1FC-5B58611849C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91F1C476-B9FC-4F98-A898-04582261AECA}"/>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568BA8D3-07AF-42F9-8016-D8209AD5BF1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CE54A116-E31D-4A35-BC0B-A1DA2CC3645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1F07C18F-DA50-41FD-8307-5F644E4C43AE}"/>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5E591360-730E-4A0C-9078-490BD78717E3}"/>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F4F7DC8A-F467-470B-9B2B-B13B15909969}"/>
            </a:ext>
          </a:extLst>
        </xdr:cNvPr>
        <xdr:cNvSpPr txBox="1"/>
      </xdr:nvSpPr>
      <xdr:spPr>
        <a:xfrm>
          <a:off x="467360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E1B3AEBD-D27A-47AD-8779-56E71759B8E7}"/>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CF0D2B66-4357-48D8-8865-09E31FBEE1B6}"/>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8A7CB60D-8A3D-4989-BC0B-646718CEBE84}"/>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9F720033-69D3-4DD7-AE16-582CDBF9870E}"/>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FFDA1766-2C13-4989-8E1A-B44C0BB347D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EBFAAB5-6616-4EFB-8B4C-192FC2415C9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6AE7D19-6D2C-4256-836C-F28B152900A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E7FE7FE-347E-4AA1-88B0-4529C2E39BF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647B122-B30B-4527-96F8-72916CFDA5A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C5252D7-B897-407F-8716-CE8D73D3545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2540</xdr:rowOff>
    </xdr:from>
    <xdr:to>
      <xdr:col>24</xdr:col>
      <xdr:colOff>114300</xdr:colOff>
      <xdr:row>59</xdr:row>
      <xdr:rowOff>104140</xdr:rowOff>
    </xdr:to>
    <xdr:sp macro="" textlink="">
      <xdr:nvSpPr>
        <xdr:cNvPr id="186" name="楕円 185">
          <a:extLst>
            <a:ext uri="{FF2B5EF4-FFF2-40B4-BE49-F238E27FC236}">
              <a16:creationId xmlns:a16="http://schemas.microsoft.com/office/drawing/2014/main" id="{D6966F6D-1FFF-4F21-A0EA-3E7024C0B6B3}"/>
            </a:ext>
          </a:extLst>
        </xdr:cNvPr>
        <xdr:cNvSpPr/>
      </xdr:nvSpPr>
      <xdr:spPr>
        <a:xfrm>
          <a:off x="45847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25417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AFA7CF90-D837-4570-A7F1-FA14ED58E809}"/>
            </a:ext>
          </a:extLst>
        </xdr:cNvPr>
        <xdr:cNvSpPr txBox="1"/>
      </xdr:nvSpPr>
      <xdr:spPr>
        <a:xfrm>
          <a:off x="4673600"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130175</xdr:rowOff>
    </xdr:from>
    <xdr:to>
      <xdr:col>20</xdr:col>
      <xdr:colOff>38100</xdr:colOff>
      <xdr:row>61</xdr:row>
      <xdr:rowOff>60325</xdr:rowOff>
    </xdr:to>
    <xdr:sp macro="" textlink="">
      <xdr:nvSpPr>
        <xdr:cNvPr id="188" name="楕円 187">
          <a:extLst>
            <a:ext uri="{FF2B5EF4-FFF2-40B4-BE49-F238E27FC236}">
              <a16:creationId xmlns:a16="http://schemas.microsoft.com/office/drawing/2014/main" id="{FFCA9C8E-5ECE-42C4-812F-1F189313975D}"/>
            </a:ext>
          </a:extLst>
        </xdr:cNvPr>
        <xdr:cNvSpPr/>
      </xdr:nvSpPr>
      <xdr:spPr>
        <a:xfrm>
          <a:off x="3746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53340</xdr:rowOff>
    </xdr:from>
    <xdr:to>
      <xdr:col>24</xdr:col>
      <xdr:colOff>63500</xdr:colOff>
      <xdr:row>61</xdr:row>
      <xdr:rowOff>9525</xdr:rowOff>
    </xdr:to>
    <xdr:cxnSp macro="">
      <xdr:nvCxnSpPr>
        <xdr:cNvPr id="189" name="直線コネクタ 188">
          <a:extLst>
            <a:ext uri="{FF2B5EF4-FFF2-40B4-BE49-F238E27FC236}">
              <a16:creationId xmlns:a16="http://schemas.microsoft.com/office/drawing/2014/main" id="{32D75CC8-0B15-48FD-9F15-88194622C7C0}"/>
            </a:ext>
          </a:extLst>
        </xdr:cNvPr>
        <xdr:cNvCxnSpPr/>
      </xdr:nvCxnSpPr>
      <xdr:spPr>
        <a:xfrm flipV="1">
          <a:off x="3797300" y="10168890"/>
          <a:ext cx="838200" cy="29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122555</xdr:rowOff>
    </xdr:from>
    <xdr:to>
      <xdr:col>15</xdr:col>
      <xdr:colOff>101600</xdr:colOff>
      <xdr:row>61</xdr:row>
      <xdr:rowOff>52705</xdr:rowOff>
    </xdr:to>
    <xdr:sp macro="" textlink="">
      <xdr:nvSpPr>
        <xdr:cNvPr id="190" name="楕円 189">
          <a:extLst>
            <a:ext uri="{FF2B5EF4-FFF2-40B4-BE49-F238E27FC236}">
              <a16:creationId xmlns:a16="http://schemas.microsoft.com/office/drawing/2014/main" id="{5B23B1C0-7D93-4ACD-95A4-A6FBCE5D95B5}"/>
            </a:ext>
          </a:extLst>
        </xdr:cNvPr>
        <xdr:cNvSpPr/>
      </xdr:nvSpPr>
      <xdr:spPr>
        <a:xfrm>
          <a:off x="2857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1905</xdr:rowOff>
    </xdr:from>
    <xdr:to>
      <xdr:col>19</xdr:col>
      <xdr:colOff>177800</xdr:colOff>
      <xdr:row>61</xdr:row>
      <xdr:rowOff>9525</xdr:rowOff>
    </xdr:to>
    <xdr:cxnSp macro="">
      <xdr:nvCxnSpPr>
        <xdr:cNvPr id="191" name="直線コネクタ 190">
          <a:extLst>
            <a:ext uri="{FF2B5EF4-FFF2-40B4-BE49-F238E27FC236}">
              <a16:creationId xmlns:a16="http://schemas.microsoft.com/office/drawing/2014/main" id="{B962E9D8-FE96-4B96-B532-21540AE4048C}"/>
            </a:ext>
          </a:extLst>
        </xdr:cNvPr>
        <xdr:cNvCxnSpPr/>
      </xdr:nvCxnSpPr>
      <xdr:spPr>
        <a:xfrm>
          <a:off x="2908300" y="104603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82550</xdr:rowOff>
    </xdr:from>
    <xdr:to>
      <xdr:col>10</xdr:col>
      <xdr:colOff>165100</xdr:colOff>
      <xdr:row>62</xdr:row>
      <xdr:rowOff>12700</xdr:rowOff>
    </xdr:to>
    <xdr:sp macro="" textlink="">
      <xdr:nvSpPr>
        <xdr:cNvPr id="192" name="楕円 191">
          <a:extLst>
            <a:ext uri="{FF2B5EF4-FFF2-40B4-BE49-F238E27FC236}">
              <a16:creationId xmlns:a16="http://schemas.microsoft.com/office/drawing/2014/main" id="{33E10EC0-1CE2-4F4E-9E4B-C72F961A1895}"/>
            </a:ext>
          </a:extLst>
        </xdr:cNvPr>
        <xdr:cNvSpPr/>
      </xdr:nvSpPr>
      <xdr:spPr>
        <a:xfrm>
          <a:off x="1968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1905</xdr:rowOff>
    </xdr:from>
    <xdr:to>
      <xdr:col>15</xdr:col>
      <xdr:colOff>50800</xdr:colOff>
      <xdr:row>61</xdr:row>
      <xdr:rowOff>133350</xdr:rowOff>
    </xdr:to>
    <xdr:cxnSp macro="">
      <xdr:nvCxnSpPr>
        <xdr:cNvPr id="193" name="直線コネクタ 192">
          <a:extLst>
            <a:ext uri="{FF2B5EF4-FFF2-40B4-BE49-F238E27FC236}">
              <a16:creationId xmlns:a16="http://schemas.microsoft.com/office/drawing/2014/main" id="{B42AB47E-7BE1-4369-8806-D8209FD0DAA3}"/>
            </a:ext>
          </a:extLst>
        </xdr:cNvPr>
        <xdr:cNvCxnSpPr/>
      </xdr:nvCxnSpPr>
      <xdr:spPr>
        <a:xfrm flipV="1">
          <a:off x="2019300" y="10460355"/>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194" name="楕円 193">
          <a:extLst>
            <a:ext uri="{FF2B5EF4-FFF2-40B4-BE49-F238E27FC236}">
              <a16:creationId xmlns:a16="http://schemas.microsoft.com/office/drawing/2014/main" id="{21A730CD-9920-4112-9623-29A5539C86B0}"/>
            </a:ext>
          </a:extLst>
        </xdr:cNvPr>
        <xdr:cNvSpPr/>
      </xdr:nvSpPr>
      <xdr:spPr>
        <a:xfrm>
          <a:off x="1079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91440</xdr:rowOff>
    </xdr:from>
    <xdr:to>
      <xdr:col>10</xdr:col>
      <xdr:colOff>114300</xdr:colOff>
      <xdr:row>61</xdr:row>
      <xdr:rowOff>133350</xdr:rowOff>
    </xdr:to>
    <xdr:cxnSp macro="">
      <xdr:nvCxnSpPr>
        <xdr:cNvPr id="195" name="直線コネクタ 194">
          <a:extLst>
            <a:ext uri="{FF2B5EF4-FFF2-40B4-BE49-F238E27FC236}">
              <a16:creationId xmlns:a16="http://schemas.microsoft.com/office/drawing/2014/main" id="{9782A54F-7BB3-41B6-83F5-F7D640A39E1E}"/>
            </a:ext>
          </a:extLst>
        </xdr:cNvPr>
        <xdr:cNvCxnSpPr/>
      </xdr:nvCxnSpPr>
      <xdr:spPr>
        <a:xfrm>
          <a:off x="1130300" y="105498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36988905-F580-415A-BFCE-C7E9A81FD319}"/>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F491173D-FC6C-49D6-A931-07EC4D4459BB}"/>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769DD19D-6842-4C2B-8763-967EDD24B5F6}"/>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AC21BA8E-5873-4C2D-A60B-7BE372F45A46}"/>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51452</xdr:rowOff>
    </xdr:from>
    <xdr:ext cx="405111" cy="259045"/>
    <xdr:sp macro="" textlink="">
      <xdr:nvSpPr>
        <xdr:cNvPr id="200" name="n_1mainValue【体育館・プール】&#10;有形固定資産減価償却率">
          <a:extLst>
            <a:ext uri="{FF2B5EF4-FFF2-40B4-BE49-F238E27FC236}">
              <a16:creationId xmlns:a16="http://schemas.microsoft.com/office/drawing/2014/main" id="{B85EC649-8321-4FDD-8F4B-D69B81321A0A}"/>
            </a:ext>
          </a:extLst>
        </xdr:cNvPr>
        <xdr:cNvSpPr txBox="1"/>
      </xdr:nvSpPr>
      <xdr:spPr>
        <a:xfrm>
          <a:off x="35820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43832</xdr:rowOff>
    </xdr:from>
    <xdr:ext cx="405111" cy="259045"/>
    <xdr:sp macro="" textlink="">
      <xdr:nvSpPr>
        <xdr:cNvPr id="201" name="n_2mainValue【体育館・プール】&#10;有形固定資産減価償却率">
          <a:extLst>
            <a:ext uri="{FF2B5EF4-FFF2-40B4-BE49-F238E27FC236}">
              <a16:creationId xmlns:a16="http://schemas.microsoft.com/office/drawing/2014/main" id="{237993B6-EC3F-4A23-9F1C-F236BB69D9C7}"/>
            </a:ext>
          </a:extLst>
        </xdr:cNvPr>
        <xdr:cNvSpPr txBox="1"/>
      </xdr:nvSpPr>
      <xdr:spPr>
        <a:xfrm>
          <a:off x="2705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3827</xdr:rowOff>
    </xdr:from>
    <xdr:ext cx="405111" cy="259045"/>
    <xdr:sp macro="" textlink="">
      <xdr:nvSpPr>
        <xdr:cNvPr id="202" name="n_3mainValue【体育館・プール】&#10;有形固定資産減価償却率">
          <a:extLst>
            <a:ext uri="{FF2B5EF4-FFF2-40B4-BE49-F238E27FC236}">
              <a16:creationId xmlns:a16="http://schemas.microsoft.com/office/drawing/2014/main" id="{5FD62307-FBE9-4319-BAFC-C24FEF16A47A}"/>
            </a:ext>
          </a:extLst>
        </xdr:cNvPr>
        <xdr:cNvSpPr txBox="1"/>
      </xdr:nvSpPr>
      <xdr:spPr>
        <a:xfrm>
          <a:off x="18167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3" name="n_4mainValue【体育館・プール】&#10;有形固定資産減価償却率">
          <a:extLst>
            <a:ext uri="{FF2B5EF4-FFF2-40B4-BE49-F238E27FC236}">
              <a16:creationId xmlns:a16="http://schemas.microsoft.com/office/drawing/2014/main" id="{507216B0-3F66-49DE-9D69-FDEC5C247C76}"/>
            </a:ext>
          </a:extLst>
        </xdr:cNvPr>
        <xdr:cNvSpPr txBox="1"/>
      </xdr:nvSpPr>
      <xdr:spPr>
        <a:xfrm>
          <a:off x="927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B0052105-ECB0-4220-B21C-A4032AD3D4A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E4C58ACD-6816-4D77-812B-E3A960CB506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522630FD-D512-40D6-8821-150C02BCB60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D961179-5BCC-4609-8341-CB1B885B37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BC8F1B6-7F1A-4B06-93AD-836B692A95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BDA4C2DF-2D72-4FBE-AEA6-5B98822DDDC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34469BD7-AB1F-46B9-B010-9306A28D6BE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A1FEF36C-5E71-4BAD-A32F-906A18A76B6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11211F88-2AA9-4AF6-BD28-0CDC933C37C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22782552-88B1-40D2-94D9-0FFD9139AFD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84EA0310-A6ED-49F0-A6DB-C1415C12B60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C171BAD6-0348-4A6F-B4B0-3F5C582DC527}"/>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30FFC99E-763B-4049-B869-845E356AD65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3934F21B-4A8B-41B1-8691-A2B64D20BA39}"/>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359F0E30-8C8E-4F9F-9C83-88FEF2641B6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6BB8922-03A5-443E-A9D1-3FBC4C12058B}"/>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D9E8D811-6A4E-4A5F-9D1C-B93A26463D9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28006859-50D3-4D00-A7AB-E662C464C9BE}"/>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3DA70D2-5D2A-44F5-AF3B-7C6690EE8CD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BDB1FB59-F272-4EF0-80C0-12ED23D9787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D007760A-0C51-4A81-AD66-7C09A97FD92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2ACDFD9E-7E9B-4A08-8E3F-4DB1F3DDD77E}"/>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8EBA362D-6F18-43B9-A1E5-E199B9CDBAAE}"/>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708C7082-0AAD-455D-9DA4-E5C8AEDEDFEE}"/>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6B398AD1-75F2-45D9-854D-8F036E7B57FC}"/>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E3E346B2-9797-4E39-8279-6FD52E4FC54E}"/>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939E0866-A72B-496E-9425-FAC5CC6199DF}"/>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C60C9441-B319-4A79-B85A-88ED18499AE7}"/>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2B238D98-2111-4937-A869-F1C11A4FD080}"/>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8EAF2689-5F42-4428-A7AC-15E5333AAF42}"/>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BB0514C1-B9A1-4FF2-8723-A5A60FCD7FA6}"/>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7FF730C4-C6AD-4762-9D9E-3BFA78E9D115}"/>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5B5F8B4-CBAF-4F36-A94F-D4E72785346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C92275D-2F36-440A-A3EF-C3B0E2E8F2E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FC1F27D-70FA-429D-9A9B-CFF544555DD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044CBE4-A213-43B9-B56F-926AE53E24E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3590A5B-55DA-4E77-815D-92A4CF7C4EE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4064</xdr:rowOff>
    </xdr:from>
    <xdr:to>
      <xdr:col>55</xdr:col>
      <xdr:colOff>50800</xdr:colOff>
      <xdr:row>63</xdr:row>
      <xdr:rowOff>105664</xdr:rowOff>
    </xdr:to>
    <xdr:sp macro="" textlink="">
      <xdr:nvSpPr>
        <xdr:cNvPr id="241" name="楕円 240">
          <a:extLst>
            <a:ext uri="{FF2B5EF4-FFF2-40B4-BE49-F238E27FC236}">
              <a16:creationId xmlns:a16="http://schemas.microsoft.com/office/drawing/2014/main" id="{E57B967C-7711-48AE-B3AB-0A3860E684C2}"/>
            </a:ext>
          </a:extLst>
        </xdr:cNvPr>
        <xdr:cNvSpPr/>
      </xdr:nvSpPr>
      <xdr:spPr>
        <a:xfrm>
          <a:off x="104267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90441</xdr:rowOff>
    </xdr:from>
    <xdr:ext cx="469744" cy="259045"/>
    <xdr:sp macro="" textlink="">
      <xdr:nvSpPr>
        <xdr:cNvPr id="242" name="【体育館・プール】&#10;一人当たり面積該当値テキスト">
          <a:extLst>
            <a:ext uri="{FF2B5EF4-FFF2-40B4-BE49-F238E27FC236}">
              <a16:creationId xmlns:a16="http://schemas.microsoft.com/office/drawing/2014/main" id="{4EBD40F5-8DA5-4466-8BD1-7A7794C0D0A8}"/>
            </a:ext>
          </a:extLst>
        </xdr:cNvPr>
        <xdr:cNvSpPr txBox="1"/>
      </xdr:nvSpPr>
      <xdr:spPr>
        <a:xfrm>
          <a:off x="10515600" y="107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4064</xdr:rowOff>
    </xdr:from>
    <xdr:to>
      <xdr:col>50</xdr:col>
      <xdr:colOff>165100</xdr:colOff>
      <xdr:row>63</xdr:row>
      <xdr:rowOff>105664</xdr:rowOff>
    </xdr:to>
    <xdr:sp macro="" textlink="">
      <xdr:nvSpPr>
        <xdr:cNvPr id="243" name="楕円 242">
          <a:extLst>
            <a:ext uri="{FF2B5EF4-FFF2-40B4-BE49-F238E27FC236}">
              <a16:creationId xmlns:a16="http://schemas.microsoft.com/office/drawing/2014/main" id="{C1BD8C5B-863B-42D4-AEDD-FDFF2FA0DCF2}"/>
            </a:ext>
          </a:extLst>
        </xdr:cNvPr>
        <xdr:cNvSpPr/>
      </xdr:nvSpPr>
      <xdr:spPr>
        <a:xfrm>
          <a:off x="95885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54864</xdr:rowOff>
    </xdr:from>
    <xdr:to>
      <xdr:col>55</xdr:col>
      <xdr:colOff>0</xdr:colOff>
      <xdr:row>63</xdr:row>
      <xdr:rowOff>54864</xdr:rowOff>
    </xdr:to>
    <xdr:cxnSp macro="">
      <xdr:nvCxnSpPr>
        <xdr:cNvPr id="244" name="直線コネクタ 243">
          <a:extLst>
            <a:ext uri="{FF2B5EF4-FFF2-40B4-BE49-F238E27FC236}">
              <a16:creationId xmlns:a16="http://schemas.microsoft.com/office/drawing/2014/main" id="{010BF86F-9B7F-4A35-963C-EE7C9988BEF4}"/>
            </a:ext>
          </a:extLst>
        </xdr:cNvPr>
        <xdr:cNvCxnSpPr/>
      </xdr:nvCxnSpPr>
      <xdr:spPr>
        <a:xfrm>
          <a:off x="9639300" y="108562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4064</xdr:rowOff>
    </xdr:from>
    <xdr:to>
      <xdr:col>46</xdr:col>
      <xdr:colOff>38100</xdr:colOff>
      <xdr:row>63</xdr:row>
      <xdr:rowOff>105664</xdr:rowOff>
    </xdr:to>
    <xdr:sp macro="" textlink="">
      <xdr:nvSpPr>
        <xdr:cNvPr id="245" name="楕円 244">
          <a:extLst>
            <a:ext uri="{FF2B5EF4-FFF2-40B4-BE49-F238E27FC236}">
              <a16:creationId xmlns:a16="http://schemas.microsoft.com/office/drawing/2014/main" id="{FAECD4F9-98FA-41AE-99AB-863580C93F9C}"/>
            </a:ext>
          </a:extLst>
        </xdr:cNvPr>
        <xdr:cNvSpPr/>
      </xdr:nvSpPr>
      <xdr:spPr>
        <a:xfrm>
          <a:off x="86995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54864</xdr:rowOff>
    </xdr:from>
    <xdr:to>
      <xdr:col>50</xdr:col>
      <xdr:colOff>114300</xdr:colOff>
      <xdr:row>63</xdr:row>
      <xdr:rowOff>54864</xdr:rowOff>
    </xdr:to>
    <xdr:cxnSp macro="">
      <xdr:nvCxnSpPr>
        <xdr:cNvPr id="246" name="直線コネクタ 245">
          <a:extLst>
            <a:ext uri="{FF2B5EF4-FFF2-40B4-BE49-F238E27FC236}">
              <a16:creationId xmlns:a16="http://schemas.microsoft.com/office/drawing/2014/main" id="{D0A867B2-A610-4373-BA7B-9C6A491B3A87}"/>
            </a:ext>
          </a:extLst>
        </xdr:cNvPr>
        <xdr:cNvCxnSpPr/>
      </xdr:nvCxnSpPr>
      <xdr:spPr>
        <a:xfrm>
          <a:off x="8750300" y="10856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4064</xdr:rowOff>
    </xdr:from>
    <xdr:to>
      <xdr:col>41</xdr:col>
      <xdr:colOff>101600</xdr:colOff>
      <xdr:row>63</xdr:row>
      <xdr:rowOff>105664</xdr:rowOff>
    </xdr:to>
    <xdr:sp macro="" textlink="">
      <xdr:nvSpPr>
        <xdr:cNvPr id="247" name="楕円 246">
          <a:extLst>
            <a:ext uri="{FF2B5EF4-FFF2-40B4-BE49-F238E27FC236}">
              <a16:creationId xmlns:a16="http://schemas.microsoft.com/office/drawing/2014/main" id="{8648CA9E-C21C-406F-8DBA-44AB3607FF85}"/>
            </a:ext>
          </a:extLst>
        </xdr:cNvPr>
        <xdr:cNvSpPr/>
      </xdr:nvSpPr>
      <xdr:spPr>
        <a:xfrm>
          <a:off x="78105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54864</xdr:rowOff>
    </xdr:from>
    <xdr:to>
      <xdr:col>45</xdr:col>
      <xdr:colOff>177800</xdr:colOff>
      <xdr:row>63</xdr:row>
      <xdr:rowOff>54864</xdr:rowOff>
    </xdr:to>
    <xdr:cxnSp macro="">
      <xdr:nvCxnSpPr>
        <xdr:cNvPr id="248" name="直線コネクタ 247">
          <a:extLst>
            <a:ext uri="{FF2B5EF4-FFF2-40B4-BE49-F238E27FC236}">
              <a16:creationId xmlns:a16="http://schemas.microsoft.com/office/drawing/2014/main" id="{0C0092EF-EC17-4C88-BF7A-30C3D884297F}"/>
            </a:ext>
          </a:extLst>
        </xdr:cNvPr>
        <xdr:cNvCxnSpPr/>
      </xdr:nvCxnSpPr>
      <xdr:spPr>
        <a:xfrm>
          <a:off x="7861300" y="10856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4064</xdr:rowOff>
    </xdr:from>
    <xdr:to>
      <xdr:col>36</xdr:col>
      <xdr:colOff>165100</xdr:colOff>
      <xdr:row>63</xdr:row>
      <xdr:rowOff>105664</xdr:rowOff>
    </xdr:to>
    <xdr:sp macro="" textlink="">
      <xdr:nvSpPr>
        <xdr:cNvPr id="249" name="楕円 248">
          <a:extLst>
            <a:ext uri="{FF2B5EF4-FFF2-40B4-BE49-F238E27FC236}">
              <a16:creationId xmlns:a16="http://schemas.microsoft.com/office/drawing/2014/main" id="{8C9AC330-36A1-47A9-A565-50DA9A46D516}"/>
            </a:ext>
          </a:extLst>
        </xdr:cNvPr>
        <xdr:cNvSpPr/>
      </xdr:nvSpPr>
      <xdr:spPr>
        <a:xfrm>
          <a:off x="69215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54864</xdr:rowOff>
    </xdr:from>
    <xdr:to>
      <xdr:col>41</xdr:col>
      <xdr:colOff>50800</xdr:colOff>
      <xdr:row>63</xdr:row>
      <xdr:rowOff>54864</xdr:rowOff>
    </xdr:to>
    <xdr:cxnSp macro="">
      <xdr:nvCxnSpPr>
        <xdr:cNvPr id="250" name="直線コネクタ 249">
          <a:extLst>
            <a:ext uri="{FF2B5EF4-FFF2-40B4-BE49-F238E27FC236}">
              <a16:creationId xmlns:a16="http://schemas.microsoft.com/office/drawing/2014/main" id="{2EC7808D-3E83-4EE0-8475-969E0C7BB5FE}"/>
            </a:ext>
          </a:extLst>
        </xdr:cNvPr>
        <xdr:cNvCxnSpPr/>
      </xdr:nvCxnSpPr>
      <xdr:spPr>
        <a:xfrm>
          <a:off x="6972300" y="10856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56BBF5FD-2085-465C-911C-D7EFFD99F209}"/>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B2AE80B7-F9E0-412E-925A-8E8DF1910D56}"/>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C67DFBD3-CC8C-4047-932A-672D645C9474}"/>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7AB2CB56-2E83-4DDE-8159-B5A999A0770D}"/>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96791</xdr:rowOff>
    </xdr:from>
    <xdr:ext cx="469744" cy="259045"/>
    <xdr:sp macro="" textlink="">
      <xdr:nvSpPr>
        <xdr:cNvPr id="255" name="n_1mainValue【体育館・プール】&#10;一人当たり面積">
          <a:extLst>
            <a:ext uri="{FF2B5EF4-FFF2-40B4-BE49-F238E27FC236}">
              <a16:creationId xmlns:a16="http://schemas.microsoft.com/office/drawing/2014/main" id="{666D4994-0B72-4ABA-8F40-1A9616EC8D8F}"/>
            </a:ext>
          </a:extLst>
        </xdr:cNvPr>
        <xdr:cNvSpPr txBox="1"/>
      </xdr:nvSpPr>
      <xdr:spPr>
        <a:xfrm>
          <a:off x="9391727" y="1089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96791</xdr:rowOff>
    </xdr:from>
    <xdr:ext cx="469744" cy="259045"/>
    <xdr:sp macro="" textlink="">
      <xdr:nvSpPr>
        <xdr:cNvPr id="256" name="n_2mainValue【体育館・プール】&#10;一人当たり面積">
          <a:extLst>
            <a:ext uri="{FF2B5EF4-FFF2-40B4-BE49-F238E27FC236}">
              <a16:creationId xmlns:a16="http://schemas.microsoft.com/office/drawing/2014/main" id="{F8B16EE5-B43F-4704-8962-A796292E0AB7}"/>
            </a:ext>
          </a:extLst>
        </xdr:cNvPr>
        <xdr:cNvSpPr txBox="1"/>
      </xdr:nvSpPr>
      <xdr:spPr>
        <a:xfrm>
          <a:off x="8515427" y="1089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96791</xdr:rowOff>
    </xdr:from>
    <xdr:ext cx="469744" cy="259045"/>
    <xdr:sp macro="" textlink="">
      <xdr:nvSpPr>
        <xdr:cNvPr id="257" name="n_3mainValue【体育館・プール】&#10;一人当たり面積">
          <a:extLst>
            <a:ext uri="{FF2B5EF4-FFF2-40B4-BE49-F238E27FC236}">
              <a16:creationId xmlns:a16="http://schemas.microsoft.com/office/drawing/2014/main" id="{5C7D6005-D799-4BAB-94B1-4A92F91EFBBC}"/>
            </a:ext>
          </a:extLst>
        </xdr:cNvPr>
        <xdr:cNvSpPr txBox="1"/>
      </xdr:nvSpPr>
      <xdr:spPr>
        <a:xfrm>
          <a:off x="7626427" y="1089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96791</xdr:rowOff>
    </xdr:from>
    <xdr:ext cx="469744" cy="259045"/>
    <xdr:sp macro="" textlink="">
      <xdr:nvSpPr>
        <xdr:cNvPr id="258" name="n_4mainValue【体育館・プール】&#10;一人当たり面積">
          <a:extLst>
            <a:ext uri="{FF2B5EF4-FFF2-40B4-BE49-F238E27FC236}">
              <a16:creationId xmlns:a16="http://schemas.microsoft.com/office/drawing/2014/main" id="{D8E4863C-1809-42EB-9232-2F2AD9A4A3C2}"/>
            </a:ext>
          </a:extLst>
        </xdr:cNvPr>
        <xdr:cNvSpPr txBox="1"/>
      </xdr:nvSpPr>
      <xdr:spPr>
        <a:xfrm>
          <a:off x="6737427" y="1089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E66B09A9-603F-47ED-BF11-2E83B5815BB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4BCA0AA-F154-4154-B0A8-B3FF71BDD77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454DD79D-426A-4E72-95BB-94E81C6ACAC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329BE9CF-DE17-4A32-914C-AF147C4808D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465B4FE-31C0-45F4-ABAB-664B7248774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2BB49697-0295-4016-9872-D92232790DE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9A8DB992-F2CC-46A4-B067-BCD2D2F71B7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D05F26EC-2C13-465D-A9A8-3C048AA52DD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255A37C0-3637-43E2-9317-9E15F61FEF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A9D6E4D2-207B-4F26-A0A6-53F5F93FDF9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789306B8-EBEB-4DDC-A428-72E191C5643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622F18D6-5ECE-4F63-BEF9-72F2A7482F6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ACBD2852-C3F4-4805-BA09-824119A9E31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E5DAF4C3-5055-4741-945F-631C89AD2C1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C8DE5876-3035-4358-B2D5-4A7560D61E73}"/>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A657D393-693D-4CBB-A5E0-C8C12C4CB20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44A8F0A1-8DB0-4D4D-B4FD-275BBA8F886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6F9257BD-EF5B-4EBB-A043-62915295FDDC}"/>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D136B4B0-9470-4AA2-997D-91A334D355D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6A89AD5A-6067-4681-9A5C-F431D3B0B22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F3324998-4251-4180-9CFB-6FA2A7A7779F}"/>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DB0957CC-8609-470D-AFF3-75078FC5D9B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3F4343A9-460E-4C5E-9C62-07A3F9D7E78C}"/>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1C6DCFC0-BCF2-439F-AA5C-39666EEFA75F}"/>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715AEBC0-BA5B-47B2-B4C8-FBD93E0D93E8}"/>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B3515C6B-B121-4EB4-BF63-FE8A910F265F}"/>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396B76C2-87AD-4634-965B-6E142452F8BD}"/>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1F630361-1356-4414-8D64-54ADC1B3E3CD}"/>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E33058AC-BDA4-47C1-A3FB-C6066A3B57F2}"/>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CF69D5CD-35A8-4053-AAD4-45381A400DDE}"/>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0CA17247-1A34-4FAA-B0A9-8A5A77781D42}"/>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146CC91F-BEDC-4934-BFD3-38B881717E51}"/>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11DAC56E-4F2E-4DCC-8DB9-832215631DE6}"/>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26518BD6-3AC9-4ADE-BF69-D37B6C86236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C40C517A-9B73-4D22-89FA-B394FA1A277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B780787-BE06-4AE4-B62B-89F889C84F2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DFE3DB4E-1D22-4863-B1D3-8DE07023DA7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9285B7C-278A-4240-801F-D915B194CC3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65024</xdr:rowOff>
    </xdr:from>
    <xdr:to>
      <xdr:col>24</xdr:col>
      <xdr:colOff>114300</xdr:colOff>
      <xdr:row>83</xdr:row>
      <xdr:rowOff>166624</xdr:rowOff>
    </xdr:to>
    <xdr:sp macro="" textlink="">
      <xdr:nvSpPr>
        <xdr:cNvPr id="297" name="楕円 296">
          <a:extLst>
            <a:ext uri="{FF2B5EF4-FFF2-40B4-BE49-F238E27FC236}">
              <a16:creationId xmlns:a16="http://schemas.microsoft.com/office/drawing/2014/main" id="{85C141ED-B504-435C-93C9-CBD3D2E84DCA}"/>
            </a:ext>
          </a:extLst>
        </xdr:cNvPr>
        <xdr:cNvSpPr/>
      </xdr:nvSpPr>
      <xdr:spPr>
        <a:xfrm>
          <a:off x="4584700" y="142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43451</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C6C3CF97-BC1B-45DD-8199-F9E0710C2FC0}"/>
            </a:ext>
          </a:extLst>
        </xdr:cNvPr>
        <xdr:cNvSpPr txBox="1"/>
      </xdr:nvSpPr>
      <xdr:spPr>
        <a:xfrm>
          <a:off x="4673600" y="142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19304</xdr:rowOff>
    </xdr:from>
    <xdr:to>
      <xdr:col>20</xdr:col>
      <xdr:colOff>38100</xdr:colOff>
      <xdr:row>83</xdr:row>
      <xdr:rowOff>120904</xdr:rowOff>
    </xdr:to>
    <xdr:sp macro="" textlink="">
      <xdr:nvSpPr>
        <xdr:cNvPr id="299" name="楕円 298">
          <a:extLst>
            <a:ext uri="{FF2B5EF4-FFF2-40B4-BE49-F238E27FC236}">
              <a16:creationId xmlns:a16="http://schemas.microsoft.com/office/drawing/2014/main" id="{CA7E0201-3C53-4E13-A131-A739397E2FF4}"/>
            </a:ext>
          </a:extLst>
        </xdr:cNvPr>
        <xdr:cNvSpPr/>
      </xdr:nvSpPr>
      <xdr:spPr>
        <a:xfrm>
          <a:off x="3746500" y="142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70104</xdr:rowOff>
    </xdr:from>
    <xdr:to>
      <xdr:col>24</xdr:col>
      <xdr:colOff>63500</xdr:colOff>
      <xdr:row>83</xdr:row>
      <xdr:rowOff>115824</xdr:rowOff>
    </xdr:to>
    <xdr:cxnSp macro="">
      <xdr:nvCxnSpPr>
        <xdr:cNvPr id="300" name="直線コネクタ 299">
          <a:extLst>
            <a:ext uri="{FF2B5EF4-FFF2-40B4-BE49-F238E27FC236}">
              <a16:creationId xmlns:a16="http://schemas.microsoft.com/office/drawing/2014/main" id="{88072E74-D40B-42F9-A940-78327DB9A494}"/>
            </a:ext>
          </a:extLst>
        </xdr:cNvPr>
        <xdr:cNvCxnSpPr/>
      </xdr:nvCxnSpPr>
      <xdr:spPr>
        <a:xfrm>
          <a:off x="3797300" y="1430045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94742</xdr:rowOff>
    </xdr:from>
    <xdr:to>
      <xdr:col>15</xdr:col>
      <xdr:colOff>101600</xdr:colOff>
      <xdr:row>84</xdr:row>
      <xdr:rowOff>24892</xdr:rowOff>
    </xdr:to>
    <xdr:sp macro="" textlink="">
      <xdr:nvSpPr>
        <xdr:cNvPr id="301" name="楕円 300">
          <a:extLst>
            <a:ext uri="{FF2B5EF4-FFF2-40B4-BE49-F238E27FC236}">
              <a16:creationId xmlns:a16="http://schemas.microsoft.com/office/drawing/2014/main" id="{4EA9DB51-9F08-49BE-9945-5FDB5A559241}"/>
            </a:ext>
          </a:extLst>
        </xdr:cNvPr>
        <xdr:cNvSpPr/>
      </xdr:nvSpPr>
      <xdr:spPr>
        <a:xfrm>
          <a:off x="2857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70104</xdr:rowOff>
    </xdr:from>
    <xdr:to>
      <xdr:col>19</xdr:col>
      <xdr:colOff>177800</xdr:colOff>
      <xdr:row>83</xdr:row>
      <xdr:rowOff>145542</xdr:rowOff>
    </xdr:to>
    <xdr:cxnSp macro="">
      <xdr:nvCxnSpPr>
        <xdr:cNvPr id="302" name="直線コネクタ 301">
          <a:extLst>
            <a:ext uri="{FF2B5EF4-FFF2-40B4-BE49-F238E27FC236}">
              <a16:creationId xmlns:a16="http://schemas.microsoft.com/office/drawing/2014/main" id="{FED4B121-82FA-4C53-8898-DA0808F635DC}"/>
            </a:ext>
          </a:extLst>
        </xdr:cNvPr>
        <xdr:cNvCxnSpPr/>
      </xdr:nvCxnSpPr>
      <xdr:spPr>
        <a:xfrm flipV="1">
          <a:off x="2908300" y="14300454"/>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60452</xdr:rowOff>
    </xdr:from>
    <xdr:to>
      <xdr:col>10</xdr:col>
      <xdr:colOff>165100</xdr:colOff>
      <xdr:row>82</xdr:row>
      <xdr:rowOff>162052</xdr:rowOff>
    </xdr:to>
    <xdr:sp macro="" textlink="">
      <xdr:nvSpPr>
        <xdr:cNvPr id="303" name="楕円 302">
          <a:extLst>
            <a:ext uri="{FF2B5EF4-FFF2-40B4-BE49-F238E27FC236}">
              <a16:creationId xmlns:a16="http://schemas.microsoft.com/office/drawing/2014/main" id="{6365289C-B569-46D8-91CA-915DB4D6E227}"/>
            </a:ext>
          </a:extLst>
        </xdr:cNvPr>
        <xdr:cNvSpPr/>
      </xdr:nvSpPr>
      <xdr:spPr>
        <a:xfrm>
          <a:off x="19685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111252</xdr:rowOff>
    </xdr:from>
    <xdr:to>
      <xdr:col>15</xdr:col>
      <xdr:colOff>50800</xdr:colOff>
      <xdr:row>83</xdr:row>
      <xdr:rowOff>145542</xdr:rowOff>
    </xdr:to>
    <xdr:cxnSp macro="">
      <xdr:nvCxnSpPr>
        <xdr:cNvPr id="304" name="直線コネクタ 303">
          <a:extLst>
            <a:ext uri="{FF2B5EF4-FFF2-40B4-BE49-F238E27FC236}">
              <a16:creationId xmlns:a16="http://schemas.microsoft.com/office/drawing/2014/main" id="{2FC95615-1764-4901-AF1B-4693BDA96D90}"/>
            </a:ext>
          </a:extLst>
        </xdr:cNvPr>
        <xdr:cNvCxnSpPr/>
      </xdr:nvCxnSpPr>
      <xdr:spPr>
        <a:xfrm>
          <a:off x="2019300" y="14170152"/>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14732</xdr:rowOff>
    </xdr:from>
    <xdr:to>
      <xdr:col>6</xdr:col>
      <xdr:colOff>38100</xdr:colOff>
      <xdr:row>83</xdr:row>
      <xdr:rowOff>116332</xdr:rowOff>
    </xdr:to>
    <xdr:sp macro="" textlink="">
      <xdr:nvSpPr>
        <xdr:cNvPr id="305" name="楕円 304">
          <a:extLst>
            <a:ext uri="{FF2B5EF4-FFF2-40B4-BE49-F238E27FC236}">
              <a16:creationId xmlns:a16="http://schemas.microsoft.com/office/drawing/2014/main" id="{4A1DAAFC-8602-442A-AC42-C01816E3E036}"/>
            </a:ext>
          </a:extLst>
        </xdr:cNvPr>
        <xdr:cNvSpPr/>
      </xdr:nvSpPr>
      <xdr:spPr>
        <a:xfrm>
          <a:off x="1079500" y="1424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111252</xdr:rowOff>
    </xdr:from>
    <xdr:to>
      <xdr:col>10</xdr:col>
      <xdr:colOff>114300</xdr:colOff>
      <xdr:row>83</xdr:row>
      <xdr:rowOff>65532</xdr:rowOff>
    </xdr:to>
    <xdr:cxnSp macro="">
      <xdr:nvCxnSpPr>
        <xdr:cNvPr id="306" name="直線コネクタ 305">
          <a:extLst>
            <a:ext uri="{FF2B5EF4-FFF2-40B4-BE49-F238E27FC236}">
              <a16:creationId xmlns:a16="http://schemas.microsoft.com/office/drawing/2014/main" id="{A6606031-FFEF-4DCF-B736-F131781B38A3}"/>
            </a:ext>
          </a:extLst>
        </xdr:cNvPr>
        <xdr:cNvCxnSpPr/>
      </xdr:nvCxnSpPr>
      <xdr:spPr>
        <a:xfrm flipV="1">
          <a:off x="1130300" y="14170152"/>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84B48C29-F96D-4A89-BC4C-7D171B5D0593}"/>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DF9EEF87-FD36-453D-BB4E-DA70071AABE0}"/>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89222E60-D471-465A-B7F8-56C0768A1AB4}"/>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60C57A9C-5B2E-49E3-993C-DA08E8B3A004}"/>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112031</xdr:rowOff>
    </xdr:from>
    <xdr:ext cx="405111" cy="259045"/>
    <xdr:sp macro="" textlink="">
      <xdr:nvSpPr>
        <xdr:cNvPr id="311" name="n_1mainValue【福祉施設】&#10;有形固定資産減価償却率">
          <a:extLst>
            <a:ext uri="{FF2B5EF4-FFF2-40B4-BE49-F238E27FC236}">
              <a16:creationId xmlns:a16="http://schemas.microsoft.com/office/drawing/2014/main" id="{2C523456-D2CE-4F81-A94A-EEE6E3DE2C45}"/>
            </a:ext>
          </a:extLst>
        </xdr:cNvPr>
        <xdr:cNvSpPr txBox="1"/>
      </xdr:nvSpPr>
      <xdr:spPr>
        <a:xfrm>
          <a:off x="35820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16019</xdr:rowOff>
    </xdr:from>
    <xdr:ext cx="405111" cy="259045"/>
    <xdr:sp macro="" textlink="">
      <xdr:nvSpPr>
        <xdr:cNvPr id="312" name="n_2mainValue【福祉施設】&#10;有形固定資産減価償却率">
          <a:extLst>
            <a:ext uri="{FF2B5EF4-FFF2-40B4-BE49-F238E27FC236}">
              <a16:creationId xmlns:a16="http://schemas.microsoft.com/office/drawing/2014/main" id="{86DDDB37-F326-41A4-A33A-1EA0ACA83D2E}"/>
            </a:ext>
          </a:extLst>
        </xdr:cNvPr>
        <xdr:cNvSpPr txBox="1"/>
      </xdr:nvSpPr>
      <xdr:spPr>
        <a:xfrm>
          <a:off x="2705744" y="1441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153179</xdr:rowOff>
    </xdr:from>
    <xdr:ext cx="405111" cy="259045"/>
    <xdr:sp macro="" textlink="">
      <xdr:nvSpPr>
        <xdr:cNvPr id="313" name="n_3mainValue【福祉施設】&#10;有形固定資産減価償却率">
          <a:extLst>
            <a:ext uri="{FF2B5EF4-FFF2-40B4-BE49-F238E27FC236}">
              <a16:creationId xmlns:a16="http://schemas.microsoft.com/office/drawing/2014/main" id="{984E16E4-13AB-4258-99F1-52B47144571F}"/>
            </a:ext>
          </a:extLst>
        </xdr:cNvPr>
        <xdr:cNvSpPr txBox="1"/>
      </xdr:nvSpPr>
      <xdr:spPr>
        <a:xfrm>
          <a:off x="1816744" y="1421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107459</xdr:rowOff>
    </xdr:from>
    <xdr:ext cx="405111" cy="259045"/>
    <xdr:sp macro="" textlink="">
      <xdr:nvSpPr>
        <xdr:cNvPr id="314" name="n_4mainValue【福祉施設】&#10;有形固定資産減価償却率">
          <a:extLst>
            <a:ext uri="{FF2B5EF4-FFF2-40B4-BE49-F238E27FC236}">
              <a16:creationId xmlns:a16="http://schemas.microsoft.com/office/drawing/2014/main" id="{E50CAF58-0720-4F5E-995C-1583A69958CE}"/>
            </a:ext>
          </a:extLst>
        </xdr:cNvPr>
        <xdr:cNvSpPr txBox="1"/>
      </xdr:nvSpPr>
      <xdr:spPr>
        <a:xfrm>
          <a:off x="927744" y="1433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C13CDD01-B332-4412-A1E3-DBB1A942A89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887FC729-7FB2-496C-A611-DD0410233C1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C1C7E981-659B-4BF5-A0C8-3F098AB2E42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9C57D913-969E-4028-AD94-1591C6DDA45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33BD0FFA-940B-444B-8E1C-F57AE53EC10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F2560814-5AD0-4513-B0B6-8B707986588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3B935D81-11E6-45BF-AC12-619A79135C5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EFD22DFC-3291-492A-9E16-8127F627F9E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3D2C241F-B250-4620-96C4-BF2A836780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2BEA9BB9-A89D-46C0-B271-082631AA1E3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2D373F1B-4F76-401E-887F-B6D9895B865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1150B871-FCAC-4AAC-B85F-B9A80B743B4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31445E81-992B-459A-B6B2-878243A487B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7F71E53A-D223-4AD0-8FA7-32CD76D0E2A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61E95A2D-7C36-4757-B985-7AC8F0E1776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1B72A4D9-A8F7-45F1-B74A-0CA28341A1E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5B4BB248-A425-445F-BD34-82C1A133380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D8A50E0C-0514-4829-8058-B20F765C31E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3D0C4D7C-5D5F-41B2-89D9-41BED5C246E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33A01468-E99E-4136-A5BB-E34AC7F2DE2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C7C4F0B6-927D-4057-BF88-4F43C6EB935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5B810B4E-D3A9-4928-889F-6C081AD6739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19C37FA6-6432-4000-A085-A40F696C9A0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3596067-ABB3-40BD-89B2-16EB3B6393F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363E29FF-7E60-4836-B808-1583C8FB2B6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7E104D5B-BFF3-4F28-BCFC-9CBA09FC5AA1}"/>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7001F4DF-8FEF-43E4-8E94-EA7F5B95189E}"/>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F0F320E8-E175-4A54-98D9-6E15EE32F5A8}"/>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9DE0EAE3-75C0-40C3-919F-0D666ADC1BD4}"/>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0F9B7605-ADC9-493E-8FDB-DB4E6364C4E5}"/>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1DEF286E-BE7E-40A4-B6ED-E078EADDF8FE}"/>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65A9AAF-C034-422C-AB4A-2359A5041CAE}"/>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2B5B8CA8-D805-4840-8624-BD7AF4552757}"/>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13777AF6-4D35-4E19-B4C3-DEF8A8F07F08}"/>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434C2C05-0F64-4FED-B869-284358252F1E}"/>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4E5F07B9-A7DB-402F-A2D2-C6F054CA0D23}"/>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76AB94A-DC91-4DB5-A2C8-B5F44D9079C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095543A-19D1-41EE-A594-8CBE459EFF0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C2A71AC-A3D8-4206-85C3-3D509510B5B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817B877-9673-47D7-BA22-EDF7D63EDD6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8CBD019-6C96-4931-AB6C-28AF8A2984E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58057</xdr:rowOff>
    </xdr:from>
    <xdr:to>
      <xdr:col>55</xdr:col>
      <xdr:colOff>50800</xdr:colOff>
      <xdr:row>84</xdr:row>
      <xdr:rowOff>159657</xdr:rowOff>
    </xdr:to>
    <xdr:sp macro="" textlink="">
      <xdr:nvSpPr>
        <xdr:cNvPr id="356" name="楕円 355">
          <a:extLst>
            <a:ext uri="{FF2B5EF4-FFF2-40B4-BE49-F238E27FC236}">
              <a16:creationId xmlns:a16="http://schemas.microsoft.com/office/drawing/2014/main" id="{2EEDEDC4-53E3-41F0-AEE4-0A0DE598B54D}"/>
            </a:ext>
          </a:extLst>
        </xdr:cNvPr>
        <xdr:cNvSpPr/>
      </xdr:nvSpPr>
      <xdr:spPr>
        <a:xfrm>
          <a:off x="104267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36484</xdr:rowOff>
    </xdr:from>
    <xdr:ext cx="469744" cy="259045"/>
    <xdr:sp macro="" textlink="">
      <xdr:nvSpPr>
        <xdr:cNvPr id="357" name="【福祉施設】&#10;一人当たり面積該当値テキスト">
          <a:extLst>
            <a:ext uri="{FF2B5EF4-FFF2-40B4-BE49-F238E27FC236}">
              <a16:creationId xmlns:a16="http://schemas.microsoft.com/office/drawing/2014/main" id="{655EC017-3C16-42F7-BFE8-31997AECBC1C}"/>
            </a:ext>
          </a:extLst>
        </xdr:cNvPr>
        <xdr:cNvSpPr txBox="1"/>
      </xdr:nvSpPr>
      <xdr:spPr>
        <a:xfrm>
          <a:off x="10515600" y="1443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58057</xdr:rowOff>
    </xdr:from>
    <xdr:to>
      <xdr:col>50</xdr:col>
      <xdr:colOff>165100</xdr:colOff>
      <xdr:row>84</xdr:row>
      <xdr:rowOff>159657</xdr:rowOff>
    </xdr:to>
    <xdr:sp macro="" textlink="">
      <xdr:nvSpPr>
        <xdr:cNvPr id="358" name="楕円 357">
          <a:extLst>
            <a:ext uri="{FF2B5EF4-FFF2-40B4-BE49-F238E27FC236}">
              <a16:creationId xmlns:a16="http://schemas.microsoft.com/office/drawing/2014/main" id="{529D3CF1-8DEF-4CFA-9442-BFB15A6EE63C}"/>
            </a:ext>
          </a:extLst>
        </xdr:cNvPr>
        <xdr:cNvSpPr/>
      </xdr:nvSpPr>
      <xdr:spPr>
        <a:xfrm>
          <a:off x="95885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108857</xdr:rowOff>
    </xdr:from>
    <xdr:to>
      <xdr:col>55</xdr:col>
      <xdr:colOff>0</xdr:colOff>
      <xdr:row>84</xdr:row>
      <xdr:rowOff>108857</xdr:rowOff>
    </xdr:to>
    <xdr:cxnSp macro="">
      <xdr:nvCxnSpPr>
        <xdr:cNvPr id="359" name="直線コネクタ 358">
          <a:extLst>
            <a:ext uri="{FF2B5EF4-FFF2-40B4-BE49-F238E27FC236}">
              <a16:creationId xmlns:a16="http://schemas.microsoft.com/office/drawing/2014/main" id="{436DF63A-8F8B-4F97-9A36-9259127458B6}"/>
            </a:ext>
          </a:extLst>
        </xdr:cNvPr>
        <xdr:cNvCxnSpPr/>
      </xdr:nvCxnSpPr>
      <xdr:spPr>
        <a:xfrm>
          <a:off x="9639300" y="1451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68943</xdr:rowOff>
    </xdr:from>
    <xdr:to>
      <xdr:col>46</xdr:col>
      <xdr:colOff>38100</xdr:colOff>
      <xdr:row>84</xdr:row>
      <xdr:rowOff>170543</xdr:rowOff>
    </xdr:to>
    <xdr:sp macro="" textlink="">
      <xdr:nvSpPr>
        <xdr:cNvPr id="360" name="楕円 359">
          <a:extLst>
            <a:ext uri="{FF2B5EF4-FFF2-40B4-BE49-F238E27FC236}">
              <a16:creationId xmlns:a16="http://schemas.microsoft.com/office/drawing/2014/main" id="{7050E3B6-D3A6-48AD-9CAE-2A730900CA63}"/>
            </a:ext>
          </a:extLst>
        </xdr:cNvPr>
        <xdr:cNvSpPr/>
      </xdr:nvSpPr>
      <xdr:spPr>
        <a:xfrm>
          <a:off x="8699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108857</xdr:rowOff>
    </xdr:from>
    <xdr:to>
      <xdr:col>50</xdr:col>
      <xdr:colOff>114300</xdr:colOff>
      <xdr:row>84</xdr:row>
      <xdr:rowOff>119743</xdr:rowOff>
    </xdr:to>
    <xdr:cxnSp macro="">
      <xdr:nvCxnSpPr>
        <xdr:cNvPr id="361" name="直線コネクタ 360">
          <a:extLst>
            <a:ext uri="{FF2B5EF4-FFF2-40B4-BE49-F238E27FC236}">
              <a16:creationId xmlns:a16="http://schemas.microsoft.com/office/drawing/2014/main" id="{7F654C29-6849-4513-9916-BAF5D76F493B}"/>
            </a:ext>
          </a:extLst>
        </xdr:cNvPr>
        <xdr:cNvCxnSpPr/>
      </xdr:nvCxnSpPr>
      <xdr:spPr>
        <a:xfrm flipV="1">
          <a:off x="8750300" y="1451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36286</xdr:rowOff>
    </xdr:from>
    <xdr:to>
      <xdr:col>41</xdr:col>
      <xdr:colOff>101600</xdr:colOff>
      <xdr:row>84</xdr:row>
      <xdr:rowOff>137886</xdr:rowOff>
    </xdr:to>
    <xdr:sp macro="" textlink="">
      <xdr:nvSpPr>
        <xdr:cNvPr id="362" name="楕円 361">
          <a:extLst>
            <a:ext uri="{FF2B5EF4-FFF2-40B4-BE49-F238E27FC236}">
              <a16:creationId xmlns:a16="http://schemas.microsoft.com/office/drawing/2014/main" id="{A3114AFA-0C7D-4A40-8EFB-03DEEFA05B56}"/>
            </a:ext>
          </a:extLst>
        </xdr:cNvPr>
        <xdr:cNvSpPr/>
      </xdr:nvSpPr>
      <xdr:spPr>
        <a:xfrm>
          <a:off x="7810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87086</xdr:rowOff>
    </xdr:from>
    <xdr:to>
      <xdr:col>45</xdr:col>
      <xdr:colOff>177800</xdr:colOff>
      <xdr:row>84</xdr:row>
      <xdr:rowOff>119743</xdr:rowOff>
    </xdr:to>
    <xdr:cxnSp macro="">
      <xdr:nvCxnSpPr>
        <xdr:cNvPr id="363" name="直線コネクタ 362">
          <a:extLst>
            <a:ext uri="{FF2B5EF4-FFF2-40B4-BE49-F238E27FC236}">
              <a16:creationId xmlns:a16="http://schemas.microsoft.com/office/drawing/2014/main" id="{80438B0F-1A61-4F9A-8B4F-89EF916CA983}"/>
            </a:ext>
          </a:extLst>
        </xdr:cNvPr>
        <xdr:cNvCxnSpPr/>
      </xdr:nvCxnSpPr>
      <xdr:spPr>
        <a:xfrm>
          <a:off x="7861300" y="144888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58057</xdr:rowOff>
    </xdr:from>
    <xdr:to>
      <xdr:col>36</xdr:col>
      <xdr:colOff>165100</xdr:colOff>
      <xdr:row>84</xdr:row>
      <xdr:rowOff>159657</xdr:rowOff>
    </xdr:to>
    <xdr:sp macro="" textlink="">
      <xdr:nvSpPr>
        <xdr:cNvPr id="364" name="楕円 363">
          <a:extLst>
            <a:ext uri="{FF2B5EF4-FFF2-40B4-BE49-F238E27FC236}">
              <a16:creationId xmlns:a16="http://schemas.microsoft.com/office/drawing/2014/main" id="{AAB76480-E207-4F6A-BBA2-D138BD726DBD}"/>
            </a:ext>
          </a:extLst>
        </xdr:cNvPr>
        <xdr:cNvSpPr/>
      </xdr:nvSpPr>
      <xdr:spPr>
        <a:xfrm>
          <a:off x="69215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87086</xdr:rowOff>
    </xdr:from>
    <xdr:to>
      <xdr:col>41</xdr:col>
      <xdr:colOff>50800</xdr:colOff>
      <xdr:row>84</xdr:row>
      <xdr:rowOff>108857</xdr:rowOff>
    </xdr:to>
    <xdr:cxnSp macro="">
      <xdr:nvCxnSpPr>
        <xdr:cNvPr id="365" name="直線コネクタ 364">
          <a:extLst>
            <a:ext uri="{FF2B5EF4-FFF2-40B4-BE49-F238E27FC236}">
              <a16:creationId xmlns:a16="http://schemas.microsoft.com/office/drawing/2014/main" id="{08B0FD2F-FBC0-4662-9778-92AB2CE580CF}"/>
            </a:ext>
          </a:extLst>
        </xdr:cNvPr>
        <xdr:cNvCxnSpPr/>
      </xdr:nvCxnSpPr>
      <xdr:spPr>
        <a:xfrm flipV="1">
          <a:off x="6972300" y="144888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CC970CF6-39D3-49C6-BC0D-FC7B9186C6B3}"/>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EE3EEE57-3083-43F7-855F-F02118A5A13D}"/>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A260E8BB-446A-4F42-BFC2-33C2D1B7E531}"/>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4D76FFE6-1F96-4D62-A691-A6D9330EEAF5}"/>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150784</xdr:rowOff>
    </xdr:from>
    <xdr:ext cx="469744" cy="259045"/>
    <xdr:sp macro="" textlink="">
      <xdr:nvSpPr>
        <xdr:cNvPr id="370" name="n_1mainValue【福祉施設】&#10;一人当たり面積">
          <a:extLst>
            <a:ext uri="{FF2B5EF4-FFF2-40B4-BE49-F238E27FC236}">
              <a16:creationId xmlns:a16="http://schemas.microsoft.com/office/drawing/2014/main" id="{635C3451-0940-458F-A6C8-446045F40E58}"/>
            </a:ext>
          </a:extLst>
        </xdr:cNvPr>
        <xdr:cNvSpPr txBox="1"/>
      </xdr:nvSpPr>
      <xdr:spPr>
        <a:xfrm>
          <a:off x="939172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161670</xdr:rowOff>
    </xdr:from>
    <xdr:ext cx="469744" cy="259045"/>
    <xdr:sp macro="" textlink="">
      <xdr:nvSpPr>
        <xdr:cNvPr id="371" name="n_2mainValue【福祉施設】&#10;一人当たり面積">
          <a:extLst>
            <a:ext uri="{FF2B5EF4-FFF2-40B4-BE49-F238E27FC236}">
              <a16:creationId xmlns:a16="http://schemas.microsoft.com/office/drawing/2014/main" id="{87F90415-7DF4-42CF-AA90-0CFD63296597}"/>
            </a:ext>
          </a:extLst>
        </xdr:cNvPr>
        <xdr:cNvSpPr txBox="1"/>
      </xdr:nvSpPr>
      <xdr:spPr>
        <a:xfrm>
          <a:off x="8515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129013</xdr:rowOff>
    </xdr:from>
    <xdr:ext cx="469744" cy="259045"/>
    <xdr:sp macro="" textlink="">
      <xdr:nvSpPr>
        <xdr:cNvPr id="372" name="n_3mainValue【福祉施設】&#10;一人当たり面積">
          <a:extLst>
            <a:ext uri="{FF2B5EF4-FFF2-40B4-BE49-F238E27FC236}">
              <a16:creationId xmlns:a16="http://schemas.microsoft.com/office/drawing/2014/main" id="{E03C61EA-691A-4B0E-8EB3-6BF2A1E63E53}"/>
            </a:ext>
          </a:extLst>
        </xdr:cNvPr>
        <xdr:cNvSpPr txBox="1"/>
      </xdr:nvSpPr>
      <xdr:spPr>
        <a:xfrm>
          <a:off x="7626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150784</xdr:rowOff>
    </xdr:from>
    <xdr:ext cx="469744" cy="259045"/>
    <xdr:sp macro="" textlink="">
      <xdr:nvSpPr>
        <xdr:cNvPr id="373" name="n_4mainValue【福祉施設】&#10;一人当たり面積">
          <a:extLst>
            <a:ext uri="{FF2B5EF4-FFF2-40B4-BE49-F238E27FC236}">
              <a16:creationId xmlns:a16="http://schemas.microsoft.com/office/drawing/2014/main" id="{2472B416-51B3-4F8F-A34B-928F289DA80C}"/>
            </a:ext>
          </a:extLst>
        </xdr:cNvPr>
        <xdr:cNvSpPr txBox="1"/>
      </xdr:nvSpPr>
      <xdr:spPr>
        <a:xfrm>
          <a:off x="673742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E1B23666-E911-4117-91F3-6D3C62491C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C6D559C3-F750-4199-BC1B-7B7B097F1DE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D1E26821-576C-485C-A50F-4744AE95EAF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310E4E55-7EB2-4A4C-9282-C6A4A7866E7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4FDEB814-8276-4E00-BE72-1D6864E5585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FCF6C83C-D9EB-47BB-AFAF-614209614B9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287CED2-B318-4758-95B0-5ABD614A92A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A67E18A6-1D03-4321-AE94-86C0B591AF4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8AC1300C-C1B4-4383-A65C-0640489FB7F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A5DA0DCD-2D8F-4E33-8E28-3F4A50F5214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B98778FF-DD3B-43EF-A0D5-20C81DFF99F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E29E8F26-5179-4D36-9EB9-04513555E46E}"/>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3A758314-3512-4E8F-BFCF-B0F61B3CF3BB}"/>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C0A90A29-B82B-4D08-ABDA-AB9C9104F349}"/>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3C351EAC-12BC-400F-A400-C41DFB8F704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9B4E59EB-B80E-4188-B63A-7166E62C034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B6E78A97-F94E-4C37-9731-2496CA2214A8}"/>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7847882D-D68F-4961-B0B5-D4635D002A0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5FB7339D-438D-418A-9C32-4FFC954C212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AEF93D9E-4D7B-49EE-A806-86708793E4A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89B52838-8EB9-4FCF-92D2-BBD8F64D0AA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17AED5B4-9454-41F4-BBFF-F5CEB68196C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FFCEF61A-6AF6-4461-A3BA-6BE7BF37B74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EECEF58A-A36E-4BA5-A4F7-39015323193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3A797229-A6FE-423D-B3B7-A97C260949B3}"/>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C8353629-079D-4389-9794-65C62E5E435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7F535208-650D-40C1-A2B8-391E4C23B0C1}"/>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1D5D0247-CED4-4676-90B2-D8C1C8B665DF}"/>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1AD1CFB2-EC26-40F3-B5C3-95F8BCF16D0F}"/>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19D8B9B6-2D6D-45FB-9E7D-E7577DA4CDA2}"/>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19308606-8A66-4CF3-A513-1433649FD9A0}"/>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ED408FBD-C0D0-4259-B39A-CC524343A913}"/>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2CE7CCEC-BD8A-40E6-BD3C-4F7655A4BEEA}"/>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0B5D9CB5-0238-4FF2-93E0-7B7119F9D95B}"/>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81B1F0EF-1592-4768-8F20-65D6813E09A6}"/>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70E373FE-6DDB-436B-BBD6-7CC75349C13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5628D33-E6D8-42D6-A9A0-65024657580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F6D9C8C-3D4C-4E7C-A471-4D715559856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4667A70-1BC8-40B5-9A9E-925C743C873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B826797-EE73-42A7-9BF7-B4509A8B98E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63500</xdr:rowOff>
    </xdr:from>
    <xdr:to>
      <xdr:col>24</xdr:col>
      <xdr:colOff>114300</xdr:colOff>
      <xdr:row>108</xdr:row>
      <xdr:rowOff>165100</xdr:rowOff>
    </xdr:to>
    <xdr:sp macro="" textlink="">
      <xdr:nvSpPr>
        <xdr:cNvPr id="414" name="楕円 413">
          <a:extLst>
            <a:ext uri="{FF2B5EF4-FFF2-40B4-BE49-F238E27FC236}">
              <a16:creationId xmlns:a16="http://schemas.microsoft.com/office/drawing/2014/main" id="{B9AEC9BB-AEB0-4C26-AF05-67F3C6ECCE54}"/>
            </a:ext>
          </a:extLst>
        </xdr:cNvPr>
        <xdr:cNvSpPr/>
      </xdr:nvSpPr>
      <xdr:spPr>
        <a:xfrm>
          <a:off x="45847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149877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6197ED09-6307-498A-BB2A-1D71416F6FE8}"/>
            </a:ext>
          </a:extLst>
        </xdr:cNvPr>
        <xdr:cNvSpPr txBox="1"/>
      </xdr:nvSpPr>
      <xdr:spPr>
        <a:xfrm>
          <a:off x="4673600" y="1849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17780</xdr:rowOff>
    </xdr:from>
    <xdr:to>
      <xdr:col>20</xdr:col>
      <xdr:colOff>38100</xdr:colOff>
      <xdr:row>108</xdr:row>
      <xdr:rowOff>119380</xdr:rowOff>
    </xdr:to>
    <xdr:sp macro="" textlink="">
      <xdr:nvSpPr>
        <xdr:cNvPr id="416" name="楕円 415">
          <a:extLst>
            <a:ext uri="{FF2B5EF4-FFF2-40B4-BE49-F238E27FC236}">
              <a16:creationId xmlns:a16="http://schemas.microsoft.com/office/drawing/2014/main" id="{B308942F-D931-48DC-88FB-E661914C5C7B}"/>
            </a:ext>
          </a:extLst>
        </xdr:cNvPr>
        <xdr:cNvSpPr/>
      </xdr:nvSpPr>
      <xdr:spPr>
        <a:xfrm>
          <a:off x="3746500" y="185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68580</xdr:rowOff>
    </xdr:from>
    <xdr:to>
      <xdr:col>24</xdr:col>
      <xdr:colOff>63500</xdr:colOff>
      <xdr:row>108</xdr:row>
      <xdr:rowOff>114300</xdr:rowOff>
    </xdr:to>
    <xdr:cxnSp macro="">
      <xdr:nvCxnSpPr>
        <xdr:cNvPr id="417" name="直線コネクタ 416">
          <a:extLst>
            <a:ext uri="{FF2B5EF4-FFF2-40B4-BE49-F238E27FC236}">
              <a16:creationId xmlns:a16="http://schemas.microsoft.com/office/drawing/2014/main" id="{1494E741-41D8-443C-B8A0-AE12934807C6}"/>
            </a:ext>
          </a:extLst>
        </xdr:cNvPr>
        <xdr:cNvCxnSpPr/>
      </xdr:nvCxnSpPr>
      <xdr:spPr>
        <a:xfrm>
          <a:off x="3797300" y="185851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143511</xdr:rowOff>
    </xdr:from>
    <xdr:to>
      <xdr:col>15</xdr:col>
      <xdr:colOff>101600</xdr:colOff>
      <xdr:row>108</xdr:row>
      <xdr:rowOff>73661</xdr:rowOff>
    </xdr:to>
    <xdr:sp macro="" textlink="">
      <xdr:nvSpPr>
        <xdr:cNvPr id="418" name="楕円 417">
          <a:extLst>
            <a:ext uri="{FF2B5EF4-FFF2-40B4-BE49-F238E27FC236}">
              <a16:creationId xmlns:a16="http://schemas.microsoft.com/office/drawing/2014/main" id="{E2DD535F-8D97-4B0D-A837-03FE202D83AE}"/>
            </a:ext>
          </a:extLst>
        </xdr:cNvPr>
        <xdr:cNvSpPr/>
      </xdr:nvSpPr>
      <xdr:spPr>
        <a:xfrm>
          <a:off x="2857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22861</xdr:rowOff>
    </xdr:from>
    <xdr:to>
      <xdr:col>19</xdr:col>
      <xdr:colOff>177800</xdr:colOff>
      <xdr:row>108</xdr:row>
      <xdr:rowOff>68580</xdr:rowOff>
    </xdr:to>
    <xdr:cxnSp macro="">
      <xdr:nvCxnSpPr>
        <xdr:cNvPr id="419" name="直線コネクタ 418">
          <a:extLst>
            <a:ext uri="{FF2B5EF4-FFF2-40B4-BE49-F238E27FC236}">
              <a16:creationId xmlns:a16="http://schemas.microsoft.com/office/drawing/2014/main" id="{2E4899A4-14A0-4BAA-93FD-AF6E01B369FF}"/>
            </a:ext>
          </a:extLst>
        </xdr:cNvPr>
        <xdr:cNvCxnSpPr/>
      </xdr:nvCxnSpPr>
      <xdr:spPr>
        <a:xfrm>
          <a:off x="2908300" y="185394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97789</xdr:rowOff>
    </xdr:from>
    <xdr:to>
      <xdr:col>10</xdr:col>
      <xdr:colOff>165100</xdr:colOff>
      <xdr:row>108</xdr:row>
      <xdr:rowOff>27939</xdr:rowOff>
    </xdr:to>
    <xdr:sp macro="" textlink="">
      <xdr:nvSpPr>
        <xdr:cNvPr id="420" name="楕円 419">
          <a:extLst>
            <a:ext uri="{FF2B5EF4-FFF2-40B4-BE49-F238E27FC236}">
              <a16:creationId xmlns:a16="http://schemas.microsoft.com/office/drawing/2014/main" id="{91A62C62-67C4-4163-B4DB-EC5B9D76F0EC}"/>
            </a:ext>
          </a:extLst>
        </xdr:cNvPr>
        <xdr:cNvSpPr/>
      </xdr:nvSpPr>
      <xdr:spPr>
        <a:xfrm>
          <a:off x="1968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148589</xdr:rowOff>
    </xdr:from>
    <xdr:to>
      <xdr:col>15</xdr:col>
      <xdr:colOff>50800</xdr:colOff>
      <xdr:row>108</xdr:row>
      <xdr:rowOff>22861</xdr:rowOff>
    </xdr:to>
    <xdr:cxnSp macro="">
      <xdr:nvCxnSpPr>
        <xdr:cNvPr id="421" name="直線コネクタ 420">
          <a:extLst>
            <a:ext uri="{FF2B5EF4-FFF2-40B4-BE49-F238E27FC236}">
              <a16:creationId xmlns:a16="http://schemas.microsoft.com/office/drawing/2014/main" id="{2898554E-D455-44EC-B165-79DA05819EB2}"/>
            </a:ext>
          </a:extLst>
        </xdr:cNvPr>
        <xdr:cNvCxnSpPr/>
      </xdr:nvCxnSpPr>
      <xdr:spPr>
        <a:xfrm>
          <a:off x="2019300" y="184937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52070</xdr:rowOff>
    </xdr:from>
    <xdr:to>
      <xdr:col>6</xdr:col>
      <xdr:colOff>38100</xdr:colOff>
      <xdr:row>107</xdr:row>
      <xdr:rowOff>153670</xdr:rowOff>
    </xdr:to>
    <xdr:sp macro="" textlink="">
      <xdr:nvSpPr>
        <xdr:cNvPr id="422" name="楕円 421">
          <a:extLst>
            <a:ext uri="{FF2B5EF4-FFF2-40B4-BE49-F238E27FC236}">
              <a16:creationId xmlns:a16="http://schemas.microsoft.com/office/drawing/2014/main" id="{D61A0EF7-2EF2-4D33-B3D7-8904902D1A0B}"/>
            </a:ext>
          </a:extLst>
        </xdr:cNvPr>
        <xdr:cNvSpPr/>
      </xdr:nvSpPr>
      <xdr:spPr>
        <a:xfrm>
          <a:off x="1079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102870</xdr:rowOff>
    </xdr:from>
    <xdr:to>
      <xdr:col>10</xdr:col>
      <xdr:colOff>114300</xdr:colOff>
      <xdr:row>107</xdr:row>
      <xdr:rowOff>148589</xdr:rowOff>
    </xdr:to>
    <xdr:cxnSp macro="">
      <xdr:nvCxnSpPr>
        <xdr:cNvPr id="423" name="直線コネクタ 422">
          <a:extLst>
            <a:ext uri="{FF2B5EF4-FFF2-40B4-BE49-F238E27FC236}">
              <a16:creationId xmlns:a16="http://schemas.microsoft.com/office/drawing/2014/main" id="{D6E2440F-B613-40F2-BAEE-DD3E5266E51E}"/>
            </a:ext>
          </a:extLst>
        </xdr:cNvPr>
        <xdr:cNvCxnSpPr/>
      </xdr:nvCxnSpPr>
      <xdr:spPr>
        <a:xfrm>
          <a:off x="1130300" y="184480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E7A890D8-E2C5-416C-A87B-413ABA9B51FA}"/>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3337A4D1-0C50-4BD5-98A7-D0C5E693F85C}"/>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43602FF8-53D9-46CF-88EB-F6EB0D95E8F3}"/>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66EF7F2C-F4B9-4418-A4F6-19F189F6BA91}"/>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110507</xdr:rowOff>
    </xdr:from>
    <xdr:ext cx="405111" cy="259045"/>
    <xdr:sp macro="" textlink="">
      <xdr:nvSpPr>
        <xdr:cNvPr id="428" name="n_1mainValue【市民会館】&#10;有形固定資産減価償却率">
          <a:extLst>
            <a:ext uri="{FF2B5EF4-FFF2-40B4-BE49-F238E27FC236}">
              <a16:creationId xmlns:a16="http://schemas.microsoft.com/office/drawing/2014/main" id="{2F5619CD-B83E-47FD-976B-89A76019BA71}"/>
            </a:ext>
          </a:extLst>
        </xdr:cNvPr>
        <xdr:cNvSpPr txBox="1"/>
      </xdr:nvSpPr>
      <xdr:spPr>
        <a:xfrm>
          <a:off x="3582044" y="186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64788</xdr:rowOff>
    </xdr:from>
    <xdr:ext cx="405111" cy="259045"/>
    <xdr:sp macro="" textlink="">
      <xdr:nvSpPr>
        <xdr:cNvPr id="429" name="n_2mainValue【市民会館】&#10;有形固定資産減価償却率">
          <a:extLst>
            <a:ext uri="{FF2B5EF4-FFF2-40B4-BE49-F238E27FC236}">
              <a16:creationId xmlns:a16="http://schemas.microsoft.com/office/drawing/2014/main" id="{218BC5EA-51A7-48D0-A6AD-F5533D8B5EF5}"/>
            </a:ext>
          </a:extLst>
        </xdr:cNvPr>
        <xdr:cNvSpPr txBox="1"/>
      </xdr:nvSpPr>
      <xdr:spPr>
        <a:xfrm>
          <a:off x="2705744" y="1858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19066</xdr:rowOff>
    </xdr:from>
    <xdr:ext cx="405111" cy="259045"/>
    <xdr:sp macro="" textlink="">
      <xdr:nvSpPr>
        <xdr:cNvPr id="430" name="n_3mainValue【市民会館】&#10;有形固定資産減価償却率">
          <a:extLst>
            <a:ext uri="{FF2B5EF4-FFF2-40B4-BE49-F238E27FC236}">
              <a16:creationId xmlns:a16="http://schemas.microsoft.com/office/drawing/2014/main" id="{F960D513-8B37-4926-B92C-43A49325A976}"/>
            </a:ext>
          </a:extLst>
        </xdr:cNvPr>
        <xdr:cNvSpPr txBox="1"/>
      </xdr:nvSpPr>
      <xdr:spPr>
        <a:xfrm>
          <a:off x="1816744" y="1853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144797</xdr:rowOff>
    </xdr:from>
    <xdr:ext cx="405111" cy="259045"/>
    <xdr:sp macro="" textlink="">
      <xdr:nvSpPr>
        <xdr:cNvPr id="431" name="n_4mainValue【市民会館】&#10;有形固定資産減価償却率">
          <a:extLst>
            <a:ext uri="{FF2B5EF4-FFF2-40B4-BE49-F238E27FC236}">
              <a16:creationId xmlns:a16="http://schemas.microsoft.com/office/drawing/2014/main" id="{DB013532-656E-49DA-A193-C8978136E106}"/>
            </a:ext>
          </a:extLst>
        </xdr:cNvPr>
        <xdr:cNvSpPr txBox="1"/>
      </xdr:nvSpPr>
      <xdr:spPr>
        <a:xfrm>
          <a:off x="927744" y="184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6195B720-11D7-4274-9A34-82F39F860E7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EF8A9243-1D3B-4D2C-913C-782AEA4D0F6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0447EA1-72A5-42F8-97CF-9FA46909EBE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F5BE2884-60B8-4813-8FDE-4F5E7697B79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626D00FA-C636-4D46-BF16-13EEA836C9D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C7290701-E934-4727-B893-13C42B62DD2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4173B636-BEDA-49CF-93BC-AC69079E609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CDDB0F5A-32DA-4344-BA61-E791A769257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A8864282-A484-4EC0-8DD0-5EEAC039B1B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2B5B2243-3F8C-4CFA-B801-873BB998667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688E2E54-D17D-4455-95D4-2C7B90E246B7}"/>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32FDC7C4-A2F0-4A50-88BD-1F4F79A6FDC8}"/>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1C5DA30B-0EA6-4465-B292-FCE222B4D1A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7CBC4741-2A05-49EB-B94F-44F681A8287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D52EFAEE-E2C3-4A4A-80DA-73D33C891AB9}"/>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DCC581FD-90D0-463E-BD73-219C54F98042}"/>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D433F2A6-EFE6-4F09-B3A1-D12B493AD3B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D6F58C16-E828-44C3-B650-BE65615E167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DBB57D22-CC61-4BBE-9E40-A5FF056F029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E9CB6854-A4C0-46A6-8F7C-FF66A4246F11}"/>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CBF6189C-9DE9-4874-8F3E-32A9660BACF1}"/>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2FBA708B-E9DA-4A8F-BB88-14186EA20C2B}"/>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65023FA9-2A49-4F4B-A05C-D08F6DDA3E2F}"/>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B0257FD3-0D00-41B7-A769-6B782E8B4104}"/>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1958E6BF-8C7F-4A48-8255-076C8D23D92D}"/>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448BF792-7883-4391-9E3A-064D4EDC2C2E}"/>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E3548778-C845-40BF-BD55-BADDA1EE492D}"/>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339953D8-4E1A-4013-9697-4641E5255786}"/>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8D1A280A-CFBF-43E3-88DC-8500C4CDE6B5}"/>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ACE9D3CA-A8A9-4242-B1F9-9A3EF7C2FDE9}"/>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E6C747F2-C5C9-48C7-A3BA-DE3B0CFC608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708EAB18-F73D-4F90-89F3-526E8B77336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4B1DA0AE-8373-4ECA-BA03-BE11BBE268B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D3D4370C-8DDA-4537-A5F8-36EB680AF23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8414618-2A39-43B5-82B4-E0A9232CCE8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53975</xdr:rowOff>
    </xdr:from>
    <xdr:to>
      <xdr:col>55</xdr:col>
      <xdr:colOff>50800</xdr:colOff>
      <xdr:row>107</xdr:row>
      <xdr:rowOff>155575</xdr:rowOff>
    </xdr:to>
    <xdr:sp macro="" textlink="">
      <xdr:nvSpPr>
        <xdr:cNvPr id="467" name="楕円 466">
          <a:extLst>
            <a:ext uri="{FF2B5EF4-FFF2-40B4-BE49-F238E27FC236}">
              <a16:creationId xmlns:a16="http://schemas.microsoft.com/office/drawing/2014/main" id="{D69D05AE-EC3E-454C-934E-2D29FA4D84AA}"/>
            </a:ext>
          </a:extLst>
        </xdr:cNvPr>
        <xdr:cNvSpPr/>
      </xdr:nvSpPr>
      <xdr:spPr>
        <a:xfrm>
          <a:off x="104267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140352</xdr:rowOff>
    </xdr:from>
    <xdr:ext cx="469744" cy="259045"/>
    <xdr:sp macro="" textlink="">
      <xdr:nvSpPr>
        <xdr:cNvPr id="468" name="【市民会館】&#10;一人当たり面積該当値テキスト">
          <a:extLst>
            <a:ext uri="{FF2B5EF4-FFF2-40B4-BE49-F238E27FC236}">
              <a16:creationId xmlns:a16="http://schemas.microsoft.com/office/drawing/2014/main" id="{28382262-1C92-4BDD-8AAD-308AD037332E}"/>
            </a:ext>
          </a:extLst>
        </xdr:cNvPr>
        <xdr:cNvSpPr txBox="1"/>
      </xdr:nvSpPr>
      <xdr:spPr>
        <a:xfrm>
          <a:off x="10515600" y="18314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53975</xdr:rowOff>
    </xdr:from>
    <xdr:to>
      <xdr:col>50</xdr:col>
      <xdr:colOff>165100</xdr:colOff>
      <xdr:row>107</xdr:row>
      <xdr:rowOff>155575</xdr:rowOff>
    </xdr:to>
    <xdr:sp macro="" textlink="">
      <xdr:nvSpPr>
        <xdr:cNvPr id="469" name="楕円 468">
          <a:extLst>
            <a:ext uri="{FF2B5EF4-FFF2-40B4-BE49-F238E27FC236}">
              <a16:creationId xmlns:a16="http://schemas.microsoft.com/office/drawing/2014/main" id="{76B5265B-1EC5-4733-874C-A19DB680A7F9}"/>
            </a:ext>
          </a:extLst>
        </xdr:cNvPr>
        <xdr:cNvSpPr/>
      </xdr:nvSpPr>
      <xdr:spPr>
        <a:xfrm>
          <a:off x="9588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104775</xdr:rowOff>
    </xdr:from>
    <xdr:to>
      <xdr:col>55</xdr:col>
      <xdr:colOff>0</xdr:colOff>
      <xdr:row>107</xdr:row>
      <xdr:rowOff>104775</xdr:rowOff>
    </xdr:to>
    <xdr:cxnSp macro="">
      <xdr:nvCxnSpPr>
        <xdr:cNvPr id="470" name="直線コネクタ 469">
          <a:extLst>
            <a:ext uri="{FF2B5EF4-FFF2-40B4-BE49-F238E27FC236}">
              <a16:creationId xmlns:a16="http://schemas.microsoft.com/office/drawing/2014/main" id="{0447D64E-D1A7-45A1-A25E-E04D753E9E3E}"/>
            </a:ext>
          </a:extLst>
        </xdr:cNvPr>
        <xdr:cNvCxnSpPr/>
      </xdr:nvCxnSpPr>
      <xdr:spPr>
        <a:xfrm>
          <a:off x="9639300" y="184499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53975</xdr:rowOff>
    </xdr:from>
    <xdr:to>
      <xdr:col>46</xdr:col>
      <xdr:colOff>38100</xdr:colOff>
      <xdr:row>107</xdr:row>
      <xdr:rowOff>155575</xdr:rowOff>
    </xdr:to>
    <xdr:sp macro="" textlink="">
      <xdr:nvSpPr>
        <xdr:cNvPr id="471" name="楕円 470">
          <a:extLst>
            <a:ext uri="{FF2B5EF4-FFF2-40B4-BE49-F238E27FC236}">
              <a16:creationId xmlns:a16="http://schemas.microsoft.com/office/drawing/2014/main" id="{69729E9B-5B66-4487-B091-178436795E7D}"/>
            </a:ext>
          </a:extLst>
        </xdr:cNvPr>
        <xdr:cNvSpPr/>
      </xdr:nvSpPr>
      <xdr:spPr>
        <a:xfrm>
          <a:off x="8699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104775</xdr:rowOff>
    </xdr:from>
    <xdr:to>
      <xdr:col>50</xdr:col>
      <xdr:colOff>114300</xdr:colOff>
      <xdr:row>107</xdr:row>
      <xdr:rowOff>104775</xdr:rowOff>
    </xdr:to>
    <xdr:cxnSp macro="">
      <xdr:nvCxnSpPr>
        <xdr:cNvPr id="472" name="直線コネクタ 471">
          <a:extLst>
            <a:ext uri="{FF2B5EF4-FFF2-40B4-BE49-F238E27FC236}">
              <a16:creationId xmlns:a16="http://schemas.microsoft.com/office/drawing/2014/main" id="{641834C9-52BA-417E-8846-CDE3A7922B87}"/>
            </a:ext>
          </a:extLst>
        </xdr:cNvPr>
        <xdr:cNvCxnSpPr/>
      </xdr:nvCxnSpPr>
      <xdr:spPr>
        <a:xfrm>
          <a:off x="8750300" y="18449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53975</xdr:rowOff>
    </xdr:from>
    <xdr:to>
      <xdr:col>41</xdr:col>
      <xdr:colOff>101600</xdr:colOff>
      <xdr:row>107</xdr:row>
      <xdr:rowOff>155575</xdr:rowOff>
    </xdr:to>
    <xdr:sp macro="" textlink="">
      <xdr:nvSpPr>
        <xdr:cNvPr id="473" name="楕円 472">
          <a:extLst>
            <a:ext uri="{FF2B5EF4-FFF2-40B4-BE49-F238E27FC236}">
              <a16:creationId xmlns:a16="http://schemas.microsoft.com/office/drawing/2014/main" id="{7C36BF81-AB79-487A-9F4F-5F320274F816}"/>
            </a:ext>
          </a:extLst>
        </xdr:cNvPr>
        <xdr:cNvSpPr/>
      </xdr:nvSpPr>
      <xdr:spPr>
        <a:xfrm>
          <a:off x="7810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104775</xdr:rowOff>
    </xdr:from>
    <xdr:to>
      <xdr:col>45</xdr:col>
      <xdr:colOff>177800</xdr:colOff>
      <xdr:row>107</xdr:row>
      <xdr:rowOff>104775</xdr:rowOff>
    </xdr:to>
    <xdr:cxnSp macro="">
      <xdr:nvCxnSpPr>
        <xdr:cNvPr id="474" name="直線コネクタ 473">
          <a:extLst>
            <a:ext uri="{FF2B5EF4-FFF2-40B4-BE49-F238E27FC236}">
              <a16:creationId xmlns:a16="http://schemas.microsoft.com/office/drawing/2014/main" id="{E0064A7A-E61B-42A2-854F-0A0168CBCF28}"/>
            </a:ext>
          </a:extLst>
        </xdr:cNvPr>
        <xdr:cNvCxnSpPr/>
      </xdr:nvCxnSpPr>
      <xdr:spPr>
        <a:xfrm>
          <a:off x="7861300" y="18449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53975</xdr:rowOff>
    </xdr:from>
    <xdr:to>
      <xdr:col>36</xdr:col>
      <xdr:colOff>165100</xdr:colOff>
      <xdr:row>107</xdr:row>
      <xdr:rowOff>155575</xdr:rowOff>
    </xdr:to>
    <xdr:sp macro="" textlink="">
      <xdr:nvSpPr>
        <xdr:cNvPr id="475" name="楕円 474">
          <a:extLst>
            <a:ext uri="{FF2B5EF4-FFF2-40B4-BE49-F238E27FC236}">
              <a16:creationId xmlns:a16="http://schemas.microsoft.com/office/drawing/2014/main" id="{76EF58C1-AEE8-4349-9F4E-485F3D6C6E79}"/>
            </a:ext>
          </a:extLst>
        </xdr:cNvPr>
        <xdr:cNvSpPr/>
      </xdr:nvSpPr>
      <xdr:spPr>
        <a:xfrm>
          <a:off x="6921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104775</xdr:rowOff>
    </xdr:from>
    <xdr:to>
      <xdr:col>41</xdr:col>
      <xdr:colOff>50800</xdr:colOff>
      <xdr:row>107</xdr:row>
      <xdr:rowOff>104775</xdr:rowOff>
    </xdr:to>
    <xdr:cxnSp macro="">
      <xdr:nvCxnSpPr>
        <xdr:cNvPr id="476" name="直線コネクタ 475">
          <a:extLst>
            <a:ext uri="{FF2B5EF4-FFF2-40B4-BE49-F238E27FC236}">
              <a16:creationId xmlns:a16="http://schemas.microsoft.com/office/drawing/2014/main" id="{6223EB44-4B9F-4B9B-9B73-942D883A4B72}"/>
            </a:ext>
          </a:extLst>
        </xdr:cNvPr>
        <xdr:cNvCxnSpPr/>
      </xdr:nvCxnSpPr>
      <xdr:spPr>
        <a:xfrm>
          <a:off x="6972300" y="18449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9A855B8E-A3D3-42C4-8AA2-A37C3109B1FB}"/>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971F983F-78B8-4C11-B66A-A4601B3F1ECF}"/>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8DA40737-9F0F-4959-9418-B48AF790CCF6}"/>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2052D313-58EC-4535-8C10-A456F56F6F0E}"/>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146702</xdr:rowOff>
    </xdr:from>
    <xdr:ext cx="469744" cy="259045"/>
    <xdr:sp macro="" textlink="">
      <xdr:nvSpPr>
        <xdr:cNvPr id="481" name="n_1mainValue【市民会館】&#10;一人当たり面積">
          <a:extLst>
            <a:ext uri="{FF2B5EF4-FFF2-40B4-BE49-F238E27FC236}">
              <a16:creationId xmlns:a16="http://schemas.microsoft.com/office/drawing/2014/main" id="{41CBCA35-DAF2-442F-9EFB-8A27BB43B9F4}"/>
            </a:ext>
          </a:extLst>
        </xdr:cNvPr>
        <xdr:cNvSpPr txBox="1"/>
      </xdr:nvSpPr>
      <xdr:spPr>
        <a:xfrm>
          <a:off x="9391727"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146702</xdr:rowOff>
    </xdr:from>
    <xdr:ext cx="469744" cy="259045"/>
    <xdr:sp macro="" textlink="">
      <xdr:nvSpPr>
        <xdr:cNvPr id="482" name="n_2mainValue【市民会館】&#10;一人当たり面積">
          <a:extLst>
            <a:ext uri="{FF2B5EF4-FFF2-40B4-BE49-F238E27FC236}">
              <a16:creationId xmlns:a16="http://schemas.microsoft.com/office/drawing/2014/main" id="{B265F35D-8EF4-432B-90B3-BA421124F36B}"/>
            </a:ext>
          </a:extLst>
        </xdr:cNvPr>
        <xdr:cNvSpPr txBox="1"/>
      </xdr:nvSpPr>
      <xdr:spPr>
        <a:xfrm>
          <a:off x="8515427"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146702</xdr:rowOff>
    </xdr:from>
    <xdr:ext cx="469744" cy="259045"/>
    <xdr:sp macro="" textlink="">
      <xdr:nvSpPr>
        <xdr:cNvPr id="483" name="n_3mainValue【市民会館】&#10;一人当たり面積">
          <a:extLst>
            <a:ext uri="{FF2B5EF4-FFF2-40B4-BE49-F238E27FC236}">
              <a16:creationId xmlns:a16="http://schemas.microsoft.com/office/drawing/2014/main" id="{DBBEE91D-B4E8-4DFE-85A5-B18A0065FCBA}"/>
            </a:ext>
          </a:extLst>
        </xdr:cNvPr>
        <xdr:cNvSpPr txBox="1"/>
      </xdr:nvSpPr>
      <xdr:spPr>
        <a:xfrm>
          <a:off x="7626427"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146702</xdr:rowOff>
    </xdr:from>
    <xdr:ext cx="469744" cy="259045"/>
    <xdr:sp macro="" textlink="">
      <xdr:nvSpPr>
        <xdr:cNvPr id="484" name="n_4mainValue【市民会館】&#10;一人当たり面積">
          <a:extLst>
            <a:ext uri="{FF2B5EF4-FFF2-40B4-BE49-F238E27FC236}">
              <a16:creationId xmlns:a16="http://schemas.microsoft.com/office/drawing/2014/main" id="{843248F7-E669-44AD-97C9-BCBB5E39CE29}"/>
            </a:ext>
          </a:extLst>
        </xdr:cNvPr>
        <xdr:cNvSpPr txBox="1"/>
      </xdr:nvSpPr>
      <xdr:spPr>
        <a:xfrm>
          <a:off x="6737427"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2924415A-6F72-44B4-95F3-E7014AA9E13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19DA750C-2145-478D-8E5D-0E233E1CE6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554B8565-8202-4F85-9FE6-C8CB6D595B9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2047184E-89FD-4137-92B8-0F9AA9960FC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408E1C5A-8273-474D-A728-917782F149F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C2EC9C29-D9DA-4E77-BB77-C66F4FCCB37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81AAB40F-3DF5-40C3-A0CD-7F86BB995C5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C3FB250A-3775-4529-94DF-BD5301BCEF2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60570199-98CF-4309-B1CB-31D4D6CB0F4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3DCCAAE2-BB09-40CE-B2A5-5FD179E322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A2FF268D-788C-43A1-BBB3-21EB010C834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70C4A2D7-F625-4A17-AF86-6409C8D6422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E28018B8-3834-49F4-B897-38FF7AE0D74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2E9F0619-93D4-40F8-8829-FFB9098342D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BA2233C4-0359-49D4-A599-D12660F0738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0AB944F0-384B-4F42-BB9B-2119FDA6AA2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10028155-E1AA-4032-9B37-E3844B23396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BC4316A3-E82A-47FA-922F-1D529D634B8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FAE8173-24A3-404A-BF3C-0C4711F288C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2827AC01-840C-4CB4-942B-C753F8CA362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8997BFAD-B18B-4E41-ADA8-953A5581615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C9B5CBF7-9EF2-471C-9A57-3907FBDFCAF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7A28BA36-336D-49B8-AA94-936D5B48411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7D8986B9-9A66-418F-8565-1B0C2231613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F83B7B6-6607-4F7E-962F-B56899257FC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198832E6-9CBE-4B28-9A97-2D686388619E}"/>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E4B9A279-33E8-4AB9-93E0-7C752AB68FD5}"/>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F111ADF3-5494-421E-875D-324389B54CEA}"/>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82B3E6D-BFCF-4AF9-841B-5AD14DC75AF8}"/>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5197DA2D-DE74-434A-A4DE-1FD8968A88D7}"/>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4245ED06-B871-40A2-89DB-2E3CDA163C5C}"/>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422F6E50-04BB-46FB-84DC-B09BDC63BFAB}"/>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7DC99911-F017-4CEC-A777-15BF1F933477}"/>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A408370-29E2-4874-AC67-77368186AE5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7F72B5BD-D583-4B20-BE4C-74E7A9675F39}"/>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4706DA28-3041-4E8B-ABF0-8D45233CCEC0}"/>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1365BCEE-5DA8-423B-B736-BEECBF2E7FA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5C44E3E5-135B-4F36-AA78-D9CD9D4C9EB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3041D225-E24E-4B91-BB4A-DF19EF7FA5F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E01CE0C8-705A-4F17-86DA-70DFB3C57CA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E642424-D211-4E0B-B6E4-63187144E63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116840</xdr:rowOff>
    </xdr:from>
    <xdr:to>
      <xdr:col>85</xdr:col>
      <xdr:colOff>177800</xdr:colOff>
      <xdr:row>41</xdr:row>
      <xdr:rowOff>46990</xdr:rowOff>
    </xdr:to>
    <xdr:sp macro="" textlink="">
      <xdr:nvSpPr>
        <xdr:cNvPr id="526" name="楕円 525">
          <a:extLst>
            <a:ext uri="{FF2B5EF4-FFF2-40B4-BE49-F238E27FC236}">
              <a16:creationId xmlns:a16="http://schemas.microsoft.com/office/drawing/2014/main" id="{90414A41-AE7D-4252-8305-3E1F042B6C4D}"/>
            </a:ext>
          </a:extLst>
        </xdr:cNvPr>
        <xdr:cNvSpPr/>
      </xdr:nvSpPr>
      <xdr:spPr>
        <a:xfrm>
          <a:off x="16268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31767</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7247DC4A-3427-4B50-B229-4DC4BA41928D}"/>
            </a:ext>
          </a:extLst>
        </xdr:cNvPr>
        <xdr:cNvSpPr txBox="1"/>
      </xdr:nvSpPr>
      <xdr:spPr>
        <a:xfrm>
          <a:off x="16357600" y="688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105410</xdr:rowOff>
    </xdr:from>
    <xdr:to>
      <xdr:col>81</xdr:col>
      <xdr:colOff>101600</xdr:colOff>
      <xdr:row>41</xdr:row>
      <xdr:rowOff>35560</xdr:rowOff>
    </xdr:to>
    <xdr:sp macro="" textlink="">
      <xdr:nvSpPr>
        <xdr:cNvPr id="528" name="楕円 527">
          <a:extLst>
            <a:ext uri="{FF2B5EF4-FFF2-40B4-BE49-F238E27FC236}">
              <a16:creationId xmlns:a16="http://schemas.microsoft.com/office/drawing/2014/main" id="{057ED179-080E-4402-B55A-7510ACF1D9D1}"/>
            </a:ext>
          </a:extLst>
        </xdr:cNvPr>
        <xdr:cNvSpPr/>
      </xdr:nvSpPr>
      <xdr:spPr>
        <a:xfrm>
          <a:off x="1543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156210</xdr:rowOff>
    </xdr:from>
    <xdr:to>
      <xdr:col>85</xdr:col>
      <xdr:colOff>127000</xdr:colOff>
      <xdr:row>40</xdr:row>
      <xdr:rowOff>167640</xdr:rowOff>
    </xdr:to>
    <xdr:cxnSp macro="">
      <xdr:nvCxnSpPr>
        <xdr:cNvPr id="529" name="直線コネクタ 528">
          <a:extLst>
            <a:ext uri="{FF2B5EF4-FFF2-40B4-BE49-F238E27FC236}">
              <a16:creationId xmlns:a16="http://schemas.microsoft.com/office/drawing/2014/main" id="{28CAAFA0-81CE-428E-8AEB-F10A4FC84467}"/>
            </a:ext>
          </a:extLst>
        </xdr:cNvPr>
        <xdr:cNvCxnSpPr/>
      </xdr:nvCxnSpPr>
      <xdr:spPr>
        <a:xfrm>
          <a:off x="15481300" y="701421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98878</xdr:rowOff>
    </xdr:from>
    <xdr:to>
      <xdr:col>76</xdr:col>
      <xdr:colOff>165100</xdr:colOff>
      <xdr:row>41</xdr:row>
      <xdr:rowOff>29028</xdr:rowOff>
    </xdr:to>
    <xdr:sp macro="" textlink="">
      <xdr:nvSpPr>
        <xdr:cNvPr id="530" name="楕円 529">
          <a:extLst>
            <a:ext uri="{FF2B5EF4-FFF2-40B4-BE49-F238E27FC236}">
              <a16:creationId xmlns:a16="http://schemas.microsoft.com/office/drawing/2014/main" id="{CCE0BA22-CC0A-43BD-8116-22E62449DB7E}"/>
            </a:ext>
          </a:extLst>
        </xdr:cNvPr>
        <xdr:cNvSpPr/>
      </xdr:nvSpPr>
      <xdr:spPr>
        <a:xfrm>
          <a:off x="14541500" y="695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149678</xdr:rowOff>
    </xdr:from>
    <xdr:to>
      <xdr:col>81</xdr:col>
      <xdr:colOff>50800</xdr:colOff>
      <xdr:row>40</xdr:row>
      <xdr:rowOff>156210</xdr:rowOff>
    </xdr:to>
    <xdr:cxnSp macro="">
      <xdr:nvCxnSpPr>
        <xdr:cNvPr id="531" name="直線コネクタ 530">
          <a:extLst>
            <a:ext uri="{FF2B5EF4-FFF2-40B4-BE49-F238E27FC236}">
              <a16:creationId xmlns:a16="http://schemas.microsoft.com/office/drawing/2014/main" id="{81BFFED4-7C83-49CB-A510-C634F4804A34}"/>
            </a:ext>
          </a:extLst>
        </xdr:cNvPr>
        <xdr:cNvCxnSpPr/>
      </xdr:nvCxnSpPr>
      <xdr:spPr>
        <a:xfrm>
          <a:off x="14592300" y="700767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59690</xdr:rowOff>
    </xdr:from>
    <xdr:to>
      <xdr:col>72</xdr:col>
      <xdr:colOff>38100</xdr:colOff>
      <xdr:row>40</xdr:row>
      <xdr:rowOff>161290</xdr:rowOff>
    </xdr:to>
    <xdr:sp macro="" textlink="">
      <xdr:nvSpPr>
        <xdr:cNvPr id="532" name="楕円 531">
          <a:extLst>
            <a:ext uri="{FF2B5EF4-FFF2-40B4-BE49-F238E27FC236}">
              <a16:creationId xmlns:a16="http://schemas.microsoft.com/office/drawing/2014/main" id="{5E9A86F5-C375-48EA-9C91-4B59B3D2B37E}"/>
            </a:ext>
          </a:extLst>
        </xdr:cNvPr>
        <xdr:cNvSpPr/>
      </xdr:nvSpPr>
      <xdr:spPr>
        <a:xfrm>
          <a:off x="13652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110490</xdr:rowOff>
    </xdr:from>
    <xdr:to>
      <xdr:col>76</xdr:col>
      <xdr:colOff>114300</xdr:colOff>
      <xdr:row>40</xdr:row>
      <xdr:rowOff>149678</xdr:rowOff>
    </xdr:to>
    <xdr:cxnSp macro="">
      <xdr:nvCxnSpPr>
        <xdr:cNvPr id="533" name="直線コネクタ 532">
          <a:extLst>
            <a:ext uri="{FF2B5EF4-FFF2-40B4-BE49-F238E27FC236}">
              <a16:creationId xmlns:a16="http://schemas.microsoft.com/office/drawing/2014/main" id="{912BEE93-F8C6-4778-9451-11741BCFBFDD}"/>
            </a:ext>
          </a:extLst>
        </xdr:cNvPr>
        <xdr:cNvCxnSpPr/>
      </xdr:nvCxnSpPr>
      <xdr:spPr>
        <a:xfrm>
          <a:off x="13703300" y="696849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43362</xdr:rowOff>
    </xdr:from>
    <xdr:to>
      <xdr:col>67</xdr:col>
      <xdr:colOff>101600</xdr:colOff>
      <xdr:row>40</xdr:row>
      <xdr:rowOff>144962</xdr:rowOff>
    </xdr:to>
    <xdr:sp macro="" textlink="">
      <xdr:nvSpPr>
        <xdr:cNvPr id="534" name="楕円 533">
          <a:extLst>
            <a:ext uri="{FF2B5EF4-FFF2-40B4-BE49-F238E27FC236}">
              <a16:creationId xmlns:a16="http://schemas.microsoft.com/office/drawing/2014/main" id="{639E0B82-0627-43B1-BEF3-5FCD3DFAC3D4}"/>
            </a:ext>
          </a:extLst>
        </xdr:cNvPr>
        <xdr:cNvSpPr/>
      </xdr:nvSpPr>
      <xdr:spPr>
        <a:xfrm>
          <a:off x="12763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94162</xdr:rowOff>
    </xdr:from>
    <xdr:to>
      <xdr:col>71</xdr:col>
      <xdr:colOff>177800</xdr:colOff>
      <xdr:row>40</xdr:row>
      <xdr:rowOff>110490</xdr:rowOff>
    </xdr:to>
    <xdr:cxnSp macro="">
      <xdr:nvCxnSpPr>
        <xdr:cNvPr id="535" name="直線コネクタ 534">
          <a:extLst>
            <a:ext uri="{FF2B5EF4-FFF2-40B4-BE49-F238E27FC236}">
              <a16:creationId xmlns:a16="http://schemas.microsoft.com/office/drawing/2014/main" id="{EC68379F-5C0A-46E4-BB2E-350C91765087}"/>
            </a:ext>
          </a:extLst>
        </xdr:cNvPr>
        <xdr:cNvCxnSpPr/>
      </xdr:nvCxnSpPr>
      <xdr:spPr>
        <a:xfrm>
          <a:off x="12814300" y="695216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D1491A50-EAB7-4BA2-BD69-68B144801F63}"/>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7ECB698A-6FFE-49DE-AC77-A8A48FB085CC}"/>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434DE22B-9325-4845-8F4F-2AC9A885390F}"/>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ECC423C9-7857-435D-8B46-7F9DC839E62A}"/>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26687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D933660E-BBB6-4863-A3C9-062E31204202}"/>
            </a:ext>
          </a:extLst>
        </xdr:cNvPr>
        <xdr:cNvSpPr txBox="1"/>
      </xdr:nvSpPr>
      <xdr:spPr>
        <a:xfrm>
          <a:off x="152660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20155</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9F2FBFC6-0AD3-4716-8ECE-B0198F9EC661}"/>
            </a:ext>
          </a:extLst>
        </xdr:cNvPr>
        <xdr:cNvSpPr txBox="1"/>
      </xdr:nvSpPr>
      <xdr:spPr>
        <a:xfrm>
          <a:off x="14389744" y="704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152417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845CDEB1-D58B-4922-88BE-712A50A09C57}"/>
            </a:ext>
          </a:extLst>
        </xdr:cNvPr>
        <xdr:cNvSpPr txBox="1"/>
      </xdr:nvSpPr>
      <xdr:spPr>
        <a:xfrm>
          <a:off x="135007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136089</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4F4B67A7-9DD4-4DD6-8A67-C9AAC04ACD55}"/>
            </a:ext>
          </a:extLst>
        </xdr:cNvPr>
        <xdr:cNvSpPr txBox="1"/>
      </xdr:nvSpPr>
      <xdr:spPr>
        <a:xfrm>
          <a:off x="12611744"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F945B561-6FD4-4AFB-9318-D13617C0893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D655B276-EAF8-45FE-81CC-3940E5727D2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85725E6F-353A-4361-84EF-1F9AAC8B42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66F91A48-BC48-4A38-8F2F-B36BD42E8B4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50941D3A-B59C-4DAF-B6D7-C65B6F6F6E9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17EB8A7A-E856-4454-B03E-E429E268E32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629F75C6-9979-40AE-B16B-462FA94B4CF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56C4894F-4C9D-4FAB-93D1-E3910E0E993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BA0C50DF-7E8E-4AC7-A17B-5CDFDEC80F5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46AEDE78-6D6B-494E-8AC1-986A7D45F89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CE05287C-AA1C-484B-939C-C4E3CED9D852}"/>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AE73C36C-8E59-4940-8C02-F01DC8523976}"/>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8FBAF87F-5073-42EE-9F2E-C14B04772E2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F5CB1B0A-5AC0-4168-9DB9-3D2B89429F2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B31FCA7E-A507-486E-80F4-8595D145023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A71F7F26-B0A3-4BF5-A639-4F6388504359}"/>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EC83DC1E-CF54-4230-B439-38A7CB3E627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F0F29226-0D9B-4963-BEBA-FAC4FF5F406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E06767B2-43AF-4D24-9A95-6B8AC0C96DD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5B29D851-0F97-4E74-BB1E-A02BE394DA5D}"/>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7850C579-1D59-4CC3-9053-EFA4BD0083EE}"/>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B3BE8094-2CA7-4B5F-B2EC-C6FEE8F8951D}"/>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188D33AB-CA79-49BB-B7A1-51736F3A46DF}"/>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8FCC3FF9-5A10-470C-B8C1-4AE821B7CA90}"/>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1C85BE20-5E26-419E-9F57-B60DE622A6FA}"/>
            </a:ext>
          </a:extLst>
        </xdr:cNvPr>
        <xdr:cNvSpPr txBox="1"/>
      </xdr:nvSpPr>
      <xdr:spPr>
        <a:xfrm>
          <a:off x="2219960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576C6631-A96A-4D92-B21D-E973257B20E7}"/>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8AF70F96-B93F-4D72-87B7-3291DB855041}"/>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286127B2-7ABF-4935-87BB-56A0301FA5E0}"/>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2A2CDC22-8442-4994-914E-48CB5271DCE0}"/>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6BD508E9-4C7C-4B27-829C-5671FE5C258C}"/>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D51E6683-7466-42EB-85A2-2F970B55621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5DBE6B1F-A74C-41B3-9138-930D8F2850E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53D4E9FF-88D7-444F-9DEB-EA7DBB91002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8EEB4384-F240-408B-B70B-80A8876A1DD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27271F86-D373-4FD1-B812-0DA384AEC9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22811</xdr:rowOff>
    </xdr:from>
    <xdr:to>
      <xdr:col>116</xdr:col>
      <xdr:colOff>114300</xdr:colOff>
      <xdr:row>37</xdr:row>
      <xdr:rowOff>124411</xdr:rowOff>
    </xdr:to>
    <xdr:sp macro="" textlink="">
      <xdr:nvSpPr>
        <xdr:cNvPr id="579" name="楕円 578">
          <a:extLst>
            <a:ext uri="{FF2B5EF4-FFF2-40B4-BE49-F238E27FC236}">
              <a16:creationId xmlns:a16="http://schemas.microsoft.com/office/drawing/2014/main" id="{CA35FE12-ABC4-45D9-A1E3-65639F618C19}"/>
            </a:ext>
          </a:extLst>
        </xdr:cNvPr>
        <xdr:cNvSpPr/>
      </xdr:nvSpPr>
      <xdr:spPr>
        <a:xfrm>
          <a:off x="22110700" y="636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45688</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577C0821-D0EF-4885-82CD-1FB6A411C5B3}"/>
            </a:ext>
          </a:extLst>
        </xdr:cNvPr>
        <xdr:cNvSpPr txBox="1"/>
      </xdr:nvSpPr>
      <xdr:spPr>
        <a:xfrm>
          <a:off x="22199600" y="6217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27160</xdr:rowOff>
    </xdr:from>
    <xdr:to>
      <xdr:col>112</xdr:col>
      <xdr:colOff>38100</xdr:colOff>
      <xdr:row>37</xdr:row>
      <xdr:rowOff>128760</xdr:rowOff>
    </xdr:to>
    <xdr:sp macro="" textlink="">
      <xdr:nvSpPr>
        <xdr:cNvPr id="581" name="楕円 580">
          <a:extLst>
            <a:ext uri="{FF2B5EF4-FFF2-40B4-BE49-F238E27FC236}">
              <a16:creationId xmlns:a16="http://schemas.microsoft.com/office/drawing/2014/main" id="{E0F9F4EF-5C3A-48FC-99BE-9993191597F1}"/>
            </a:ext>
          </a:extLst>
        </xdr:cNvPr>
        <xdr:cNvSpPr/>
      </xdr:nvSpPr>
      <xdr:spPr>
        <a:xfrm>
          <a:off x="21272500" y="63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73611</xdr:rowOff>
    </xdr:from>
    <xdr:to>
      <xdr:col>116</xdr:col>
      <xdr:colOff>63500</xdr:colOff>
      <xdr:row>37</xdr:row>
      <xdr:rowOff>77960</xdr:rowOff>
    </xdr:to>
    <xdr:cxnSp macro="">
      <xdr:nvCxnSpPr>
        <xdr:cNvPr id="582" name="直線コネクタ 581">
          <a:extLst>
            <a:ext uri="{FF2B5EF4-FFF2-40B4-BE49-F238E27FC236}">
              <a16:creationId xmlns:a16="http://schemas.microsoft.com/office/drawing/2014/main" id="{49DA0726-B892-49AF-952B-4F59EE57A54F}"/>
            </a:ext>
          </a:extLst>
        </xdr:cNvPr>
        <xdr:cNvCxnSpPr/>
      </xdr:nvCxnSpPr>
      <xdr:spPr>
        <a:xfrm flipV="1">
          <a:off x="21323300" y="6417261"/>
          <a:ext cx="838200" cy="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18565</xdr:rowOff>
    </xdr:from>
    <xdr:to>
      <xdr:col>107</xdr:col>
      <xdr:colOff>101600</xdr:colOff>
      <xdr:row>37</xdr:row>
      <xdr:rowOff>120165</xdr:rowOff>
    </xdr:to>
    <xdr:sp macro="" textlink="">
      <xdr:nvSpPr>
        <xdr:cNvPr id="583" name="楕円 582">
          <a:extLst>
            <a:ext uri="{FF2B5EF4-FFF2-40B4-BE49-F238E27FC236}">
              <a16:creationId xmlns:a16="http://schemas.microsoft.com/office/drawing/2014/main" id="{6C0A5152-AA45-4C0D-838C-E5AD465851C8}"/>
            </a:ext>
          </a:extLst>
        </xdr:cNvPr>
        <xdr:cNvSpPr/>
      </xdr:nvSpPr>
      <xdr:spPr>
        <a:xfrm>
          <a:off x="20383500" y="636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69365</xdr:rowOff>
    </xdr:from>
    <xdr:to>
      <xdr:col>111</xdr:col>
      <xdr:colOff>177800</xdr:colOff>
      <xdr:row>37</xdr:row>
      <xdr:rowOff>77960</xdr:rowOff>
    </xdr:to>
    <xdr:cxnSp macro="">
      <xdr:nvCxnSpPr>
        <xdr:cNvPr id="584" name="直線コネクタ 583">
          <a:extLst>
            <a:ext uri="{FF2B5EF4-FFF2-40B4-BE49-F238E27FC236}">
              <a16:creationId xmlns:a16="http://schemas.microsoft.com/office/drawing/2014/main" id="{AB259148-06C6-493A-8718-C4FF9E8AC398}"/>
            </a:ext>
          </a:extLst>
        </xdr:cNvPr>
        <xdr:cNvCxnSpPr/>
      </xdr:nvCxnSpPr>
      <xdr:spPr>
        <a:xfrm>
          <a:off x="20434300" y="6413015"/>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36167</xdr:rowOff>
    </xdr:from>
    <xdr:to>
      <xdr:col>102</xdr:col>
      <xdr:colOff>165100</xdr:colOff>
      <xdr:row>37</xdr:row>
      <xdr:rowOff>137767</xdr:rowOff>
    </xdr:to>
    <xdr:sp macro="" textlink="">
      <xdr:nvSpPr>
        <xdr:cNvPr id="585" name="楕円 584">
          <a:extLst>
            <a:ext uri="{FF2B5EF4-FFF2-40B4-BE49-F238E27FC236}">
              <a16:creationId xmlns:a16="http://schemas.microsoft.com/office/drawing/2014/main" id="{0645ABC4-C611-44E2-B7D5-5FE907B02963}"/>
            </a:ext>
          </a:extLst>
        </xdr:cNvPr>
        <xdr:cNvSpPr/>
      </xdr:nvSpPr>
      <xdr:spPr>
        <a:xfrm>
          <a:off x="19494500" y="637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69365</xdr:rowOff>
    </xdr:from>
    <xdr:to>
      <xdr:col>107</xdr:col>
      <xdr:colOff>50800</xdr:colOff>
      <xdr:row>37</xdr:row>
      <xdr:rowOff>86967</xdr:rowOff>
    </xdr:to>
    <xdr:cxnSp macro="">
      <xdr:nvCxnSpPr>
        <xdr:cNvPr id="586" name="直線コネクタ 585">
          <a:extLst>
            <a:ext uri="{FF2B5EF4-FFF2-40B4-BE49-F238E27FC236}">
              <a16:creationId xmlns:a16="http://schemas.microsoft.com/office/drawing/2014/main" id="{B48B8552-5CA3-4A0A-9214-ADC43A60DC06}"/>
            </a:ext>
          </a:extLst>
        </xdr:cNvPr>
        <xdr:cNvCxnSpPr/>
      </xdr:nvCxnSpPr>
      <xdr:spPr>
        <a:xfrm flipV="1">
          <a:off x="19545300" y="6413015"/>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17668</xdr:rowOff>
    </xdr:from>
    <xdr:to>
      <xdr:col>98</xdr:col>
      <xdr:colOff>38100</xdr:colOff>
      <xdr:row>37</xdr:row>
      <xdr:rowOff>119268</xdr:rowOff>
    </xdr:to>
    <xdr:sp macro="" textlink="">
      <xdr:nvSpPr>
        <xdr:cNvPr id="587" name="楕円 586">
          <a:extLst>
            <a:ext uri="{FF2B5EF4-FFF2-40B4-BE49-F238E27FC236}">
              <a16:creationId xmlns:a16="http://schemas.microsoft.com/office/drawing/2014/main" id="{E4BEBBC2-56CF-401B-80A3-934791FA4F1C}"/>
            </a:ext>
          </a:extLst>
        </xdr:cNvPr>
        <xdr:cNvSpPr/>
      </xdr:nvSpPr>
      <xdr:spPr>
        <a:xfrm>
          <a:off x="18605500" y="636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68468</xdr:rowOff>
    </xdr:from>
    <xdr:to>
      <xdr:col>102</xdr:col>
      <xdr:colOff>114300</xdr:colOff>
      <xdr:row>37</xdr:row>
      <xdr:rowOff>86967</xdr:rowOff>
    </xdr:to>
    <xdr:cxnSp macro="">
      <xdr:nvCxnSpPr>
        <xdr:cNvPr id="588" name="直線コネクタ 587">
          <a:extLst>
            <a:ext uri="{FF2B5EF4-FFF2-40B4-BE49-F238E27FC236}">
              <a16:creationId xmlns:a16="http://schemas.microsoft.com/office/drawing/2014/main" id="{63D34315-E1AF-4638-93C5-EE9B50325681}"/>
            </a:ext>
          </a:extLst>
        </xdr:cNvPr>
        <xdr:cNvCxnSpPr/>
      </xdr:nvCxnSpPr>
      <xdr:spPr>
        <a:xfrm>
          <a:off x="18656300" y="6412118"/>
          <a:ext cx="889000" cy="1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80EFAD4F-0765-4452-A0BC-C9F1061789EC}"/>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D9E6AC12-2EBF-4BA7-A503-A7BB890FBDCC}"/>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FBB7EA49-A2E7-4483-A977-50B9EB67588C}"/>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12DBFD7D-F787-45D8-B612-C3925C21C32E}"/>
            </a:ext>
          </a:extLst>
        </xdr:cNvPr>
        <xdr:cNvSpPr txBox="1"/>
      </xdr:nvSpPr>
      <xdr:spPr>
        <a:xfrm>
          <a:off x="18389111" y="66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145287</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D411E85E-5176-4435-90A8-BD006B6F6FA0}"/>
            </a:ext>
          </a:extLst>
        </xdr:cNvPr>
        <xdr:cNvSpPr txBox="1"/>
      </xdr:nvSpPr>
      <xdr:spPr>
        <a:xfrm>
          <a:off x="21011095" y="614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136692</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36994010-7AAF-40E7-89BD-2C678D74B70E}"/>
            </a:ext>
          </a:extLst>
        </xdr:cNvPr>
        <xdr:cNvSpPr txBox="1"/>
      </xdr:nvSpPr>
      <xdr:spPr>
        <a:xfrm>
          <a:off x="20134795" y="6137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154294</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A14733BA-F31E-42FD-8DFC-6E4F925DCD71}"/>
            </a:ext>
          </a:extLst>
        </xdr:cNvPr>
        <xdr:cNvSpPr txBox="1"/>
      </xdr:nvSpPr>
      <xdr:spPr>
        <a:xfrm>
          <a:off x="19245795" y="615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135795</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78F3285D-B4A2-431D-A197-93C79B150BE3}"/>
            </a:ext>
          </a:extLst>
        </xdr:cNvPr>
        <xdr:cNvSpPr txBox="1"/>
      </xdr:nvSpPr>
      <xdr:spPr>
        <a:xfrm>
          <a:off x="18356795" y="613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FBEB075-C2B8-459E-8E75-E73A089D290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D26E3FCB-4AFD-4FAB-AB45-0728CCC1391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945C8568-9AA0-46F0-8C27-4D53C79EEA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7F03B412-98EA-4D91-87DC-80E65B3C90F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0C8A262F-AF9E-48A4-A575-04E06CABEEB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BFB59B96-C12F-4FB0-B64B-2C827709DB8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40092AD2-824D-44AA-9FD7-2C687E7C42E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F71AC1F7-C114-40F4-BF9B-FE97CAE87C4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432E1C4E-F1BC-4126-B8FC-B280959140B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D7BBBF41-C1EA-49D9-910A-FBDFE651A04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3B278D41-03AA-44F7-BEA8-0A19CB4D46A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F5AD7E60-9535-44A0-9783-69C0B85D730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D6EB1F24-94C6-4B16-AFFC-85CA3B6B2BD4}"/>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2B1F4474-872B-473B-9E9D-61370DA319E7}"/>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243EB2CF-70A3-426F-BE6E-3D54053681B6}"/>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6FFD5814-95AD-47C4-AE0E-366412040FB8}"/>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3AADECFB-FD55-42B8-AAA1-172F98A93AF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72F7D883-62D2-437E-8740-ED5AF24728B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ABFF1B3F-EFBD-4743-AB7E-69311ECA9405}"/>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0EC6C203-91F4-4EA0-8135-9106CA46979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25A5BD8C-8163-471E-BB8A-653A1F767FB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08363D9E-9C46-444F-949D-35646A96618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51FBFB72-904F-4EA6-82AE-740459584B87}"/>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5F55BBBA-9760-46BC-93C0-F44C22ACEBEE}"/>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78A83FC2-2303-495D-996D-66F3AC87FF28}"/>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41356F6C-614A-4AED-B751-0054657BB4E9}"/>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64A8E753-DE1E-4253-AD58-CD3BF3162E3D}"/>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D6F5402A-0EDE-4928-B22F-F46C52702451}"/>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ABE22699-C947-460D-A6F1-1BD2B2BC33C3}"/>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1E77FD38-F01F-43EE-AD56-5BC89DFBE7D1}"/>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E16FDE2C-BC34-4695-96BF-EDAC1BE493F9}"/>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5944DC33-C94C-425A-BC6C-A07139762094}"/>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AA573E75-4609-4A4E-BB17-1BEFB114C97A}"/>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FB6C0FB0-9814-47B2-988A-40374206AEE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AB416171-8090-4B1E-97CF-B4995075219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A1A2FEEB-B2DD-477C-A967-0116FF29D54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6B07E3A-5535-4FD6-86F8-9B19CC07057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2D69F3B1-A1A7-45E3-9F7F-63B38F73BB5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86360</xdr:rowOff>
    </xdr:from>
    <xdr:to>
      <xdr:col>85</xdr:col>
      <xdr:colOff>177800</xdr:colOff>
      <xdr:row>60</xdr:row>
      <xdr:rowOff>16510</xdr:rowOff>
    </xdr:to>
    <xdr:sp macro="" textlink="">
      <xdr:nvSpPr>
        <xdr:cNvPr id="635" name="楕円 634">
          <a:extLst>
            <a:ext uri="{FF2B5EF4-FFF2-40B4-BE49-F238E27FC236}">
              <a16:creationId xmlns:a16="http://schemas.microsoft.com/office/drawing/2014/main" id="{0449F252-1B7E-4CAD-83EA-632192634652}"/>
            </a:ext>
          </a:extLst>
        </xdr:cNvPr>
        <xdr:cNvSpPr/>
      </xdr:nvSpPr>
      <xdr:spPr>
        <a:xfrm>
          <a:off x="162687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64787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13163005-1A4A-4A67-8D1C-B7845BEDC3AB}"/>
            </a:ext>
          </a:extLst>
        </xdr:cNvPr>
        <xdr:cNvSpPr txBox="1"/>
      </xdr:nvSpPr>
      <xdr:spPr>
        <a:xfrm>
          <a:off x="16357600"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56642</xdr:rowOff>
    </xdr:from>
    <xdr:to>
      <xdr:col>81</xdr:col>
      <xdr:colOff>101600</xdr:colOff>
      <xdr:row>59</xdr:row>
      <xdr:rowOff>158242</xdr:rowOff>
    </xdr:to>
    <xdr:sp macro="" textlink="">
      <xdr:nvSpPr>
        <xdr:cNvPr id="637" name="楕円 636">
          <a:extLst>
            <a:ext uri="{FF2B5EF4-FFF2-40B4-BE49-F238E27FC236}">
              <a16:creationId xmlns:a16="http://schemas.microsoft.com/office/drawing/2014/main" id="{03143CA8-0C37-4D44-A414-5BFB88AC2755}"/>
            </a:ext>
          </a:extLst>
        </xdr:cNvPr>
        <xdr:cNvSpPr/>
      </xdr:nvSpPr>
      <xdr:spPr>
        <a:xfrm>
          <a:off x="15430500" y="1017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107442</xdr:rowOff>
    </xdr:from>
    <xdr:to>
      <xdr:col>85</xdr:col>
      <xdr:colOff>127000</xdr:colOff>
      <xdr:row>59</xdr:row>
      <xdr:rowOff>137160</xdr:rowOff>
    </xdr:to>
    <xdr:cxnSp macro="">
      <xdr:nvCxnSpPr>
        <xdr:cNvPr id="638" name="直線コネクタ 637">
          <a:extLst>
            <a:ext uri="{FF2B5EF4-FFF2-40B4-BE49-F238E27FC236}">
              <a16:creationId xmlns:a16="http://schemas.microsoft.com/office/drawing/2014/main" id="{23B5E2B4-2CD3-4C4D-9620-8973A2B58ADE}"/>
            </a:ext>
          </a:extLst>
        </xdr:cNvPr>
        <xdr:cNvCxnSpPr/>
      </xdr:nvCxnSpPr>
      <xdr:spPr>
        <a:xfrm>
          <a:off x="15481300" y="1022299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13208</xdr:rowOff>
    </xdr:from>
    <xdr:to>
      <xdr:col>76</xdr:col>
      <xdr:colOff>165100</xdr:colOff>
      <xdr:row>59</xdr:row>
      <xdr:rowOff>114808</xdr:rowOff>
    </xdr:to>
    <xdr:sp macro="" textlink="">
      <xdr:nvSpPr>
        <xdr:cNvPr id="639" name="楕円 638">
          <a:extLst>
            <a:ext uri="{FF2B5EF4-FFF2-40B4-BE49-F238E27FC236}">
              <a16:creationId xmlns:a16="http://schemas.microsoft.com/office/drawing/2014/main" id="{A5FF9E3A-31F1-4F22-B6FE-283A21244C54}"/>
            </a:ext>
          </a:extLst>
        </xdr:cNvPr>
        <xdr:cNvSpPr/>
      </xdr:nvSpPr>
      <xdr:spPr>
        <a:xfrm>
          <a:off x="14541500" y="1012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64008</xdr:rowOff>
    </xdr:from>
    <xdr:to>
      <xdr:col>81</xdr:col>
      <xdr:colOff>50800</xdr:colOff>
      <xdr:row>59</xdr:row>
      <xdr:rowOff>107442</xdr:rowOff>
    </xdr:to>
    <xdr:cxnSp macro="">
      <xdr:nvCxnSpPr>
        <xdr:cNvPr id="640" name="直線コネクタ 639">
          <a:extLst>
            <a:ext uri="{FF2B5EF4-FFF2-40B4-BE49-F238E27FC236}">
              <a16:creationId xmlns:a16="http://schemas.microsoft.com/office/drawing/2014/main" id="{52422C56-362B-4B21-9B4B-E85B34AE386C}"/>
            </a:ext>
          </a:extLst>
        </xdr:cNvPr>
        <xdr:cNvCxnSpPr/>
      </xdr:nvCxnSpPr>
      <xdr:spPr>
        <a:xfrm>
          <a:off x="14592300" y="1017955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136652</xdr:rowOff>
    </xdr:from>
    <xdr:to>
      <xdr:col>72</xdr:col>
      <xdr:colOff>38100</xdr:colOff>
      <xdr:row>59</xdr:row>
      <xdr:rowOff>66802</xdr:rowOff>
    </xdr:to>
    <xdr:sp macro="" textlink="">
      <xdr:nvSpPr>
        <xdr:cNvPr id="641" name="楕円 640">
          <a:extLst>
            <a:ext uri="{FF2B5EF4-FFF2-40B4-BE49-F238E27FC236}">
              <a16:creationId xmlns:a16="http://schemas.microsoft.com/office/drawing/2014/main" id="{13C9EB7D-B662-45EC-81B4-F70B9863BBBB}"/>
            </a:ext>
          </a:extLst>
        </xdr:cNvPr>
        <xdr:cNvSpPr/>
      </xdr:nvSpPr>
      <xdr:spPr>
        <a:xfrm>
          <a:off x="13652500" y="100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16002</xdr:rowOff>
    </xdr:from>
    <xdr:to>
      <xdr:col>76</xdr:col>
      <xdr:colOff>114300</xdr:colOff>
      <xdr:row>59</xdr:row>
      <xdr:rowOff>64008</xdr:rowOff>
    </xdr:to>
    <xdr:cxnSp macro="">
      <xdr:nvCxnSpPr>
        <xdr:cNvPr id="642" name="直線コネクタ 641">
          <a:extLst>
            <a:ext uri="{FF2B5EF4-FFF2-40B4-BE49-F238E27FC236}">
              <a16:creationId xmlns:a16="http://schemas.microsoft.com/office/drawing/2014/main" id="{7D2D9EC3-76CA-4D70-B481-614B37158246}"/>
            </a:ext>
          </a:extLst>
        </xdr:cNvPr>
        <xdr:cNvCxnSpPr/>
      </xdr:nvCxnSpPr>
      <xdr:spPr>
        <a:xfrm>
          <a:off x="13703300" y="1013155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84074</xdr:rowOff>
    </xdr:from>
    <xdr:to>
      <xdr:col>67</xdr:col>
      <xdr:colOff>101600</xdr:colOff>
      <xdr:row>57</xdr:row>
      <xdr:rowOff>14224</xdr:rowOff>
    </xdr:to>
    <xdr:sp macro="" textlink="">
      <xdr:nvSpPr>
        <xdr:cNvPr id="643" name="楕円 642">
          <a:extLst>
            <a:ext uri="{FF2B5EF4-FFF2-40B4-BE49-F238E27FC236}">
              <a16:creationId xmlns:a16="http://schemas.microsoft.com/office/drawing/2014/main" id="{A6B2CE22-94B8-4664-94B4-91442E7B8933}"/>
            </a:ext>
          </a:extLst>
        </xdr:cNvPr>
        <xdr:cNvSpPr/>
      </xdr:nvSpPr>
      <xdr:spPr>
        <a:xfrm>
          <a:off x="12763500" y="968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134874</xdr:rowOff>
    </xdr:from>
    <xdr:to>
      <xdr:col>71</xdr:col>
      <xdr:colOff>177800</xdr:colOff>
      <xdr:row>59</xdr:row>
      <xdr:rowOff>16002</xdr:rowOff>
    </xdr:to>
    <xdr:cxnSp macro="">
      <xdr:nvCxnSpPr>
        <xdr:cNvPr id="644" name="直線コネクタ 643">
          <a:extLst>
            <a:ext uri="{FF2B5EF4-FFF2-40B4-BE49-F238E27FC236}">
              <a16:creationId xmlns:a16="http://schemas.microsoft.com/office/drawing/2014/main" id="{04E4678F-335A-4B10-8021-6A156E5CA3D0}"/>
            </a:ext>
          </a:extLst>
        </xdr:cNvPr>
        <xdr:cNvCxnSpPr/>
      </xdr:nvCxnSpPr>
      <xdr:spPr>
        <a:xfrm>
          <a:off x="12814300" y="9736074"/>
          <a:ext cx="889000" cy="39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82E28367-77FC-4B25-8135-B28A0E5C8822}"/>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6964CE77-4FBE-4D15-872A-323C08C26A28}"/>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F26E0841-0CFC-41A5-ABF6-56EF706121C1}"/>
            </a:ext>
          </a:extLst>
        </xdr:cNvPr>
        <xdr:cNvSpPr txBox="1"/>
      </xdr:nvSpPr>
      <xdr:spPr>
        <a:xfrm>
          <a:off x="1350074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D1822D11-E955-4F80-8097-D26CB274A8F7}"/>
            </a:ext>
          </a:extLst>
        </xdr:cNvPr>
        <xdr:cNvSpPr txBox="1"/>
      </xdr:nvSpPr>
      <xdr:spPr>
        <a:xfrm>
          <a:off x="12611744" y="1012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149369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40A2DE9A-027C-4FB0-AE86-75B2D8C7A186}"/>
            </a:ext>
          </a:extLst>
        </xdr:cNvPr>
        <xdr:cNvSpPr txBox="1"/>
      </xdr:nvSpPr>
      <xdr:spPr>
        <a:xfrm>
          <a:off x="1526604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105935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1A621127-EC58-4B98-A5D9-7634DE37F9A3}"/>
            </a:ext>
          </a:extLst>
        </xdr:cNvPr>
        <xdr:cNvSpPr txBox="1"/>
      </xdr:nvSpPr>
      <xdr:spPr>
        <a:xfrm>
          <a:off x="14389744" y="1022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83329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A5BBB22A-B7D8-4ED0-9E65-B23AEE2BA074}"/>
            </a:ext>
          </a:extLst>
        </xdr:cNvPr>
        <xdr:cNvSpPr txBox="1"/>
      </xdr:nvSpPr>
      <xdr:spPr>
        <a:xfrm>
          <a:off x="13500744" y="98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30751</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014A1B05-07F5-4AD3-91D4-60B4BABD017D}"/>
            </a:ext>
          </a:extLst>
        </xdr:cNvPr>
        <xdr:cNvSpPr txBox="1"/>
      </xdr:nvSpPr>
      <xdr:spPr>
        <a:xfrm>
          <a:off x="12611744" y="946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9356C400-A731-4DFE-8135-672ACCD4E06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E95825D8-A8C0-47B2-B003-496653F6126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A2BF5A7E-8E4A-431F-85A5-0460DC59AD9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DDC0D1BC-8AC4-4370-9207-78817AAF064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5B887E37-8641-42FB-BA74-B557A71A271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16C2AD28-B64F-41E6-84B3-02005F81CAA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E85A3D72-7F94-4E37-865A-9D289D06ABF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1E491518-1E8F-40A3-9794-2E7858209BE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7D276FBA-83F1-4A07-A45B-0240C0F4466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A541E6AA-DD25-49FD-AC80-9C9E0B7C433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E9638DD7-7A34-40C3-AB65-4846FAEC657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680E9815-DD9C-482D-9742-159566FA181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47A7D31D-E5DD-49E7-84F3-2BA5684FF6D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D5965E30-356C-4C0C-9449-B96B833C844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F5674B4B-52E9-499B-80F7-561758B4A3B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1DC48C4D-A06C-48CB-B98A-033ECFAF0D9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7F628B9C-3900-4172-8FD8-32014417383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D6883626-A0EA-4CF7-B5AA-CC5941B6B7A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58627491-C384-4561-ACF0-1DAE42A0BD2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8420FAFB-A4A7-4208-B510-30A7C144DED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C502BE5D-BB1E-414C-B43A-11839D7BE0F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18A4A346-BF33-48C6-A231-83144F464CCF}"/>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797DC359-7115-4257-8106-B8256D21DC6D}"/>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DFCFC2DE-9F89-4265-9C35-106E93E5FDD3}"/>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A0B1102A-15E6-4FBE-B37C-6D72D1FB6729}"/>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33F8E71F-9635-487B-A14A-26DF947851AB}"/>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7E3F928A-6673-4225-B348-5079E57F4BB0}"/>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00865848-B192-4853-AEE1-E94B2B98E888}"/>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0BD8A756-0764-4101-9EC2-ACACD62FFB48}"/>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5CA1E257-F89E-4900-8944-10C7D041E040}"/>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C83B3467-D735-47F6-82CF-B2F2C24B6AB8}"/>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4C0BA15F-4289-4E34-A396-74EA60AF31D4}"/>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09AAE82A-EC02-4A25-A208-0EDFE37FFE0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95259272-67C1-475C-BD9F-5965D83CC6A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49F3F08A-FF70-4B48-9FEB-06B00A689BA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F26DE9B6-E1C5-4E2D-A755-5633F879D15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5BC3487B-EAF2-4699-909D-62BC0A333D1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0" name="楕円 689">
          <a:extLst>
            <a:ext uri="{FF2B5EF4-FFF2-40B4-BE49-F238E27FC236}">
              <a16:creationId xmlns:a16="http://schemas.microsoft.com/office/drawing/2014/main" id="{A7DC1F83-9DAB-4AF0-B1C1-88EFE89333A4}"/>
            </a:ext>
          </a:extLst>
        </xdr:cNvPr>
        <xdr:cNvSpPr/>
      </xdr:nvSpPr>
      <xdr:spPr>
        <a:xfrm>
          <a:off x="22110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B99C7510-00EA-4B8A-B9FF-4D50A97E1D31}"/>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92" name="楕円 691">
          <a:extLst>
            <a:ext uri="{FF2B5EF4-FFF2-40B4-BE49-F238E27FC236}">
              <a16:creationId xmlns:a16="http://schemas.microsoft.com/office/drawing/2014/main" id="{7DE14C66-0845-45CA-8A56-6F56ADB1F8AD}"/>
            </a:ext>
          </a:extLst>
        </xdr:cNvPr>
        <xdr:cNvSpPr/>
      </xdr:nvSpPr>
      <xdr:spPr>
        <a:xfrm>
          <a:off x="2127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93" name="直線コネクタ 692">
          <a:extLst>
            <a:ext uri="{FF2B5EF4-FFF2-40B4-BE49-F238E27FC236}">
              <a16:creationId xmlns:a16="http://schemas.microsoft.com/office/drawing/2014/main" id="{84F15AAA-D788-4A7B-BA56-8D6402E48FA8}"/>
            </a:ext>
          </a:extLst>
        </xdr:cNvPr>
        <xdr:cNvCxnSpPr/>
      </xdr:nvCxnSpPr>
      <xdr:spPr>
        <a:xfrm>
          <a:off x="21323300" y="1088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694" name="楕円 693">
          <a:extLst>
            <a:ext uri="{FF2B5EF4-FFF2-40B4-BE49-F238E27FC236}">
              <a16:creationId xmlns:a16="http://schemas.microsoft.com/office/drawing/2014/main" id="{E9EDECDE-564A-4644-BBD3-B6E96B72E567}"/>
            </a:ext>
          </a:extLst>
        </xdr:cNvPr>
        <xdr:cNvSpPr/>
      </xdr:nvSpPr>
      <xdr:spPr>
        <a:xfrm>
          <a:off x="20383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84582</xdr:rowOff>
    </xdr:to>
    <xdr:cxnSp macro="">
      <xdr:nvCxnSpPr>
        <xdr:cNvPr id="695" name="直線コネクタ 694">
          <a:extLst>
            <a:ext uri="{FF2B5EF4-FFF2-40B4-BE49-F238E27FC236}">
              <a16:creationId xmlns:a16="http://schemas.microsoft.com/office/drawing/2014/main" id="{04F70E5A-4FE2-4E77-AAF0-B3F42B28CB9F}"/>
            </a:ext>
          </a:extLst>
        </xdr:cNvPr>
        <xdr:cNvCxnSpPr/>
      </xdr:nvCxnSpPr>
      <xdr:spPr>
        <a:xfrm flipV="1">
          <a:off x="20434300" y="108813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696" name="楕円 695">
          <a:extLst>
            <a:ext uri="{FF2B5EF4-FFF2-40B4-BE49-F238E27FC236}">
              <a16:creationId xmlns:a16="http://schemas.microsoft.com/office/drawing/2014/main" id="{D56F0C47-558A-44BE-9703-5CE73D3F24B6}"/>
            </a:ext>
          </a:extLst>
        </xdr:cNvPr>
        <xdr:cNvSpPr/>
      </xdr:nvSpPr>
      <xdr:spPr>
        <a:xfrm>
          <a:off x="19494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697" name="直線コネクタ 696">
          <a:extLst>
            <a:ext uri="{FF2B5EF4-FFF2-40B4-BE49-F238E27FC236}">
              <a16:creationId xmlns:a16="http://schemas.microsoft.com/office/drawing/2014/main" id="{7F2C5E3A-3541-4BFB-B6F8-D8BAC16F2F46}"/>
            </a:ext>
          </a:extLst>
        </xdr:cNvPr>
        <xdr:cNvCxnSpPr/>
      </xdr:nvCxnSpPr>
      <xdr:spPr>
        <a:xfrm>
          <a:off x="19545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33782</xdr:rowOff>
    </xdr:from>
    <xdr:to>
      <xdr:col>98</xdr:col>
      <xdr:colOff>38100</xdr:colOff>
      <xdr:row>63</xdr:row>
      <xdr:rowOff>135382</xdr:rowOff>
    </xdr:to>
    <xdr:sp macro="" textlink="">
      <xdr:nvSpPr>
        <xdr:cNvPr id="698" name="楕円 697">
          <a:extLst>
            <a:ext uri="{FF2B5EF4-FFF2-40B4-BE49-F238E27FC236}">
              <a16:creationId xmlns:a16="http://schemas.microsoft.com/office/drawing/2014/main" id="{65FE8F61-F778-4CEE-93E8-8382E0FF48F0}"/>
            </a:ext>
          </a:extLst>
        </xdr:cNvPr>
        <xdr:cNvSpPr/>
      </xdr:nvSpPr>
      <xdr:spPr>
        <a:xfrm>
          <a:off x="18605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84582</xdr:rowOff>
    </xdr:to>
    <xdr:cxnSp macro="">
      <xdr:nvCxnSpPr>
        <xdr:cNvPr id="699" name="直線コネクタ 698">
          <a:extLst>
            <a:ext uri="{FF2B5EF4-FFF2-40B4-BE49-F238E27FC236}">
              <a16:creationId xmlns:a16="http://schemas.microsoft.com/office/drawing/2014/main" id="{88523444-5D8E-4842-B348-66912D7C8ACD}"/>
            </a:ext>
          </a:extLst>
        </xdr:cNvPr>
        <xdr:cNvCxnSpPr/>
      </xdr:nvCxnSpPr>
      <xdr:spPr>
        <a:xfrm>
          <a:off x="18656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1D329647-A89B-478A-B744-F2807E9458D4}"/>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7F84D80C-E6B0-4735-8EA2-FF2CAB4A7B97}"/>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0B1E5A57-326A-4F53-AEA5-6800C95C7B7F}"/>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18C2EA1E-6975-494C-BDE1-7DE03F6625CD}"/>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04" name="n_1mainValue【保健センター・保健所】&#10;一人当たり面積">
          <a:extLst>
            <a:ext uri="{FF2B5EF4-FFF2-40B4-BE49-F238E27FC236}">
              <a16:creationId xmlns:a16="http://schemas.microsoft.com/office/drawing/2014/main" id="{31765F5F-1B7A-4ED2-91A9-B2ECD7363536}"/>
            </a:ext>
          </a:extLst>
        </xdr:cNvPr>
        <xdr:cNvSpPr txBox="1"/>
      </xdr:nvSpPr>
      <xdr:spPr>
        <a:xfrm>
          <a:off x="21075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705" name="n_2mainValue【保健センター・保健所】&#10;一人当たり面積">
          <a:extLst>
            <a:ext uri="{FF2B5EF4-FFF2-40B4-BE49-F238E27FC236}">
              <a16:creationId xmlns:a16="http://schemas.microsoft.com/office/drawing/2014/main" id="{18CBDC8D-C0DA-42FB-A76E-46A73BE30738}"/>
            </a:ext>
          </a:extLst>
        </xdr:cNvPr>
        <xdr:cNvSpPr txBox="1"/>
      </xdr:nvSpPr>
      <xdr:spPr>
        <a:xfrm>
          <a:off x="20199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706" name="n_3mainValue【保健センター・保健所】&#10;一人当たり面積">
          <a:extLst>
            <a:ext uri="{FF2B5EF4-FFF2-40B4-BE49-F238E27FC236}">
              <a16:creationId xmlns:a16="http://schemas.microsoft.com/office/drawing/2014/main" id="{9886D5AF-3404-49DD-9A4A-E34CF3281F2A}"/>
            </a:ext>
          </a:extLst>
        </xdr:cNvPr>
        <xdr:cNvSpPr txBox="1"/>
      </xdr:nvSpPr>
      <xdr:spPr>
        <a:xfrm>
          <a:off x="19310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126509</xdr:rowOff>
    </xdr:from>
    <xdr:ext cx="469744" cy="259045"/>
    <xdr:sp macro="" textlink="">
      <xdr:nvSpPr>
        <xdr:cNvPr id="707" name="n_4mainValue【保健センター・保健所】&#10;一人当たり面積">
          <a:extLst>
            <a:ext uri="{FF2B5EF4-FFF2-40B4-BE49-F238E27FC236}">
              <a16:creationId xmlns:a16="http://schemas.microsoft.com/office/drawing/2014/main" id="{2A082F71-2AAA-438F-B3A5-C0CA4FECC01C}"/>
            </a:ext>
          </a:extLst>
        </xdr:cNvPr>
        <xdr:cNvSpPr txBox="1"/>
      </xdr:nvSpPr>
      <xdr:spPr>
        <a:xfrm>
          <a:off x="18421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1749B942-93B1-4F17-A54F-766344DF847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FB4E6F97-006C-41CB-A736-EA29C6BCDDB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049FF5A2-86E8-496C-9699-E0F6615C2F4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990EF390-CF78-4A62-B740-5710257CFCA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D4E7BC9A-17E7-4FDE-A09A-6A6074F1DAE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BCAC39E7-2F29-4E56-9622-663F517787D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868A1D1D-E7B9-49F4-A153-CE5DDB90BA1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76E480CF-4665-45B1-B0F8-72785D559AC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032F5BAB-B94C-4FD1-BA82-CBFB6E57F88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D15D9429-A8C6-4C96-B786-9EAAFBD99AA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C4B31A94-C15A-4DE6-BFDD-6C58B170DAB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CA7DED25-0C85-4A66-9E4F-1864024423D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23AEEAD7-C2CE-452C-ADE3-95A9DE9698C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D676791A-D25C-43BA-A58B-1BA6009C83B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2C28D04E-0103-4A98-8F42-B92AC03399B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BF057ADA-D292-4933-8591-5D75A79F80B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53EEAB6F-F651-4355-AAD1-19172BC0FD8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910FAA0B-AE5D-4336-8AA2-AEF84D1A9A2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C15B6733-C81A-4AF4-AFF3-40C7DCAC79F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DB1E07F3-DEB4-4451-8BF6-A6C83F87E3A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37B2E1FB-235F-4663-80E4-507C79C91CB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3FCC95DB-13BB-4C34-93C1-8523A17B980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EA16C430-AE71-4F17-A064-7ACF713935F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BF5ECDD9-3349-4C3A-9F3D-B9A7238AD75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EDDB0086-76E5-4BF6-AE26-F485A2C31809}"/>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40C908EE-A2F1-4DA2-A21D-E2D2A2CC53C6}"/>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1E717A83-47CB-4FE0-88ED-80D0F5F7886B}"/>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86DE7803-F022-4DA0-A98E-7EC9FB7EC3E6}"/>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62F07F9F-FBF8-4886-A626-DBD47753A83F}"/>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9F9F7A9E-107C-4F4F-B82A-323F1820E35F}"/>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E2EA20A1-7DAE-4A7A-8AC2-C87D30A497F0}"/>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609E0EA2-D06D-4D17-BAC1-B839CF4D34FA}"/>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DE30792B-5359-444B-925F-786F281BF986}"/>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552FDF39-438B-41DB-B706-4357B4A506DF}"/>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EFBAA8DB-BFB9-4405-863D-7662A7855D43}"/>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8C16334D-E569-497A-9E7E-395D8654197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8F88683D-5D8B-41DB-8495-0C7E2C2B805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F88514BE-1EC1-4312-B655-2254B9603C2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34BE7E7-708A-4B2C-853A-79275B36EA3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F69F9C5E-146F-4114-9BF8-91D5C551EF5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48261</xdr:rowOff>
    </xdr:from>
    <xdr:to>
      <xdr:col>85</xdr:col>
      <xdr:colOff>177800</xdr:colOff>
      <xdr:row>84</xdr:row>
      <xdr:rowOff>149861</xdr:rowOff>
    </xdr:to>
    <xdr:sp macro="" textlink="">
      <xdr:nvSpPr>
        <xdr:cNvPr id="748" name="楕円 747">
          <a:extLst>
            <a:ext uri="{FF2B5EF4-FFF2-40B4-BE49-F238E27FC236}">
              <a16:creationId xmlns:a16="http://schemas.microsoft.com/office/drawing/2014/main" id="{FDA3EF61-A876-4254-8E11-F21DF0DBCB4B}"/>
            </a:ext>
          </a:extLst>
        </xdr:cNvPr>
        <xdr:cNvSpPr/>
      </xdr:nvSpPr>
      <xdr:spPr>
        <a:xfrm>
          <a:off x="162687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134638</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522339D3-CC0E-48F3-BDDA-0ECB875046C2}"/>
            </a:ext>
          </a:extLst>
        </xdr:cNvPr>
        <xdr:cNvSpPr txBox="1"/>
      </xdr:nvSpPr>
      <xdr:spPr>
        <a:xfrm>
          <a:off x="16357600" y="1436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27305</xdr:rowOff>
    </xdr:from>
    <xdr:to>
      <xdr:col>81</xdr:col>
      <xdr:colOff>101600</xdr:colOff>
      <xdr:row>84</xdr:row>
      <xdr:rowOff>128905</xdr:rowOff>
    </xdr:to>
    <xdr:sp macro="" textlink="">
      <xdr:nvSpPr>
        <xdr:cNvPr id="750" name="楕円 749">
          <a:extLst>
            <a:ext uri="{FF2B5EF4-FFF2-40B4-BE49-F238E27FC236}">
              <a16:creationId xmlns:a16="http://schemas.microsoft.com/office/drawing/2014/main" id="{FE4D4B11-455C-49BA-B17E-0B5060F5C378}"/>
            </a:ext>
          </a:extLst>
        </xdr:cNvPr>
        <xdr:cNvSpPr/>
      </xdr:nvSpPr>
      <xdr:spPr>
        <a:xfrm>
          <a:off x="15430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78105</xdr:rowOff>
    </xdr:from>
    <xdr:to>
      <xdr:col>85</xdr:col>
      <xdr:colOff>127000</xdr:colOff>
      <xdr:row>84</xdr:row>
      <xdr:rowOff>99061</xdr:rowOff>
    </xdr:to>
    <xdr:cxnSp macro="">
      <xdr:nvCxnSpPr>
        <xdr:cNvPr id="751" name="直線コネクタ 750">
          <a:extLst>
            <a:ext uri="{FF2B5EF4-FFF2-40B4-BE49-F238E27FC236}">
              <a16:creationId xmlns:a16="http://schemas.microsoft.com/office/drawing/2014/main" id="{F83C8696-369F-46AF-A788-FAB1878CED67}"/>
            </a:ext>
          </a:extLst>
        </xdr:cNvPr>
        <xdr:cNvCxnSpPr/>
      </xdr:nvCxnSpPr>
      <xdr:spPr>
        <a:xfrm>
          <a:off x="15481300" y="1447990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166370</xdr:rowOff>
    </xdr:from>
    <xdr:to>
      <xdr:col>76</xdr:col>
      <xdr:colOff>165100</xdr:colOff>
      <xdr:row>84</xdr:row>
      <xdr:rowOff>96520</xdr:rowOff>
    </xdr:to>
    <xdr:sp macro="" textlink="">
      <xdr:nvSpPr>
        <xdr:cNvPr id="752" name="楕円 751">
          <a:extLst>
            <a:ext uri="{FF2B5EF4-FFF2-40B4-BE49-F238E27FC236}">
              <a16:creationId xmlns:a16="http://schemas.microsoft.com/office/drawing/2014/main" id="{A0FA9836-0069-4273-99D8-7E444D25FCC2}"/>
            </a:ext>
          </a:extLst>
        </xdr:cNvPr>
        <xdr:cNvSpPr/>
      </xdr:nvSpPr>
      <xdr:spPr>
        <a:xfrm>
          <a:off x="14541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45720</xdr:rowOff>
    </xdr:from>
    <xdr:to>
      <xdr:col>81</xdr:col>
      <xdr:colOff>50800</xdr:colOff>
      <xdr:row>84</xdr:row>
      <xdr:rowOff>78105</xdr:rowOff>
    </xdr:to>
    <xdr:cxnSp macro="">
      <xdr:nvCxnSpPr>
        <xdr:cNvPr id="753" name="直線コネクタ 752">
          <a:extLst>
            <a:ext uri="{FF2B5EF4-FFF2-40B4-BE49-F238E27FC236}">
              <a16:creationId xmlns:a16="http://schemas.microsoft.com/office/drawing/2014/main" id="{46177E88-72D5-4986-A0A6-46018FE6EB86}"/>
            </a:ext>
          </a:extLst>
        </xdr:cNvPr>
        <xdr:cNvCxnSpPr/>
      </xdr:nvCxnSpPr>
      <xdr:spPr>
        <a:xfrm>
          <a:off x="14592300" y="144475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82550</xdr:rowOff>
    </xdr:from>
    <xdr:to>
      <xdr:col>72</xdr:col>
      <xdr:colOff>38100</xdr:colOff>
      <xdr:row>84</xdr:row>
      <xdr:rowOff>12700</xdr:rowOff>
    </xdr:to>
    <xdr:sp macro="" textlink="">
      <xdr:nvSpPr>
        <xdr:cNvPr id="754" name="楕円 753">
          <a:extLst>
            <a:ext uri="{FF2B5EF4-FFF2-40B4-BE49-F238E27FC236}">
              <a16:creationId xmlns:a16="http://schemas.microsoft.com/office/drawing/2014/main" id="{B94D1727-F711-415B-9F58-57431C54C42F}"/>
            </a:ext>
          </a:extLst>
        </xdr:cNvPr>
        <xdr:cNvSpPr/>
      </xdr:nvSpPr>
      <xdr:spPr>
        <a:xfrm>
          <a:off x="13652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133350</xdr:rowOff>
    </xdr:from>
    <xdr:to>
      <xdr:col>76</xdr:col>
      <xdr:colOff>114300</xdr:colOff>
      <xdr:row>84</xdr:row>
      <xdr:rowOff>45720</xdr:rowOff>
    </xdr:to>
    <xdr:cxnSp macro="">
      <xdr:nvCxnSpPr>
        <xdr:cNvPr id="755" name="直線コネクタ 754">
          <a:extLst>
            <a:ext uri="{FF2B5EF4-FFF2-40B4-BE49-F238E27FC236}">
              <a16:creationId xmlns:a16="http://schemas.microsoft.com/office/drawing/2014/main" id="{8C5205E4-60FE-4DD5-9A5F-3FC5CDE590B0}"/>
            </a:ext>
          </a:extLst>
        </xdr:cNvPr>
        <xdr:cNvCxnSpPr/>
      </xdr:nvCxnSpPr>
      <xdr:spPr>
        <a:xfrm>
          <a:off x="13703300" y="143637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84455</xdr:rowOff>
    </xdr:from>
    <xdr:to>
      <xdr:col>67</xdr:col>
      <xdr:colOff>101600</xdr:colOff>
      <xdr:row>84</xdr:row>
      <xdr:rowOff>14605</xdr:rowOff>
    </xdr:to>
    <xdr:sp macro="" textlink="">
      <xdr:nvSpPr>
        <xdr:cNvPr id="756" name="楕円 755">
          <a:extLst>
            <a:ext uri="{FF2B5EF4-FFF2-40B4-BE49-F238E27FC236}">
              <a16:creationId xmlns:a16="http://schemas.microsoft.com/office/drawing/2014/main" id="{0AFE6087-6CF9-48D4-AE4A-43DA73047F0A}"/>
            </a:ext>
          </a:extLst>
        </xdr:cNvPr>
        <xdr:cNvSpPr/>
      </xdr:nvSpPr>
      <xdr:spPr>
        <a:xfrm>
          <a:off x="12763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133350</xdr:rowOff>
    </xdr:from>
    <xdr:to>
      <xdr:col>71</xdr:col>
      <xdr:colOff>177800</xdr:colOff>
      <xdr:row>83</xdr:row>
      <xdr:rowOff>135255</xdr:rowOff>
    </xdr:to>
    <xdr:cxnSp macro="">
      <xdr:nvCxnSpPr>
        <xdr:cNvPr id="757" name="直線コネクタ 756">
          <a:extLst>
            <a:ext uri="{FF2B5EF4-FFF2-40B4-BE49-F238E27FC236}">
              <a16:creationId xmlns:a16="http://schemas.microsoft.com/office/drawing/2014/main" id="{530C94CA-27C8-4AF6-9009-B65BC6ACEC61}"/>
            </a:ext>
          </a:extLst>
        </xdr:cNvPr>
        <xdr:cNvCxnSpPr/>
      </xdr:nvCxnSpPr>
      <xdr:spPr>
        <a:xfrm flipV="1">
          <a:off x="12814300" y="143637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041663BC-29ED-4BCC-A107-D5C52773FA64}"/>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9506479D-EFE1-404F-A0F7-AB691BE052C8}"/>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189AC234-A2D2-435B-815D-8EF70F530FA7}"/>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722C7355-B408-4D15-816F-99FAA4112DD8}"/>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120032</xdr:rowOff>
    </xdr:from>
    <xdr:ext cx="405111" cy="259045"/>
    <xdr:sp macro="" textlink="">
      <xdr:nvSpPr>
        <xdr:cNvPr id="762" name="n_1mainValue【消防施設】&#10;有形固定資産減価償却率">
          <a:extLst>
            <a:ext uri="{FF2B5EF4-FFF2-40B4-BE49-F238E27FC236}">
              <a16:creationId xmlns:a16="http://schemas.microsoft.com/office/drawing/2014/main" id="{4E608D9A-7323-4348-8224-222B0C1950D6}"/>
            </a:ext>
          </a:extLst>
        </xdr:cNvPr>
        <xdr:cNvSpPr txBox="1"/>
      </xdr:nvSpPr>
      <xdr:spPr>
        <a:xfrm>
          <a:off x="152660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87647</xdr:rowOff>
    </xdr:from>
    <xdr:ext cx="405111" cy="259045"/>
    <xdr:sp macro="" textlink="">
      <xdr:nvSpPr>
        <xdr:cNvPr id="763" name="n_2mainValue【消防施設】&#10;有形固定資産減価償却率">
          <a:extLst>
            <a:ext uri="{FF2B5EF4-FFF2-40B4-BE49-F238E27FC236}">
              <a16:creationId xmlns:a16="http://schemas.microsoft.com/office/drawing/2014/main" id="{15AE69B7-1A2A-4A74-AE7C-12EC035E84DE}"/>
            </a:ext>
          </a:extLst>
        </xdr:cNvPr>
        <xdr:cNvSpPr txBox="1"/>
      </xdr:nvSpPr>
      <xdr:spPr>
        <a:xfrm>
          <a:off x="14389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3827</xdr:rowOff>
    </xdr:from>
    <xdr:ext cx="405111" cy="259045"/>
    <xdr:sp macro="" textlink="">
      <xdr:nvSpPr>
        <xdr:cNvPr id="764" name="n_3mainValue【消防施設】&#10;有形固定資産減価償却率">
          <a:extLst>
            <a:ext uri="{FF2B5EF4-FFF2-40B4-BE49-F238E27FC236}">
              <a16:creationId xmlns:a16="http://schemas.microsoft.com/office/drawing/2014/main" id="{BA227924-6CA5-46BA-9F81-A54E00D3085F}"/>
            </a:ext>
          </a:extLst>
        </xdr:cNvPr>
        <xdr:cNvSpPr txBox="1"/>
      </xdr:nvSpPr>
      <xdr:spPr>
        <a:xfrm>
          <a:off x="13500744" y="1440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5732</xdr:rowOff>
    </xdr:from>
    <xdr:ext cx="405111" cy="259045"/>
    <xdr:sp macro="" textlink="">
      <xdr:nvSpPr>
        <xdr:cNvPr id="765" name="n_4mainValue【消防施設】&#10;有形固定資産減価償却率">
          <a:extLst>
            <a:ext uri="{FF2B5EF4-FFF2-40B4-BE49-F238E27FC236}">
              <a16:creationId xmlns:a16="http://schemas.microsoft.com/office/drawing/2014/main" id="{77D3FF2C-3890-4D5B-B9B7-D3961E99BE90}"/>
            </a:ext>
          </a:extLst>
        </xdr:cNvPr>
        <xdr:cNvSpPr txBox="1"/>
      </xdr:nvSpPr>
      <xdr:spPr>
        <a:xfrm>
          <a:off x="126117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ADE2A389-422D-471A-A513-BDDF4977E30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1B349D68-9D54-490C-838B-2B76CD6363F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3FC554BB-A84C-4453-B924-E7C3BA6D8E3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64EDFBB9-926F-4212-9ED0-73B0A67E81E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13EC25CF-6541-4F1D-9407-29FFF12F745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D33E39BA-D82F-4652-BF71-55AC7821749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0C0B478E-AE96-4BC0-AB7D-40C966022B0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0014A745-30C7-413A-B3A1-29FC82CE27B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CBF52794-CAEB-4CEB-B929-E893C45BBE5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FFB01E1F-1337-414A-92A5-24DB6BF857E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6655D681-C475-4F01-A037-41B682D282D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D686BB04-C6DE-42AE-AABF-8CB689D870A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90D3FE51-4125-496F-BAE8-E445B3B5F3E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173043DC-DC61-4E0F-9F3F-D5EC34E504C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7AB6A503-0F5B-4E66-8079-4A5C3DC6FBB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8DD8FDAB-0E67-42A0-AD1F-4BDC5A63E57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07168FFF-8749-44D5-A006-3B97F9643AA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33FC5260-1B81-473A-95E0-E4660BFD666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F0C5FCB1-1A2D-45B0-A848-DDB173148DC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3732B75F-C173-485D-85E5-EABD4ED2E2A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CE2B95AD-5F6F-4784-8E77-41703438F90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A5B943F7-8A74-4FED-A360-D020261BBD7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942CD604-26AC-4379-BF61-A675E020FDA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C90B4D99-B5F0-49F0-8483-93F949EFD0C7}"/>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7758E92E-26B7-4DAB-A6B8-388B0A7FAE7E}"/>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06802535-9DBA-49F4-961D-C8EF96109CFB}"/>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EAC31DD6-92E3-4F66-9B5A-B13ACC0CDD14}"/>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B8C93D4F-E4E3-4E5C-B761-194F21E85C2C}"/>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662EF721-D679-40DF-B6CE-A735DF15A0F4}"/>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2FD07257-10C9-421B-815E-E94978FE025B}"/>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B551DE17-E8F2-4A72-8215-7EF8DBC61464}"/>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BAD9DA56-06E6-4272-A127-304B8F10862D}"/>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ED8A3EC8-2B94-492F-9932-F5630667A336}"/>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65D824CF-E798-4CB4-AC7A-C4036B6538C4}"/>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E1C1415B-8DB9-401B-979A-519B28D940A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F3A90862-A31E-4965-BBDD-32316160E83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79E37525-0593-434D-9B22-7D8A1F7CD79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B4939D98-4D6C-4514-8212-17AB043FE63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76811887-31EC-46FA-95EE-4C342016487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5" name="楕円 804">
          <a:extLst>
            <a:ext uri="{FF2B5EF4-FFF2-40B4-BE49-F238E27FC236}">
              <a16:creationId xmlns:a16="http://schemas.microsoft.com/office/drawing/2014/main" id="{F3C937B6-D9BA-4BFF-B117-7CD5A3A7D9A3}"/>
            </a:ext>
          </a:extLst>
        </xdr:cNvPr>
        <xdr:cNvSpPr/>
      </xdr:nvSpPr>
      <xdr:spPr>
        <a:xfrm>
          <a:off x="22110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137177</xdr:rowOff>
    </xdr:from>
    <xdr:ext cx="469744" cy="259045"/>
    <xdr:sp macro="" textlink="">
      <xdr:nvSpPr>
        <xdr:cNvPr id="806" name="【消防施設】&#10;一人当たり面積該当値テキスト">
          <a:extLst>
            <a:ext uri="{FF2B5EF4-FFF2-40B4-BE49-F238E27FC236}">
              <a16:creationId xmlns:a16="http://schemas.microsoft.com/office/drawing/2014/main" id="{D84B3ED6-69F1-4694-839A-866777F1CC9C}"/>
            </a:ext>
          </a:extLst>
        </xdr:cNvPr>
        <xdr:cNvSpPr txBox="1"/>
      </xdr:nvSpPr>
      <xdr:spPr>
        <a:xfrm>
          <a:off x="22199600"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807" name="楕円 806">
          <a:extLst>
            <a:ext uri="{FF2B5EF4-FFF2-40B4-BE49-F238E27FC236}">
              <a16:creationId xmlns:a16="http://schemas.microsoft.com/office/drawing/2014/main" id="{B9B2E103-6210-4FA3-8EB3-5F719FB9C73E}"/>
            </a:ext>
          </a:extLst>
        </xdr:cNvPr>
        <xdr:cNvSpPr/>
      </xdr:nvSpPr>
      <xdr:spPr>
        <a:xfrm>
          <a:off x="2127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38100</xdr:rowOff>
    </xdr:to>
    <xdr:cxnSp macro="">
      <xdr:nvCxnSpPr>
        <xdr:cNvPr id="808" name="直線コネクタ 807">
          <a:extLst>
            <a:ext uri="{FF2B5EF4-FFF2-40B4-BE49-F238E27FC236}">
              <a16:creationId xmlns:a16="http://schemas.microsoft.com/office/drawing/2014/main" id="{BD7E9118-C9EA-4241-BC94-B2884FADA92F}"/>
            </a:ext>
          </a:extLst>
        </xdr:cNvPr>
        <xdr:cNvCxnSpPr/>
      </xdr:nvCxnSpPr>
      <xdr:spPr>
        <a:xfrm>
          <a:off x="21323300" y="1443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146050</xdr:rowOff>
    </xdr:from>
    <xdr:to>
      <xdr:col>107</xdr:col>
      <xdr:colOff>101600</xdr:colOff>
      <xdr:row>84</xdr:row>
      <xdr:rowOff>76200</xdr:rowOff>
    </xdr:to>
    <xdr:sp macro="" textlink="">
      <xdr:nvSpPr>
        <xdr:cNvPr id="809" name="楕円 808">
          <a:extLst>
            <a:ext uri="{FF2B5EF4-FFF2-40B4-BE49-F238E27FC236}">
              <a16:creationId xmlns:a16="http://schemas.microsoft.com/office/drawing/2014/main" id="{FA86A1E9-1603-452A-9866-39C2E2B6BC90}"/>
            </a:ext>
          </a:extLst>
        </xdr:cNvPr>
        <xdr:cNvSpPr/>
      </xdr:nvSpPr>
      <xdr:spPr>
        <a:xfrm>
          <a:off x="20383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25400</xdr:rowOff>
    </xdr:from>
    <xdr:to>
      <xdr:col>111</xdr:col>
      <xdr:colOff>177800</xdr:colOff>
      <xdr:row>84</xdr:row>
      <xdr:rowOff>38100</xdr:rowOff>
    </xdr:to>
    <xdr:cxnSp macro="">
      <xdr:nvCxnSpPr>
        <xdr:cNvPr id="810" name="直線コネクタ 809">
          <a:extLst>
            <a:ext uri="{FF2B5EF4-FFF2-40B4-BE49-F238E27FC236}">
              <a16:creationId xmlns:a16="http://schemas.microsoft.com/office/drawing/2014/main" id="{2BB07E72-3261-48B7-9698-ACDFCD39C7AF}"/>
            </a:ext>
          </a:extLst>
        </xdr:cNvPr>
        <xdr:cNvCxnSpPr/>
      </xdr:nvCxnSpPr>
      <xdr:spPr>
        <a:xfrm>
          <a:off x="20434300" y="14427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146050</xdr:rowOff>
    </xdr:from>
    <xdr:to>
      <xdr:col>102</xdr:col>
      <xdr:colOff>165100</xdr:colOff>
      <xdr:row>84</xdr:row>
      <xdr:rowOff>76200</xdr:rowOff>
    </xdr:to>
    <xdr:sp macro="" textlink="">
      <xdr:nvSpPr>
        <xdr:cNvPr id="811" name="楕円 810">
          <a:extLst>
            <a:ext uri="{FF2B5EF4-FFF2-40B4-BE49-F238E27FC236}">
              <a16:creationId xmlns:a16="http://schemas.microsoft.com/office/drawing/2014/main" id="{F294C0E4-A3E2-4E59-A6E1-9B4658193853}"/>
            </a:ext>
          </a:extLst>
        </xdr:cNvPr>
        <xdr:cNvSpPr/>
      </xdr:nvSpPr>
      <xdr:spPr>
        <a:xfrm>
          <a:off x="19494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25400</xdr:rowOff>
    </xdr:from>
    <xdr:to>
      <xdr:col>107</xdr:col>
      <xdr:colOff>50800</xdr:colOff>
      <xdr:row>84</xdr:row>
      <xdr:rowOff>25400</xdr:rowOff>
    </xdr:to>
    <xdr:cxnSp macro="">
      <xdr:nvCxnSpPr>
        <xdr:cNvPr id="812" name="直線コネクタ 811">
          <a:extLst>
            <a:ext uri="{FF2B5EF4-FFF2-40B4-BE49-F238E27FC236}">
              <a16:creationId xmlns:a16="http://schemas.microsoft.com/office/drawing/2014/main" id="{83825543-06F9-40B7-829D-B996920F94A5}"/>
            </a:ext>
          </a:extLst>
        </xdr:cNvPr>
        <xdr:cNvCxnSpPr/>
      </xdr:nvCxnSpPr>
      <xdr:spPr>
        <a:xfrm>
          <a:off x="19545300" y="1442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13" name="楕円 812">
          <a:extLst>
            <a:ext uri="{FF2B5EF4-FFF2-40B4-BE49-F238E27FC236}">
              <a16:creationId xmlns:a16="http://schemas.microsoft.com/office/drawing/2014/main" id="{E8AE0690-B40E-41B5-8BAF-C8AD0BE8F925}"/>
            </a:ext>
          </a:extLst>
        </xdr:cNvPr>
        <xdr:cNvSpPr/>
      </xdr:nvSpPr>
      <xdr:spPr>
        <a:xfrm>
          <a:off x="18605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12700</xdr:rowOff>
    </xdr:from>
    <xdr:to>
      <xdr:col>102</xdr:col>
      <xdr:colOff>114300</xdr:colOff>
      <xdr:row>84</xdr:row>
      <xdr:rowOff>25400</xdr:rowOff>
    </xdr:to>
    <xdr:cxnSp macro="">
      <xdr:nvCxnSpPr>
        <xdr:cNvPr id="814" name="直線コネクタ 813">
          <a:extLst>
            <a:ext uri="{FF2B5EF4-FFF2-40B4-BE49-F238E27FC236}">
              <a16:creationId xmlns:a16="http://schemas.microsoft.com/office/drawing/2014/main" id="{2009F0AD-A7AD-4A22-9D15-71A817321886}"/>
            </a:ext>
          </a:extLst>
        </xdr:cNvPr>
        <xdr:cNvCxnSpPr/>
      </xdr:nvCxnSpPr>
      <xdr:spPr>
        <a:xfrm>
          <a:off x="18656300" y="14414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46356A1F-9299-4B54-A0E0-2A90764E2CD7}"/>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03E1DC27-0E1B-432D-8CD4-61E463386FAD}"/>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E43F6E75-018B-4A6F-B8E7-33DECDF681A8}"/>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F2A7CECB-651F-47BF-94A7-3377ED36A4A4}"/>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80027</xdr:rowOff>
    </xdr:from>
    <xdr:ext cx="469744" cy="259045"/>
    <xdr:sp macro="" textlink="">
      <xdr:nvSpPr>
        <xdr:cNvPr id="819" name="n_1mainValue【消防施設】&#10;一人当たり面積">
          <a:extLst>
            <a:ext uri="{FF2B5EF4-FFF2-40B4-BE49-F238E27FC236}">
              <a16:creationId xmlns:a16="http://schemas.microsoft.com/office/drawing/2014/main" id="{67B3CCE1-0560-4E0D-8815-0055333E0C8A}"/>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67327</xdr:rowOff>
    </xdr:from>
    <xdr:ext cx="469744" cy="259045"/>
    <xdr:sp macro="" textlink="">
      <xdr:nvSpPr>
        <xdr:cNvPr id="820" name="n_2mainValue【消防施設】&#10;一人当たり面積">
          <a:extLst>
            <a:ext uri="{FF2B5EF4-FFF2-40B4-BE49-F238E27FC236}">
              <a16:creationId xmlns:a16="http://schemas.microsoft.com/office/drawing/2014/main" id="{0BE46A94-4593-494E-924C-3CC9A2A90DD9}"/>
            </a:ext>
          </a:extLst>
        </xdr:cNvPr>
        <xdr:cNvSpPr txBox="1"/>
      </xdr:nvSpPr>
      <xdr:spPr>
        <a:xfrm>
          <a:off x="20199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67327</xdr:rowOff>
    </xdr:from>
    <xdr:ext cx="469744" cy="259045"/>
    <xdr:sp macro="" textlink="">
      <xdr:nvSpPr>
        <xdr:cNvPr id="821" name="n_3mainValue【消防施設】&#10;一人当たり面積">
          <a:extLst>
            <a:ext uri="{FF2B5EF4-FFF2-40B4-BE49-F238E27FC236}">
              <a16:creationId xmlns:a16="http://schemas.microsoft.com/office/drawing/2014/main" id="{73DAFB29-AAC2-48D4-BE1B-1F663F3D3D66}"/>
            </a:ext>
          </a:extLst>
        </xdr:cNvPr>
        <xdr:cNvSpPr txBox="1"/>
      </xdr:nvSpPr>
      <xdr:spPr>
        <a:xfrm>
          <a:off x="19310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54627</xdr:rowOff>
    </xdr:from>
    <xdr:ext cx="469744" cy="259045"/>
    <xdr:sp macro="" textlink="">
      <xdr:nvSpPr>
        <xdr:cNvPr id="822" name="n_4mainValue【消防施設】&#10;一人当たり面積">
          <a:extLst>
            <a:ext uri="{FF2B5EF4-FFF2-40B4-BE49-F238E27FC236}">
              <a16:creationId xmlns:a16="http://schemas.microsoft.com/office/drawing/2014/main" id="{2BCF565E-667A-4995-8A9B-C26678112889}"/>
            </a:ext>
          </a:extLst>
        </xdr:cNvPr>
        <xdr:cNvSpPr txBox="1"/>
      </xdr:nvSpPr>
      <xdr:spPr>
        <a:xfrm>
          <a:off x="18421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AD258AEE-8D3E-4704-80F5-352DD0C2F16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83C155AE-3795-48F7-ADF6-4D3B724531C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06F24D0C-EC25-4090-80FC-804A79844E9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72B08499-21F6-4B80-A58B-FD72581B499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9748C857-0C01-44D5-8A0D-00C6E6FBB37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5962650E-2485-44A7-A7C2-20B51412BB6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733F436E-39CC-48AF-8C06-C3FEE1F3E8E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7BB19C80-AE0E-450A-A79A-30328D9F82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423019D3-585B-4399-99A4-B75F6ED70D1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939F8806-E190-404F-AD77-E9EFF557491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845A1D1A-A26C-4CE3-9081-4B695FE1C38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DC3050ED-9943-46D5-A43D-CE283BA0891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3560354D-C186-403A-9AB4-B51E39391C2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FBC3BD78-3ACA-41AE-834B-88155D50F97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2F1E7D91-424A-4163-9E93-9D64C9E018F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494F3572-8FB2-406E-84BB-BCFFAF251E6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D8F3893F-339F-4275-BC3E-11BD8CD2BB3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23D50AC5-FBD8-41B9-A09D-64AF0278CD3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8CCF0102-A861-4CEA-9D2A-39629917E78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321FE87-D91E-448B-9C6E-178DE0D8AF8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8D0E15DB-6778-4760-9FD1-E3FF3BD666B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3CEF643E-BE3F-4FEE-B32E-098912063F4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10BBF185-A830-4EEF-BEB1-9DA2E24234E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F228FBA0-3F56-48E4-B861-FC70D6EFF18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CE62DA1B-6786-4562-AC16-CA2035FD49CC}"/>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5024AF47-DD0C-46CC-AABE-1927E23BA2AD}"/>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360EFDCC-FB31-4F8E-BDA5-64CC32577E1E}"/>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3C7E1990-7086-4D26-A787-0922CEC8120A}"/>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2B22A58C-FD97-4BF3-94B5-3A19459ABB41}"/>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3FB09E3E-1668-4D46-8393-81815A3B7DFD}"/>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0E545342-3CBF-434E-B9C4-A773E5442BAF}"/>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3468286B-6A6E-4834-8EA9-569B6C99863A}"/>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B0D1F530-498D-4B65-8563-100C52EAE4AD}"/>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D9805FF4-C1C9-4944-865A-5AF42BA0C66B}"/>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AB5CDDC6-FAEB-4A64-984A-CDF69CAEB4A4}"/>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B34EFB10-2C36-451E-BE2B-DB41759AD6D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48128F26-928F-4FB3-BE60-37CBDEBD397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6355F753-F653-4268-9E48-7B3EB884A5E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37BFD1D8-9638-4CA0-B641-A1689D7141C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A4DB1D22-796B-4DCF-937D-B476F8A45F6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67311</xdr:rowOff>
    </xdr:from>
    <xdr:to>
      <xdr:col>85</xdr:col>
      <xdr:colOff>177800</xdr:colOff>
      <xdr:row>104</xdr:row>
      <xdr:rowOff>168911</xdr:rowOff>
    </xdr:to>
    <xdr:sp macro="" textlink="">
      <xdr:nvSpPr>
        <xdr:cNvPr id="863" name="楕円 862">
          <a:extLst>
            <a:ext uri="{FF2B5EF4-FFF2-40B4-BE49-F238E27FC236}">
              <a16:creationId xmlns:a16="http://schemas.microsoft.com/office/drawing/2014/main" id="{F625AB0B-93D9-4803-82EB-6D2ABC73FF9D}"/>
            </a:ext>
          </a:extLst>
        </xdr:cNvPr>
        <xdr:cNvSpPr/>
      </xdr:nvSpPr>
      <xdr:spPr>
        <a:xfrm>
          <a:off x="162687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45738</xdr:rowOff>
    </xdr:from>
    <xdr:ext cx="405111" cy="259045"/>
    <xdr:sp macro="" textlink="">
      <xdr:nvSpPr>
        <xdr:cNvPr id="864" name="【庁舎】&#10;有形固定資産減価償却率該当値テキスト">
          <a:extLst>
            <a:ext uri="{FF2B5EF4-FFF2-40B4-BE49-F238E27FC236}">
              <a16:creationId xmlns:a16="http://schemas.microsoft.com/office/drawing/2014/main" id="{C87C6416-5E65-4178-9DF1-B124235EEE5F}"/>
            </a:ext>
          </a:extLst>
        </xdr:cNvPr>
        <xdr:cNvSpPr txBox="1"/>
      </xdr:nvSpPr>
      <xdr:spPr>
        <a:xfrm>
          <a:off x="16357600"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130175</xdr:rowOff>
    </xdr:from>
    <xdr:to>
      <xdr:col>81</xdr:col>
      <xdr:colOff>101600</xdr:colOff>
      <xdr:row>105</xdr:row>
      <xdr:rowOff>60325</xdr:rowOff>
    </xdr:to>
    <xdr:sp macro="" textlink="">
      <xdr:nvSpPr>
        <xdr:cNvPr id="865" name="楕円 864">
          <a:extLst>
            <a:ext uri="{FF2B5EF4-FFF2-40B4-BE49-F238E27FC236}">
              <a16:creationId xmlns:a16="http://schemas.microsoft.com/office/drawing/2014/main" id="{91D24F35-F3A2-4DBB-8968-0C222F4FFE73}"/>
            </a:ext>
          </a:extLst>
        </xdr:cNvPr>
        <xdr:cNvSpPr/>
      </xdr:nvSpPr>
      <xdr:spPr>
        <a:xfrm>
          <a:off x="1543050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118111</xdr:rowOff>
    </xdr:from>
    <xdr:to>
      <xdr:col>85</xdr:col>
      <xdr:colOff>127000</xdr:colOff>
      <xdr:row>105</xdr:row>
      <xdr:rowOff>9525</xdr:rowOff>
    </xdr:to>
    <xdr:cxnSp macro="">
      <xdr:nvCxnSpPr>
        <xdr:cNvPr id="866" name="直線コネクタ 865">
          <a:extLst>
            <a:ext uri="{FF2B5EF4-FFF2-40B4-BE49-F238E27FC236}">
              <a16:creationId xmlns:a16="http://schemas.microsoft.com/office/drawing/2014/main" id="{5FFEE7B4-5D03-4718-BBFB-0DE12DA43AD1}"/>
            </a:ext>
          </a:extLst>
        </xdr:cNvPr>
        <xdr:cNvCxnSpPr/>
      </xdr:nvCxnSpPr>
      <xdr:spPr>
        <a:xfrm flipV="1">
          <a:off x="15481300" y="17948911"/>
          <a:ext cx="8382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67311</xdr:rowOff>
    </xdr:from>
    <xdr:to>
      <xdr:col>76</xdr:col>
      <xdr:colOff>165100</xdr:colOff>
      <xdr:row>104</xdr:row>
      <xdr:rowOff>168911</xdr:rowOff>
    </xdr:to>
    <xdr:sp macro="" textlink="">
      <xdr:nvSpPr>
        <xdr:cNvPr id="867" name="楕円 866">
          <a:extLst>
            <a:ext uri="{FF2B5EF4-FFF2-40B4-BE49-F238E27FC236}">
              <a16:creationId xmlns:a16="http://schemas.microsoft.com/office/drawing/2014/main" id="{171F7B49-1362-4687-8E71-4EE83348CFF2}"/>
            </a:ext>
          </a:extLst>
        </xdr:cNvPr>
        <xdr:cNvSpPr/>
      </xdr:nvSpPr>
      <xdr:spPr>
        <a:xfrm>
          <a:off x="14541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118111</xdr:rowOff>
    </xdr:from>
    <xdr:to>
      <xdr:col>81</xdr:col>
      <xdr:colOff>50800</xdr:colOff>
      <xdr:row>105</xdr:row>
      <xdr:rowOff>9525</xdr:rowOff>
    </xdr:to>
    <xdr:cxnSp macro="">
      <xdr:nvCxnSpPr>
        <xdr:cNvPr id="868" name="直線コネクタ 867">
          <a:extLst>
            <a:ext uri="{FF2B5EF4-FFF2-40B4-BE49-F238E27FC236}">
              <a16:creationId xmlns:a16="http://schemas.microsoft.com/office/drawing/2014/main" id="{8545FDEA-2B49-42CC-9026-05827490FFBA}"/>
            </a:ext>
          </a:extLst>
        </xdr:cNvPr>
        <xdr:cNvCxnSpPr/>
      </xdr:nvCxnSpPr>
      <xdr:spPr>
        <a:xfrm>
          <a:off x="14592300" y="1794891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869" name="楕円 868">
          <a:extLst>
            <a:ext uri="{FF2B5EF4-FFF2-40B4-BE49-F238E27FC236}">
              <a16:creationId xmlns:a16="http://schemas.microsoft.com/office/drawing/2014/main" id="{F597F540-B5ED-4D16-AFAA-E236BB797CF0}"/>
            </a:ext>
          </a:extLst>
        </xdr:cNvPr>
        <xdr:cNvSpPr/>
      </xdr:nvSpPr>
      <xdr:spPr>
        <a:xfrm>
          <a:off x="13652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19050</xdr:rowOff>
    </xdr:from>
    <xdr:to>
      <xdr:col>76</xdr:col>
      <xdr:colOff>114300</xdr:colOff>
      <xdr:row>104</xdr:row>
      <xdr:rowOff>118111</xdr:rowOff>
    </xdr:to>
    <xdr:cxnSp macro="">
      <xdr:nvCxnSpPr>
        <xdr:cNvPr id="870" name="直線コネクタ 869">
          <a:extLst>
            <a:ext uri="{FF2B5EF4-FFF2-40B4-BE49-F238E27FC236}">
              <a16:creationId xmlns:a16="http://schemas.microsoft.com/office/drawing/2014/main" id="{EDA11CA7-7D23-4B67-88AD-7F630530BD5A}"/>
            </a:ext>
          </a:extLst>
        </xdr:cNvPr>
        <xdr:cNvCxnSpPr/>
      </xdr:nvCxnSpPr>
      <xdr:spPr>
        <a:xfrm>
          <a:off x="13703300" y="1784985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126364</xdr:rowOff>
    </xdr:from>
    <xdr:to>
      <xdr:col>67</xdr:col>
      <xdr:colOff>101600</xdr:colOff>
      <xdr:row>105</xdr:row>
      <xdr:rowOff>56514</xdr:rowOff>
    </xdr:to>
    <xdr:sp macro="" textlink="">
      <xdr:nvSpPr>
        <xdr:cNvPr id="871" name="楕円 870">
          <a:extLst>
            <a:ext uri="{FF2B5EF4-FFF2-40B4-BE49-F238E27FC236}">
              <a16:creationId xmlns:a16="http://schemas.microsoft.com/office/drawing/2014/main" id="{00205740-F933-48A1-A584-07F443BE1FB0}"/>
            </a:ext>
          </a:extLst>
        </xdr:cNvPr>
        <xdr:cNvSpPr/>
      </xdr:nvSpPr>
      <xdr:spPr>
        <a:xfrm>
          <a:off x="127635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19050</xdr:rowOff>
    </xdr:from>
    <xdr:to>
      <xdr:col>71</xdr:col>
      <xdr:colOff>177800</xdr:colOff>
      <xdr:row>105</xdr:row>
      <xdr:rowOff>5714</xdr:rowOff>
    </xdr:to>
    <xdr:cxnSp macro="">
      <xdr:nvCxnSpPr>
        <xdr:cNvPr id="872" name="直線コネクタ 871">
          <a:extLst>
            <a:ext uri="{FF2B5EF4-FFF2-40B4-BE49-F238E27FC236}">
              <a16:creationId xmlns:a16="http://schemas.microsoft.com/office/drawing/2014/main" id="{699C67F4-3FE1-48C2-8739-700AC5DBD1F6}"/>
            </a:ext>
          </a:extLst>
        </xdr:cNvPr>
        <xdr:cNvCxnSpPr/>
      </xdr:nvCxnSpPr>
      <xdr:spPr>
        <a:xfrm flipV="1">
          <a:off x="12814300" y="17849850"/>
          <a:ext cx="889000" cy="15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E47F5AF4-78E0-48DE-9B19-14EAC8B6D3B4}"/>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A86A5720-E42A-48B0-A313-3DE7EBFBA937}"/>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25962E19-DADC-4587-BAB3-B54850CC0F9D}"/>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403E3439-5650-456D-A973-66648604B38E}"/>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51452</xdr:rowOff>
    </xdr:from>
    <xdr:ext cx="405111" cy="259045"/>
    <xdr:sp macro="" textlink="">
      <xdr:nvSpPr>
        <xdr:cNvPr id="877" name="n_1mainValue【庁舎】&#10;有形固定資産減価償却率">
          <a:extLst>
            <a:ext uri="{FF2B5EF4-FFF2-40B4-BE49-F238E27FC236}">
              <a16:creationId xmlns:a16="http://schemas.microsoft.com/office/drawing/2014/main" id="{372C0F50-934C-44AC-8B20-C9056AD1F137}"/>
            </a:ext>
          </a:extLst>
        </xdr:cNvPr>
        <xdr:cNvSpPr txBox="1"/>
      </xdr:nvSpPr>
      <xdr:spPr>
        <a:xfrm>
          <a:off x="15266044" y="180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160038</xdr:rowOff>
    </xdr:from>
    <xdr:ext cx="405111" cy="259045"/>
    <xdr:sp macro="" textlink="">
      <xdr:nvSpPr>
        <xdr:cNvPr id="878" name="n_2mainValue【庁舎】&#10;有形固定資産減価償却率">
          <a:extLst>
            <a:ext uri="{FF2B5EF4-FFF2-40B4-BE49-F238E27FC236}">
              <a16:creationId xmlns:a16="http://schemas.microsoft.com/office/drawing/2014/main" id="{29A035B0-C6E8-4405-A051-B92FFD94228D}"/>
            </a:ext>
          </a:extLst>
        </xdr:cNvPr>
        <xdr:cNvSpPr txBox="1"/>
      </xdr:nvSpPr>
      <xdr:spPr>
        <a:xfrm>
          <a:off x="14389744"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60977</xdr:rowOff>
    </xdr:from>
    <xdr:ext cx="405111" cy="259045"/>
    <xdr:sp macro="" textlink="">
      <xdr:nvSpPr>
        <xdr:cNvPr id="879" name="n_3mainValue【庁舎】&#10;有形固定資産減価償却率">
          <a:extLst>
            <a:ext uri="{FF2B5EF4-FFF2-40B4-BE49-F238E27FC236}">
              <a16:creationId xmlns:a16="http://schemas.microsoft.com/office/drawing/2014/main" id="{46609224-A422-4421-88E5-AEE9E75EA52A}"/>
            </a:ext>
          </a:extLst>
        </xdr:cNvPr>
        <xdr:cNvSpPr txBox="1"/>
      </xdr:nvSpPr>
      <xdr:spPr>
        <a:xfrm>
          <a:off x="13500744" y="1789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880" name="n_4mainValue【庁舎】&#10;有形固定資産減価償却率">
          <a:extLst>
            <a:ext uri="{FF2B5EF4-FFF2-40B4-BE49-F238E27FC236}">
              <a16:creationId xmlns:a16="http://schemas.microsoft.com/office/drawing/2014/main" id="{F07E28B4-1F5F-4C15-A9F3-11170B322589}"/>
            </a:ext>
          </a:extLst>
        </xdr:cNvPr>
        <xdr:cNvSpPr txBox="1"/>
      </xdr:nvSpPr>
      <xdr:spPr>
        <a:xfrm>
          <a:off x="12611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805B3E0-D22B-4F7D-BD32-CC5437D3089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A349580A-A294-4156-9307-1A79F1FF0CD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69D35CDE-4BCA-4CD3-8CC3-8B62756B978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673921AC-778E-401C-9B95-EC73E435815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7D2D4401-B244-4504-A4ED-9AA5B826CAE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FF586EC7-E87C-4695-A05C-0C2B5A7BE37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9E343A10-6027-43E4-935E-32FCD34F9D6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99F757CB-6772-4D42-84E4-A66D9781A09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842BC99C-F546-4AC0-A8CD-362B88BEF7F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684D4F8E-8F4E-40EC-B29D-60EAF790B1D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4627AB28-1D39-4FBF-AE0C-54F506A536E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AD23EDDE-96D0-4D17-8741-1BA59AA759F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8BCE1918-1012-405A-922A-583FDE75D18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BDB4EC18-755E-4C98-B54D-FA98CDD1EBA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04C4B242-DB87-41C4-B409-B99361D6D00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B53D2BCC-0A4A-46F3-BCC4-E50C64094CC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CF09EFDF-D520-4477-B8AE-54C0BE7D311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DF35F100-D41D-468E-A580-D2D74FF3314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50A73AB8-B849-4644-988A-51EF8CB58BF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07333619-79D6-4CE7-AFC7-44A753A9AB7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38A7F0F8-AAFC-4701-98B8-192C2BD03C8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0F7E51FE-76DE-488A-8CE0-49AA0F8BE48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29FAD95F-E190-41C0-AA50-F69006B442B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0F1C9EBD-A046-4605-BD52-DC72734F6E48}"/>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E7BB83DE-894D-4D4D-B19F-57A1BB163DE6}"/>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226EE20E-6B3A-4714-AB22-5324D692B9B5}"/>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4C180223-49C5-4C9A-839D-4718A433BE92}"/>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6581BF8A-AC74-4A7C-8000-727D9A2ECED4}"/>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C40E8717-583C-4880-A2F9-D7F506FD28A9}"/>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76F9B7CB-6F7A-407C-9F3E-69EFF5BC72F7}"/>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B0E29689-EE72-4812-87E2-D5E5D34C1600}"/>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13B9EE6A-1210-4BF1-B9A6-406C07C42C06}"/>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1EBDEA71-CD3E-4143-B546-5E656372EA76}"/>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BFB5A4AE-CE84-4B47-8D4D-126CFED280B7}"/>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E11E8B56-7792-4C1D-BD84-2EC71DC9723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786933E3-6470-480A-A374-A46CEC5C75C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D2349C0A-CA20-4466-A498-1CD546F050F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C4F21942-84BE-4EA2-B4FC-1DD81CDAC37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D09F0CF-FD82-43E1-B8B0-5AEB2063177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166370</xdr:rowOff>
    </xdr:from>
    <xdr:to>
      <xdr:col>116</xdr:col>
      <xdr:colOff>114300</xdr:colOff>
      <xdr:row>107</xdr:row>
      <xdr:rowOff>96520</xdr:rowOff>
    </xdr:to>
    <xdr:sp macro="" textlink="">
      <xdr:nvSpPr>
        <xdr:cNvPr id="920" name="楕円 919">
          <a:extLst>
            <a:ext uri="{FF2B5EF4-FFF2-40B4-BE49-F238E27FC236}">
              <a16:creationId xmlns:a16="http://schemas.microsoft.com/office/drawing/2014/main" id="{1102A9D1-6E01-4020-A5C8-1B88C50D2152}"/>
            </a:ext>
          </a:extLst>
        </xdr:cNvPr>
        <xdr:cNvSpPr/>
      </xdr:nvSpPr>
      <xdr:spPr>
        <a:xfrm>
          <a:off x="221107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81297</xdr:rowOff>
    </xdr:from>
    <xdr:ext cx="469744" cy="259045"/>
    <xdr:sp macro="" textlink="">
      <xdr:nvSpPr>
        <xdr:cNvPr id="921" name="【庁舎】&#10;一人当たり面積該当値テキスト">
          <a:extLst>
            <a:ext uri="{FF2B5EF4-FFF2-40B4-BE49-F238E27FC236}">
              <a16:creationId xmlns:a16="http://schemas.microsoft.com/office/drawing/2014/main" id="{DEA86296-86FE-4D9D-AD9F-A2F446188BDE}"/>
            </a:ext>
          </a:extLst>
        </xdr:cNvPr>
        <xdr:cNvSpPr txBox="1"/>
      </xdr:nvSpPr>
      <xdr:spPr>
        <a:xfrm>
          <a:off x="22199600" y="1825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166370</xdr:rowOff>
    </xdr:from>
    <xdr:to>
      <xdr:col>112</xdr:col>
      <xdr:colOff>38100</xdr:colOff>
      <xdr:row>107</xdr:row>
      <xdr:rowOff>96520</xdr:rowOff>
    </xdr:to>
    <xdr:sp macro="" textlink="">
      <xdr:nvSpPr>
        <xdr:cNvPr id="922" name="楕円 921">
          <a:extLst>
            <a:ext uri="{FF2B5EF4-FFF2-40B4-BE49-F238E27FC236}">
              <a16:creationId xmlns:a16="http://schemas.microsoft.com/office/drawing/2014/main" id="{85B19BFD-9538-4725-A29B-7912D6F5662A}"/>
            </a:ext>
          </a:extLst>
        </xdr:cNvPr>
        <xdr:cNvSpPr/>
      </xdr:nvSpPr>
      <xdr:spPr>
        <a:xfrm>
          <a:off x="21272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45720</xdr:rowOff>
    </xdr:from>
    <xdr:to>
      <xdr:col>116</xdr:col>
      <xdr:colOff>63500</xdr:colOff>
      <xdr:row>107</xdr:row>
      <xdr:rowOff>45720</xdr:rowOff>
    </xdr:to>
    <xdr:cxnSp macro="">
      <xdr:nvCxnSpPr>
        <xdr:cNvPr id="923" name="直線コネクタ 922">
          <a:extLst>
            <a:ext uri="{FF2B5EF4-FFF2-40B4-BE49-F238E27FC236}">
              <a16:creationId xmlns:a16="http://schemas.microsoft.com/office/drawing/2014/main" id="{65188B2E-6CE7-4EA8-A165-CF788C38CFE1}"/>
            </a:ext>
          </a:extLst>
        </xdr:cNvPr>
        <xdr:cNvCxnSpPr/>
      </xdr:nvCxnSpPr>
      <xdr:spPr>
        <a:xfrm>
          <a:off x="21323300" y="183908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24" name="楕円 923">
          <a:extLst>
            <a:ext uri="{FF2B5EF4-FFF2-40B4-BE49-F238E27FC236}">
              <a16:creationId xmlns:a16="http://schemas.microsoft.com/office/drawing/2014/main" id="{96782EC2-3F42-452E-85B8-F2DD191B483E}"/>
            </a:ext>
          </a:extLst>
        </xdr:cNvPr>
        <xdr:cNvSpPr/>
      </xdr:nvSpPr>
      <xdr:spPr>
        <a:xfrm>
          <a:off x="20383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45720</xdr:rowOff>
    </xdr:from>
    <xdr:to>
      <xdr:col>111</xdr:col>
      <xdr:colOff>177800</xdr:colOff>
      <xdr:row>107</xdr:row>
      <xdr:rowOff>45720</xdr:rowOff>
    </xdr:to>
    <xdr:cxnSp macro="">
      <xdr:nvCxnSpPr>
        <xdr:cNvPr id="925" name="直線コネクタ 924">
          <a:extLst>
            <a:ext uri="{FF2B5EF4-FFF2-40B4-BE49-F238E27FC236}">
              <a16:creationId xmlns:a16="http://schemas.microsoft.com/office/drawing/2014/main" id="{EF7E34FF-2D39-4D13-8D7D-F6BAB6D5622A}"/>
            </a:ext>
          </a:extLst>
        </xdr:cNvPr>
        <xdr:cNvCxnSpPr/>
      </xdr:nvCxnSpPr>
      <xdr:spPr>
        <a:xfrm>
          <a:off x="20434300" y="18390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170180</xdr:rowOff>
    </xdr:from>
    <xdr:to>
      <xdr:col>102</xdr:col>
      <xdr:colOff>165100</xdr:colOff>
      <xdr:row>107</xdr:row>
      <xdr:rowOff>100330</xdr:rowOff>
    </xdr:to>
    <xdr:sp macro="" textlink="">
      <xdr:nvSpPr>
        <xdr:cNvPr id="926" name="楕円 925">
          <a:extLst>
            <a:ext uri="{FF2B5EF4-FFF2-40B4-BE49-F238E27FC236}">
              <a16:creationId xmlns:a16="http://schemas.microsoft.com/office/drawing/2014/main" id="{E03ED47B-99A1-43EC-A89D-CCBA6526BB0C}"/>
            </a:ext>
          </a:extLst>
        </xdr:cNvPr>
        <xdr:cNvSpPr/>
      </xdr:nvSpPr>
      <xdr:spPr>
        <a:xfrm>
          <a:off x="19494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45720</xdr:rowOff>
    </xdr:from>
    <xdr:to>
      <xdr:col>107</xdr:col>
      <xdr:colOff>50800</xdr:colOff>
      <xdr:row>107</xdr:row>
      <xdr:rowOff>49530</xdr:rowOff>
    </xdr:to>
    <xdr:cxnSp macro="">
      <xdr:nvCxnSpPr>
        <xdr:cNvPr id="927" name="直線コネクタ 926">
          <a:extLst>
            <a:ext uri="{FF2B5EF4-FFF2-40B4-BE49-F238E27FC236}">
              <a16:creationId xmlns:a16="http://schemas.microsoft.com/office/drawing/2014/main" id="{2D301FF4-187C-4B46-A383-CE56E331F08F}"/>
            </a:ext>
          </a:extLst>
        </xdr:cNvPr>
        <xdr:cNvCxnSpPr/>
      </xdr:nvCxnSpPr>
      <xdr:spPr>
        <a:xfrm flipV="1">
          <a:off x="19545300" y="18390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28" name="楕円 927">
          <a:extLst>
            <a:ext uri="{FF2B5EF4-FFF2-40B4-BE49-F238E27FC236}">
              <a16:creationId xmlns:a16="http://schemas.microsoft.com/office/drawing/2014/main" id="{D3871283-2EE6-451F-98BB-2BB8BB9755F7}"/>
            </a:ext>
          </a:extLst>
        </xdr:cNvPr>
        <xdr:cNvSpPr/>
      </xdr:nvSpPr>
      <xdr:spPr>
        <a:xfrm>
          <a:off x="18605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49530</xdr:rowOff>
    </xdr:from>
    <xdr:to>
      <xdr:col>102</xdr:col>
      <xdr:colOff>114300</xdr:colOff>
      <xdr:row>107</xdr:row>
      <xdr:rowOff>49530</xdr:rowOff>
    </xdr:to>
    <xdr:cxnSp macro="">
      <xdr:nvCxnSpPr>
        <xdr:cNvPr id="929" name="直線コネクタ 928">
          <a:extLst>
            <a:ext uri="{FF2B5EF4-FFF2-40B4-BE49-F238E27FC236}">
              <a16:creationId xmlns:a16="http://schemas.microsoft.com/office/drawing/2014/main" id="{E92094FB-57BE-41F2-BBA8-8728D7444E8B}"/>
            </a:ext>
          </a:extLst>
        </xdr:cNvPr>
        <xdr:cNvCxnSpPr/>
      </xdr:nvCxnSpPr>
      <xdr:spPr>
        <a:xfrm>
          <a:off x="18656300" y="1839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C04D284C-AD51-4948-9756-8D78C95D8ADE}"/>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EDC3333E-B395-41A9-9F0C-9C2F3718AA24}"/>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6A89EC6A-ED3A-4881-B533-DBFAA3F96C74}"/>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7B89D8FA-AE56-4258-8530-64E3F9742560}"/>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87647</xdr:rowOff>
    </xdr:from>
    <xdr:ext cx="469744" cy="259045"/>
    <xdr:sp macro="" textlink="">
      <xdr:nvSpPr>
        <xdr:cNvPr id="934" name="n_1mainValue【庁舎】&#10;一人当たり面積">
          <a:extLst>
            <a:ext uri="{FF2B5EF4-FFF2-40B4-BE49-F238E27FC236}">
              <a16:creationId xmlns:a16="http://schemas.microsoft.com/office/drawing/2014/main" id="{FA3251C1-F22A-472E-8B9E-77C492FAB165}"/>
            </a:ext>
          </a:extLst>
        </xdr:cNvPr>
        <xdr:cNvSpPr txBox="1"/>
      </xdr:nvSpPr>
      <xdr:spPr>
        <a:xfrm>
          <a:off x="210757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935" name="n_2mainValue【庁舎】&#10;一人当たり面積">
          <a:extLst>
            <a:ext uri="{FF2B5EF4-FFF2-40B4-BE49-F238E27FC236}">
              <a16:creationId xmlns:a16="http://schemas.microsoft.com/office/drawing/2014/main" id="{12FEE210-57A9-40C5-9C28-D1116CF20639}"/>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91457</xdr:rowOff>
    </xdr:from>
    <xdr:ext cx="469744" cy="259045"/>
    <xdr:sp macro="" textlink="">
      <xdr:nvSpPr>
        <xdr:cNvPr id="936" name="n_3mainValue【庁舎】&#10;一人当たり面積">
          <a:extLst>
            <a:ext uri="{FF2B5EF4-FFF2-40B4-BE49-F238E27FC236}">
              <a16:creationId xmlns:a16="http://schemas.microsoft.com/office/drawing/2014/main" id="{E2ACD919-A492-479D-8809-5209CFB30D81}"/>
            </a:ext>
          </a:extLst>
        </xdr:cNvPr>
        <xdr:cNvSpPr txBox="1"/>
      </xdr:nvSpPr>
      <xdr:spPr>
        <a:xfrm>
          <a:off x="19310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937" name="n_4mainValue【庁舎】&#10;一人当たり面積">
          <a:extLst>
            <a:ext uri="{FF2B5EF4-FFF2-40B4-BE49-F238E27FC236}">
              <a16:creationId xmlns:a16="http://schemas.microsoft.com/office/drawing/2014/main" id="{CA63687E-A15E-45C2-90B3-98CA7776CE32}"/>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F28908E2-BD9C-4067-874E-69B9A68B131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7E051506-6686-4D87-B16B-072602F2A41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165018C1-5382-4117-8883-CFC31E24B7E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本市の施設については高度経済成長期からバブル経済期にかけて整備されたものが多いことから、ほとんどの施設で有形固定資産減価償却率が類似団体平均を大幅に上回っている。本市では尼崎市公共施設マネジメント基本方針に沿った計画的な施設の集約・統廃合・保全に努めているところであり、特に一般廃棄物処理施設にあたるクリーンセンター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工場、資源リサイクルセンター及びし尿処理施設については令和</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年までに寿命を迎えるため、令和</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年度から新施設稼働に向けた大規模な建替工事を行う予定であることから、今後大幅な改善が見込まれる。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ma0036901\Desktop\&#22522;&#37329;&#12304;&#23612;&#23822;&#24066;&#12305;&#12304;&#36001;&#25919;&#29366;&#27841;&#36039;&#26009;&#38598;&#12305;_282022_&#23612;&#23822;&#24066;_2024.xlsx" TargetMode="External"/><Relationship Id="rId1" Type="http://schemas.openxmlformats.org/officeDocument/2006/relationships/externalLinkPath" Target="file:///C:\Users\ama0036901\Desktop\&#22522;&#37329;&#12304;&#23612;&#23822;&#24066;&#12305;&#12304;&#36001;&#25919;&#29366;&#27841;&#36039;&#26009;&#38598;&#12305;_282022_&#23612;&#23822;&#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1">
          <cell r="B71" t="str">
            <v>R04</v>
          </cell>
          <cell r="C71" t="str">
            <v>R05</v>
          </cell>
          <cell r="D71" t="str">
            <v>R06</v>
          </cell>
        </row>
        <row r="72">
          <cell r="A72" t="str">
            <v>財政調整基金</v>
          </cell>
          <cell r="B72">
            <v>11732</v>
          </cell>
          <cell r="C72">
            <v>13144</v>
          </cell>
          <cell r="D72">
            <v>13655</v>
          </cell>
        </row>
        <row r="73">
          <cell r="A73" t="str">
            <v>減債基金</v>
          </cell>
          <cell r="B73">
            <v>13745</v>
          </cell>
          <cell r="C73">
            <v>15469</v>
          </cell>
          <cell r="D73">
            <v>16537</v>
          </cell>
        </row>
        <row r="74">
          <cell r="A74" t="str">
            <v>その他特定目的基金</v>
          </cell>
          <cell r="B74">
            <v>19109</v>
          </cell>
          <cell r="C74">
            <v>23707</v>
          </cell>
          <cell r="D74">
            <v>26248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election activeCell="AU18" sqref="AU18:AX18"/>
    </sheetView>
  </sheetViews>
  <sheetFormatPr defaultColWidth="0" defaultRowHeight="11.25" zeroHeight="1"/>
  <cols>
    <col min="1" max="11" width="2.125" style="163" customWidth="1"/>
    <col min="12" max="12" width="2.25" style="163" customWidth="1"/>
    <col min="13" max="17" width="2.375" style="163" customWidth="1"/>
    <col min="18" max="119" width="2.125" style="163" customWidth="1"/>
    <col min="120" max="16384" width="0" style="163" hidden="1"/>
  </cols>
  <sheetData>
    <row r="1" spans="1:119" ht="33" customHeight="1">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4"/>
      <c r="DK1" s="164"/>
      <c r="DL1" s="164"/>
      <c r="DM1" s="164"/>
      <c r="DN1" s="164"/>
      <c r="DO1" s="164"/>
    </row>
    <row r="2" spans="1:119" ht="24.75" thickBot="1">
      <c r="B2" s="165" t="s">
        <v>77</v>
      </c>
      <c r="C2" s="165"/>
      <c r="D2" s="166"/>
    </row>
    <row r="3" spans="1:119" ht="18.75" customHeight="1" thickBot="1">
      <c r="A3" s="164"/>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c r="A4" s="164"/>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239931667</v>
      </c>
      <c r="BO4" s="407"/>
      <c r="BP4" s="407"/>
      <c r="BQ4" s="407"/>
      <c r="BR4" s="407"/>
      <c r="BS4" s="407"/>
      <c r="BT4" s="407"/>
      <c r="BU4" s="408"/>
      <c r="BV4" s="406">
        <v>227263405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2.6</v>
      </c>
      <c r="CU4" s="413"/>
      <c r="CV4" s="413"/>
      <c r="CW4" s="413"/>
      <c r="CX4" s="413"/>
      <c r="CY4" s="413"/>
      <c r="CZ4" s="413"/>
      <c r="DA4" s="414"/>
      <c r="DB4" s="412">
        <v>2.2000000000000002</v>
      </c>
      <c r="DC4" s="413"/>
      <c r="DD4" s="413"/>
      <c r="DE4" s="413"/>
      <c r="DF4" s="413"/>
      <c r="DG4" s="413"/>
      <c r="DH4" s="413"/>
      <c r="DI4" s="414"/>
    </row>
    <row r="5" spans="1:119" ht="18.75" customHeight="1">
      <c r="A5" s="164"/>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236476338</v>
      </c>
      <c r="BO5" s="444"/>
      <c r="BP5" s="444"/>
      <c r="BQ5" s="444"/>
      <c r="BR5" s="444"/>
      <c r="BS5" s="444"/>
      <c r="BT5" s="444"/>
      <c r="BU5" s="445"/>
      <c r="BV5" s="443">
        <v>224202280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96.1</v>
      </c>
      <c r="CU5" s="441"/>
      <c r="CV5" s="441"/>
      <c r="CW5" s="441"/>
      <c r="CX5" s="441"/>
      <c r="CY5" s="441"/>
      <c r="CZ5" s="441"/>
      <c r="DA5" s="442"/>
      <c r="DB5" s="440">
        <v>97.4</v>
      </c>
      <c r="DC5" s="441"/>
      <c r="DD5" s="441"/>
      <c r="DE5" s="441"/>
      <c r="DF5" s="441"/>
      <c r="DG5" s="441"/>
      <c r="DH5" s="441"/>
      <c r="DI5" s="442"/>
    </row>
    <row r="6" spans="1:119" ht="18.75" customHeight="1">
      <c r="A6" s="164"/>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3455329</v>
      </c>
      <c r="BO6" s="444"/>
      <c r="BP6" s="444"/>
      <c r="BQ6" s="444"/>
      <c r="BR6" s="444"/>
      <c r="BS6" s="444"/>
      <c r="BT6" s="444"/>
      <c r="BU6" s="445"/>
      <c r="BV6" s="443">
        <v>3061125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96.1</v>
      </c>
      <c r="CU6" s="481"/>
      <c r="CV6" s="481"/>
      <c r="CW6" s="481"/>
      <c r="CX6" s="481"/>
      <c r="CY6" s="481"/>
      <c r="CZ6" s="481"/>
      <c r="DA6" s="482"/>
      <c r="DB6" s="480">
        <v>98.3</v>
      </c>
      <c r="DC6" s="481"/>
      <c r="DD6" s="481"/>
      <c r="DE6" s="481"/>
      <c r="DF6" s="481"/>
      <c r="DG6" s="481"/>
      <c r="DH6" s="481"/>
      <c r="DI6" s="482"/>
    </row>
    <row r="7" spans="1:119" ht="18.75" customHeight="1">
      <c r="A7" s="164"/>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646228</v>
      </c>
      <c r="BO7" s="444"/>
      <c r="BP7" s="444"/>
      <c r="BQ7" s="444"/>
      <c r="BR7" s="444"/>
      <c r="BS7" s="444"/>
      <c r="BT7" s="444"/>
      <c r="BU7" s="445"/>
      <c r="BV7" s="443">
        <v>752296</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109613015</v>
      </c>
      <c r="CU7" s="444"/>
      <c r="CV7" s="444"/>
      <c r="CW7" s="444"/>
      <c r="CX7" s="444"/>
      <c r="CY7" s="444"/>
      <c r="CZ7" s="444"/>
      <c r="DA7" s="445"/>
      <c r="DB7" s="443">
        <v>107016234</v>
      </c>
      <c r="DC7" s="444"/>
      <c r="DD7" s="444"/>
      <c r="DE7" s="444"/>
      <c r="DF7" s="444"/>
      <c r="DG7" s="444"/>
      <c r="DH7" s="444"/>
      <c r="DI7" s="445"/>
    </row>
    <row r="8" spans="1:119" ht="18.75" customHeight="1" thickBot="1">
      <c r="A8" s="164"/>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104</v>
      </c>
      <c r="AV8" s="476"/>
      <c r="AW8" s="476"/>
      <c r="AX8" s="476"/>
      <c r="AY8" s="477" t="s">
        <v>105</v>
      </c>
      <c r="AZ8" s="478"/>
      <c r="BA8" s="478"/>
      <c r="BB8" s="478"/>
      <c r="BC8" s="478"/>
      <c r="BD8" s="478"/>
      <c r="BE8" s="478"/>
      <c r="BF8" s="478"/>
      <c r="BG8" s="478"/>
      <c r="BH8" s="478"/>
      <c r="BI8" s="478"/>
      <c r="BJ8" s="478"/>
      <c r="BK8" s="478"/>
      <c r="BL8" s="478"/>
      <c r="BM8" s="479"/>
      <c r="BN8" s="443">
        <v>2809101</v>
      </c>
      <c r="BO8" s="444"/>
      <c r="BP8" s="444"/>
      <c r="BQ8" s="444"/>
      <c r="BR8" s="444"/>
      <c r="BS8" s="444"/>
      <c r="BT8" s="444"/>
      <c r="BU8" s="445"/>
      <c r="BV8" s="443">
        <v>2308829</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0.81</v>
      </c>
      <c r="CU8" s="484"/>
      <c r="CV8" s="484"/>
      <c r="CW8" s="484"/>
      <c r="CX8" s="484"/>
      <c r="CY8" s="484"/>
      <c r="CZ8" s="484"/>
      <c r="DA8" s="485"/>
      <c r="DB8" s="483">
        <v>0.81</v>
      </c>
      <c r="DC8" s="484"/>
      <c r="DD8" s="484"/>
      <c r="DE8" s="484"/>
      <c r="DF8" s="484"/>
      <c r="DG8" s="484"/>
      <c r="DH8" s="484"/>
      <c r="DI8" s="485"/>
    </row>
    <row r="9" spans="1:119" ht="18.75" customHeight="1" thickBot="1">
      <c r="A9" s="164"/>
      <c r="B9" s="437" t="s">
        <v>107</v>
      </c>
      <c r="C9" s="438"/>
      <c r="D9" s="438"/>
      <c r="E9" s="438"/>
      <c r="F9" s="438"/>
      <c r="G9" s="438"/>
      <c r="H9" s="438"/>
      <c r="I9" s="438"/>
      <c r="J9" s="438"/>
      <c r="K9" s="486"/>
      <c r="L9" s="487" t="s">
        <v>108</v>
      </c>
      <c r="M9" s="488"/>
      <c r="N9" s="488"/>
      <c r="O9" s="488"/>
      <c r="P9" s="488"/>
      <c r="Q9" s="489"/>
      <c r="R9" s="490">
        <v>459593</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500272</v>
      </c>
      <c r="BO9" s="444"/>
      <c r="BP9" s="444"/>
      <c r="BQ9" s="444"/>
      <c r="BR9" s="444"/>
      <c r="BS9" s="444"/>
      <c r="BT9" s="444"/>
      <c r="BU9" s="445"/>
      <c r="BV9" s="443">
        <v>-5699</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15</v>
      </c>
      <c r="CU9" s="441"/>
      <c r="CV9" s="441"/>
      <c r="CW9" s="441"/>
      <c r="CX9" s="441"/>
      <c r="CY9" s="441"/>
      <c r="CZ9" s="441"/>
      <c r="DA9" s="442"/>
      <c r="DB9" s="440">
        <v>15.6</v>
      </c>
      <c r="DC9" s="441"/>
      <c r="DD9" s="441"/>
      <c r="DE9" s="441"/>
      <c r="DF9" s="441"/>
      <c r="DG9" s="441"/>
      <c r="DH9" s="441"/>
      <c r="DI9" s="442"/>
    </row>
    <row r="10" spans="1:119" ht="18.75" customHeight="1" thickBot="1">
      <c r="A10" s="164"/>
      <c r="B10" s="437"/>
      <c r="C10" s="438"/>
      <c r="D10" s="438"/>
      <c r="E10" s="438"/>
      <c r="F10" s="438"/>
      <c r="G10" s="438"/>
      <c r="H10" s="438"/>
      <c r="I10" s="438"/>
      <c r="J10" s="438"/>
      <c r="K10" s="486"/>
      <c r="L10" s="493" t="s">
        <v>113</v>
      </c>
      <c r="M10" s="473"/>
      <c r="N10" s="473"/>
      <c r="O10" s="473"/>
      <c r="P10" s="473"/>
      <c r="Q10" s="474"/>
      <c r="R10" s="494">
        <v>452563</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2463070</v>
      </c>
      <c r="BO10" s="444"/>
      <c r="BP10" s="444"/>
      <c r="BQ10" s="444"/>
      <c r="BR10" s="444"/>
      <c r="BS10" s="444"/>
      <c r="BT10" s="444"/>
      <c r="BU10" s="445"/>
      <c r="BV10" s="443">
        <v>3830404</v>
      </c>
      <c r="BW10" s="444"/>
      <c r="BX10" s="444"/>
      <c r="BY10" s="444"/>
      <c r="BZ10" s="444"/>
      <c r="CA10" s="444"/>
      <c r="CB10" s="444"/>
      <c r="CC10" s="445"/>
      <c r="CD10" s="167" t="s">
        <v>116</v>
      </c>
      <c r="CE10" s="168"/>
      <c r="CF10" s="168"/>
      <c r="CG10" s="168"/>
      <c r="CH10" s="168"/>
      <c r="CI10" s="168"/>
      <c r="CJ10" s="168"/>
      <c r="CK10" s="168"/>
      <c r="CL10" s="168"/>
      <c r="CM10" s="168"/>
      <c r="CN10" s="168"/>
      <c r="CO10" s="168"/>
      <c r="CP10" s="168"/>
      <c r="CQ10" s="168"/>
      <c r="CR10" s="168"/>
      <c r="CS10" s="169"/>
      <c r="CT10" s="170"/>
      <c r="CU10" s="171"/>
      <c r="CV10" s="171"/>
      <c r="CW10" s="171"/>
      <c r="CX10" s="171"/>
      <c r="CY10" s="171"/>
      <c r="CZ10" s="171"/>
      <c r="DA10" s="172"/>
      <c r="DB10" s="170"/>
      <c r="DC10" s="171"/>
      <c r="DD10" s="171"/>
      <c r="DE10" s="171"/>
      <c r="DF10" s="171"/>
      <c r="DG10" s="171"/>
      <c r="DH10" s="171"/>
      <c r="DI10" s="172"/>
    </row>
    <row r="11" spans="1:119" ht="18.75" customHeight="1" thickBot="1">
      <c r="A11" s="164"/>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1449900</v>
      </c>
      <c r="BO11" s="444"/>
      <c r="BP11" s="444"/>
      <c r="BQ11" s="444"/>
      <c r="BR11" s="444"/>
      <c r="BS11" s="444"/>
      <c r="BT11" s="444"/>
      <c r="BU11" s="445"/>
      <c r="BV11" s="443">
        <v>784400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c r="A12" s="164"/>
      <c r="B12" s="503" t="s">
        <v>123</v>
      </c>
      <c r="C12" s="504"/>
      <c r="D12" s="504"/>
      <c r="E12" s="504"/>
      <c r="F12" s="504"/>
      <c r="G12" s="504"/>
      <c r="H12" s="504"/>
      <c r="I12" s="504"/>
      <c r="J12" s="504"/>
      <c r="K12" s="505"/>
      <c r="L12" s="512" t="s">
        <v>124</v>
      </c>
      <c r="M12" s="513"/>
      <c r="N12" s="513"/>
      <c r="O12" s="513"/>
      <c r="P12" s="513"/>
      <c r="Q12" s="514"/>
      <c r="R12" s="515">
        <v>457508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1952189</v>
      </c>
      <c r="BO12" s="444"/>
      <c r="BP12" s="444"/>
      <c r="BQ12" s="444"/>
      <c r="BR12" s="444"/>
      <c r="BS12" s="444"/>
      <c r="BT12" s="444"/>
      <c r="BU12" s="445"/>
      <c r="BV12" s="443">
        <v>2418817</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c r="A13" s="164"/>
      <c r="B13" s="506"/>
      <c r="C13" s="507"/>
      <c r="D13" s="507"/>
      <c r="E13" s="507"/>
      <c r="F13" s="507"/>
      <c r="G13" s="507"/>
      <c r="H13" s="507"/>
      <c r="I13" s="507"/>
      <c r="J13" s="507"/>
      <c r="K13" s="508"/>
      <c r="L13" s="173"/>
      <c r="M13" s="534" t="s">
        <v>130</v>
      </c>
      <c r="N13" s="535"/>
      <c r="O13" s="535"/>
      <c r="P13" s="535"/>
      <c r="Q13" s="536"/>
      <c r="R13" s="527">
        <v>443253</v>
      </c>
      <c r="S13" s="528"/>
      <c r="T13" s="528"/>
      <c r="U13" s="528"/>
      <c r="V13" s="529"/>
      <c r="W13" s="459" t="s">
        <v>131</v>
      </c>
      <c r="X13" s="460"/>
      <c r="Y13" s="460"/>
      <c r="Z13" s="460"/>
      <c r="AA13" s="460"/>
      <c r="AB13" s="450"/>
      <c r="AC13" s="494">
        <v>543</v>
      </c>
      <c r="AD13" s="495"/>
      <c r="AE13" s="495"/>
      <c r="AF13" s="495"/>
      <c r="AG13" s="537"/>
      <c r="AH13" s="494">
        <v>599</v>
      </c>
      <c r="AI13" s="495"/>
      <c r="AJ13" s="495"/>
      <c r="AK13" s="495"/>
      <c r="AL13" s="496"/>
      <c r="AM13" s="472" t="s">
        <v>132</v>
      </c>
      <c r="AN13" s="473"/>
      <c r="AO13" s="473"/>
      <c r="AP13" s="473"/>
      <c r="AQ13" s="473"/>
      <c r="AR13" s="473"/>
      <c r="AS13" s="473"/>
      <c r="AT13" s="474"/>
      <c r="AU13" s="475" t="s">
        <v>104</v>
      </c>
      <c r="AV13" s="476"/>
      <c r="AW13" s="476"/>
      <c r="AX13" s="476"/>
      <c r="AY13" s="477" t="s">
        <v>133</v>
      </c>
      <c r="AZ13" s="478"/>
      <c r="BA13" s="478"/>
      <c r="BB13" s="478"/>
      <c r="BC13" s="478"/>
      <c r="BD13" s="478"/>
      <c r="BE13" s="478"/>
      <c r="BF13" s="478"/>
      <c r="BG13" s="478"/>
      <c r="BH13" s="478"/>
      <c r="BI13" s="478"/>
      <c r="BJ13" s="478"/>
      <c r="BK13" s="478"/>
      <c r="BL13" s="478"/>
      <c r="BM13" s="479"/>
      <c r="BN13" s="443">
        <v>2461053</v>
      </c>
      <c r="BO13" s="444"/>
      <c r="BP13" s="444"/>
      <c r="BQ13" s="444"/>
      <c r="BR13" s="444"/>
      <c r="BS13" s="444"/>
      <c r="BT13" s="444"/>
      <c r="BU13" s="445"/>
      <c r="BV13" s="443">
        <v>2190288</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v>
      </c>
      <c r="CU13" s="441"/>
      <c r="CV13" s="441"/>
      <c r="CW13" s="441"/>
      <c r="CX13" s="441"/>
      <c r="CY13" s="441"/>
      <c r="CZ13" s="441"/>
      <c r="DA13" s="442"/>
      <c r="DB13" s="440">
        <v>8.1</v>
      </c>
      <c r="DC13" s="441"/>
      <c r="DD13" s="441"/>
      <c r="DE13" s="441"/>
      <c r="DF13" s="441"/>
      <c r="DG13" s="441"/>
      <c r="DH13" s="441"/>
      <c r="DI13" s="442"/>
    </row>
    <row r="14" spans="1:119" ht="18.75" customHeight="1" thickBot="1">
      <c r="A14" s="164"/>
      <c r="B14" s="506"/>
      <c r="C14" s="507"/>
      <c r="D14" s="507"/>
      <c r="E14" s="507"/>
      <c r="F14" s="507"/>
      <c r="G14" s="507"/>
      <c r="H14" s="507"/>
      <c r="I14" s="507"/>
      <c r="J14" s="507"/>
      <c r="K14" s="508"/>
      <c r="L14" s="524" t="s">
        <v>135</v>
      </c>
      <c r="M14" s="525"/>
      <c r="N14" s="525"/>
      <c r="O14" s="525"/>
      <c r="P14" s="525"/>
      <c r="Q14" s="526"/>
      <c r="R14" s="527">
        <v>458046</v>
      </c>
      <c r="S14" s="528"/>
      <c r="T14" s="528"/>
      <c r="U14" s="528"/>
      <c r="V14" s="529"/>
      <c r="W14" s="433"/>
      <c r="X14" s="434"/>
      <c r="Y14" s="434"/>
      <c r="Z14" s="434"/>
      <c r="AA14" s="434"/>
      <c r="AB14" s="423"/>
      <c r="AC14" s="530">
        <v>0.3</v>
      </c>
      <c r="AD14" s="531"/>
      <c r="AE14" s="531"/>
      <c r="AF14" s="531"/>
      <c r="AG14" s="532"/>
      <c r="AH14" s="530">
        <v>0.3</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v>2.8</v>
      </c>
      <c r="DC14" s="542"/>
      <c r="DD14" s="542"/>
      <c r="DE14" s="542"/>
      <c r="DF14" s="542"/>
      <c r="DG14" s="542"/>
      <c r="DH14" s="542"/>
      <c r="DI14" s="543"/>
    </row>
    <row r="15" spans="1:119" ht="18.75" customHeight="1">
      <c r="A15" s="164"/>
      <c r="B15" s="506"/>
      <c r="C15" s="507"/>
      <c r="D15" s="507"/>
      <c r="E15" s="507"/>
      <c r="F15" s="507"/>
      <c r="G15" s="507"/>
      <c r="H15" s="507"/>
      <c r="I15" s="507"/>
      <c r="J15" s="507"/>
      <c r="K15" s="508"/>
      <c r="L15" s="173"/>
      <c r="M15" s="534" t="s">
        <v>130</v>
      </c>
      <c r="N15" s="535"/>
      <c r="O15" s="535"/>
      <c r="P15" s="535"/>
      <c r="Q15" s="536"/>
      <c r="R15" s="527">
        <v>444946</v>
      </c>
      <c r="S15" s="528"/>
      <c r="T15" s="528"/>
      <c r="U15" s="528"/>
      <c r="V15" s="529"/>
      <c r="W15" s="459" t="s">
        <v>137</v>
      </c>
      <c r="X15" s="460"/>
      <c r="Y15" s="460"/>
      <c r="Z15" s="460"/>
      <c r="AA15" s="460"/>
      <c r="AB15" s="450"/>
      <c r="AC15" s="494">
        <v>44805</v>
      </c>
      <c r="AD15" s="495"/>
      <c r="AE15" s="495"/>
      <c r="AF15" s="495"/>
      <c r="AG15" s="537"/>
      <c r="AH15" s="494">
        <v>48807</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70648026</v>
      </c>
      <c r="BO15" s="407"/>
      <c r="BP15" s="407"/>
      <c r="BQ15" s="407"/>
      <c r="BR15" s="407"/>
      <c r="BS15" s="407"/>
      <c r="BT15" s="407"/>
      <c r="BU15" s="408"/>
      <c r="BV15" s="406">
        <v>68907403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4"/>
      <c r="CU15" s="175"/>
      <c r="CV15" s="175"/>
      <c r="CW15" s="175"/>
      <c r="CX15" s="175"/>
      <c r="CY15" s="175"/>
      <c r="CZ15" s="175"/>
      <c r="DA15" s="176"/>
      <c r="DB15" s="174"/>
      <c r="DC15" s="175"/>
      <c r="DD15" s="175"/>
      <c r="DE15" s="175"/>
      <c r="DF15" s="175"/>
      <c r="DG15" s="175"/>
      <c r="DH15" s="175"/>
      <c r="DI15" s="176"/>
    </row>
    <row r="16" spans="1:119" ht="18.75" customHeight="1">
      <c r="A16" s="164"/>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25.2</v>
      </c>
      <c r="AD16" s="531"/>
      <c r="AE16" s="531"/>
      <c r="AF16" s="531"/>
      <c r="AG16" s="532"/>
      <c r="AH16" s="530">
        <v>26.9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88733508</v>
      </c>
      <c r="BO16" s="444"/>
      <c r="BP16" s="444"/>
      <c r="BQ16" s="444"/>
      <c r="BR16" s="444"/>
      <c r="BS16" s="444"/>
      <c r="BT16" s="444"/>
      <c r="BU16" s="445"/>
      <c r="BV16" s="443">
        <v>85365022</v>
      </c>
      <c r="BW16" s="444"/>
      <c r="BX16" s="444"/>
      <c r="BY16" s="444"/>
      <c r="BZ16" s="444"/>
      <c r="CA16" s="444"/>
      <c r="CB16" s="444"/>
      <c r="CC16" s="445"/>
      <c r="CD16" s="177"/>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c r="A17" s="164"/>
      <c r="B17" s="509"/>
      <c r="C17" s="510"/>
      <c r="D17" s="510"/>
      <c r="E17" s="510"/>
      <c r="F17" s="510"/>
      <c r="G17" s="510"/>
      <c r="H17" s="510"/>
      <c r="I17" s="510"/>
      <c r="J17" s="510"/>
      <c r="K17" s="511"/>
      <c r="L17" s="178"/>
      <c r="M17" s="554" t="s">
        <v>143</v>
      </c>
      <c r="N17" s="555"/>
      <c r="O17" s="555"/>
      <c r="P17" s="555"/>
      <c r="Q17" s="556"/>
      <c r="R17" s="549" t="s">
        <v>144</v>
      </c>
      <c r="S17" s="550"/>
      <c r="T17" s="550"/>
      <c r="U17" s="550"/>
      <c r="V17" s="551"/>
      <c r="W17" s="459" t="s">
        <v>145</v>
      </c>
      <c r="X17" s="460"/>
      <c r="Y17" s="460"/>
      <c r="Z17" s="460"/>
      <c r="AA17" s="460"/>
      <c r="AB17" s="450"/>
      <c r="AC17" s="494">
        <v>132677</v>
      </c>
      <c r="AD17" s="495"/>
      <c r="AE17" s="495"/>
      <c r="AF17" s="495"/>
      <c r="AG17" s="537"/>
      <c r="AH17" s="494">
        <v>131965</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90419158</v>
      </c>
      <c r="BO17" s="444"/>
      <c r="BP17" s="444"/>
      <c r="BQ17" s="444"/>
      <c r="BR17" s="444"/>
      <c r="BS17" s="444"/>
      <c r="BT17" s="444"/>
      <c r="BU17" s="445"/>
      <c r="BV17" s="443">
        <v>88121225</v>
      </c>
      <c r="BW17" s="444"/>
      <c r="BX17" s="444"/>
      <c r="BY17" s="444"/>
      <c r="BZ17" s="444"/>
      <c r="CA17" s="444"/>
      <c r="CB17" s="444"/>
      <c r="CC17" s="445"/>
      <c r="CD17" s="177"/>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c r="A18" s="164"/>
      <c r="B18" s="565" t="s">
        <v>147</v>
      </c>
      <c r="C18" s="486"/>
      <c r="D18" s="486"/>
      <c r="E18" s="566"/>
      <c r="F18" s="566"/>
      <c r="G18" s="566"/>
      <c r="H18" s="566"/>
      <c r="I18" s="566"/>
      <c r="J18" s="566"/>
      <c r="K18" s="566"/>
      <c r="L18" s="567">
        <v>50.7</v>
      </c>
      <c r="M18" s="567"/>
      <c r="N18" s="567"/>
      <c r="O18" s="567"/>
      <c r="P18" s="567"/>
      <c r="Q18" s="567"/>
      <c r="R18" s="568"/>
      <c r="S18" s="568"/>
      <c r="T18" s="568"/>
      <c r="U18" s="568"/>
      <c r="V18" s="569"/>
      <c r="W18" s="461"/>
      <c r="X18" s="462"/>
      <c r="Y18" s="462"/>
      <c r="Z18" s="462"/>
      <c r="AA18" s="462"/>
      <c r="AB18" s="453"/>
      <c r="AC18" s="570">
        <v>74.5</v>
      </c>
      <c r="AD18" s="571"/>
      <c r="AE18" s="571"/>
      <c r="AF18" s="571"/>
      <c r="AG18" s="572"/>
      <c r="AH18" s="570">
        <v>72.8</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110846711</v>
      </c>
      <c r="BO18" s="444"/>
      <c r="BP18" s="444"/>
      <c r="BQ18" s="444"/>
      <c r="BR18" s="444"/>
      <c r="BS18" s="444"/>
      <c r="BT18" s="444"/>
      <c r="BU18" s="445"/>
      <c r="BV18" s="443">
        <v>107439177</v>
      </c>
      <c r="BW18" s="444"/>
      <c r="BX18" s="444"/>
      <c r="BY18" s="444"/>
      <c r="BZ18" s="444"/>
      <c r="CA18" s="444"/>
      <c r="CB18" s="444"/>
      <c r="CC18" s="445"/>
      <c r="CD18" s="177"/>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c r="A19" s="164"/>
      <c r="B19" s="565" t="s">
        <v>149</v>
      </c>
      <c r="C19" s="486"/>
      <c r="D19" s="486"/>
      <c r="E19" s="566"/>
      <c r="F19" s="566"/>
      <c r="G19" s="566"/>
      <c r="H19" s="566"/>
      <c r="I19" s="566"/>
      <c r="J19" s="566"/>
      <c r="K19" s="566"/>
      <c r="L19" s="574">
        <v>9065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141441853</v>
      </c>
      <c r="BO19" s="444"/>
      <c r="BP19" s="444"/>
      <c r="BQ19" s="444"/>
      <c r="BR19" s="444"/>
      <c r="BS19" s="444"/>
      <c r="BT19" s="444"/>
      <c r="BU19" s="445"/>
      <c r="BV19" s="443">
        <v>138435823</v>
      </c>
      <c r="BW19" s="444"/>
      <c r="BX19" s="444"/>
      <c r="BY19" s="444"/>
      <c r="BZ19" s="444"/>
      <c r="CA19" s="444"/>
      <c r="CB19" s="444"/>
      <c r="CC19" s="445"/>
      <c r="CD19" s="177"/>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c r="A20" s="164"/>
      <c r="B20" s="565" t="s">
        <v>151</v>
      </c>
      <c r="C20" s="486"/>
      <c r="D20" s="486"/>
      <c r="E20" s="566"/>
      <c r="F20" s="566"/>
      <c r="G20" s="566"/>
      <c r="H20" s="566"/>
      <c r="I20" s="566"/>
      <c r="J20" s="566"/>
      <c r="K20" s="566"/>
      <c r="L20" s="574">
        <v>221404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77"/>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c r="A21" s="164"/>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77"/>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c r="A22" s="164"/>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163323950</v>
      </c>
      <c r="BO22" s="407"/>
      <c r="BP22" s="407"/>
      <c r="BQ22" s="407"/>
      <c r="BR22" s="407"/>
      <c r="BS22" s="407"/>
      <c r="BT22" s="407"/>
      <c r="BU22" s="408"/>
      <c r="BV22" s="406">
        <v>177249397</v>
      </c>
      <c r="BW22" s="407"/>
      <c r="BX22" s="407"/>
      <c r="BY22" s="407"/>
      <c r="BZ22" s="407"/>
      <c r="CA22" s="407"/>
      <c r="CB22" s="407"/>
      <c r="CC22" s="408"/>
      <c r="CD22" s="177"/>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c r="A23" s="164"/>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114355610</v>
      </c>
      <c r="BO23" s="444"/>
      <c r="BP23" s="444"/>
      <c r="BQ23" s="444"/>
      <c r="BR23" s="444"/>
      <c r="BS23" s="444"/>
      <c r="BT23" s="444"/>
      <c r="BU23" s="445"/>
      <c r="BV23" s="443">
        <v>126658395</v>
      </c>
      <c r="BW23" s="444"/>
      <c r="BX23" s="444"/>
      <c r="BY23" s="444"/>
      <c r="BZ23" s="444"/>
      <c r="CA23" s="444"/>
      <c r="CB23" s="444"/>
      <c r="CC23" s="445"/>
      <c r="CD23" s="177"/>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c r="A24" s="164"/>
      <c r="B24" s="614"/>
      <c r="C24" s="590"/>
      <c r="D24" s="591"/>
      <c r="E24" s="493" t="s">
        <v>161</v>
      </c>
      <c r="F24" s="473"/>
      <c r="G24" s="473"/>
      <c r="H24" s="473"/>
      <c r="I24" s="473"/>
      <c r="J24" s="473"/>
      <c r="K24" s="474"/>
      <c r="L24" s="494">
        <v>1</v>
      </c>
      <c r="M24" s="495"/>
      <c r="N24" s="495"/>
      <c r="O24" s="495"/>
      <c r="P24" s="537"/>
      <c r="Q24" s="494">
        <v>11770</v>
      </c>
      <c r="R24" s="495"/>
      <c r="S24" s="495"/>
      <c r="T24" s="495"/>
      <c r="U24" s="495"/>
      <c r="V24" s="537"/>
      <c r="W24" s="589"/>
      <c r="X24" s="590"/>
      <c r="Y24" s="591"/>
      <c r="Z24" s="493" t="s">
        <v>162</v>
      </c>
      <c r="AA24" s="473"/>
      <c r="AB24" s="473"/>
      <c r="AC24" s="473"/>
      <c r="AD24" s="473"/>
      <c r="AE24" s="473"/>
      <c r="AF24" s="473"/>
      <c r="AG24" s="474"/>
      <c r="AH24" s="494">
        <v>2637</v>
      </c>
      <c r="AI24" s="495"/>
      <c r="AJ24" s="495"/>
      <c r="AK24" s="495"/>
      <c r="AL24" s="537"/>
      <c r="AM24" s="494">
        <v>8127234</v>
      </c>
      <c r="AN24" s="495"/>
      <c r="AO24" s="495"/>
      <c r="AP24" s="495"/>
      <c r="AQ24" s="495"/>
      <c r="AR24" s="537"/>
      <c r="AS24" s="494">
        <v>3082</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92448462</v>
      </c>
      <c r="BO24" s="444"/>
      <c r="BP24" s="444"/>
      <c r="BQ24" s="444"/>
      <c r="BR24" s="444"/>
      <c r="BS24" s="444"/>
      <c r="BT24" s="444"/>
      <c r="BU24" s="445"/>
      <c r="BV24" s="443">
        <v>99054684</v>
      </c>
      <c r="BW24" s="444"/>
      <c r="BX24" s="444"/>
      <c r="BY24" s="444"/>
      <c r="BZ24" s="444"/>
      <c r="CA24" s="444"/>
      <c r="CB24" s="444"/>
      <c r="CC24" s="445"/>
      <c r="CD24" s="177"/>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c r="A25" s="164"/>
      <c r="B25" s="614"/>
      <c r="C25" s="590"/>
      <c r="D25" s="591"/>
      <c r="E25" s="493" t="s">
        <v>164</v>
      </c>
      <c r="F25" s="473"/>
      <c r="G25" s="473"/>
      <c r="H25" s="473"/>
      <c r="I25" s="473"/>
      <c r="J25" s="473"/>
      <c r="K25" s="474"/>
      <c r="L25" s="494">
        <v>2</v>
      </c>
      <c r="M25" s="495"/>
      <c r="N25" s="495"/>
      <c r="O25" s="495"/>
      <c r="P25" s="537"/>
      <c r="Q25" s="494">
        <v>9420</v>
      </c>
      <c r="R25" s="495"/>
      <c r="S25" s="495"/>
      <c r="T25" s="495"/>
      <c r="U25" s="495"/>
      <c r="V25" s="537"/>
      <c r="W25" s="589"/>
      <c r="X25" s="590"/>
      <c r="Y25" s="591"/>
      <c r="Z25" s="493" t="s">
        <v>165</v>
      </c>
      <c r="AA25" s="473"/>
      <c r="AB25" s="473"/>
      <c r="AC25" s="473"/>
      <c r="AD25" s="473"/>
      <c r="AE25" s="473"/>
      <c r="AF25" s="473"/>
      <c r="AG25" s="474"/>
      <c r="AH25" s="494">
        <v>453</v>
      </c>
      <c r="AI25" s="495"/>
      <c r="AJ25" s="495"/>
      <c r="AK25" s="495"/>
      <c r="AL25" s="537"/>
      <c r="AM25" s="494">
        <v>1447788</v>
      </c>
      <c r="AN25" s="495"/>
      <c r="AO25" s="495"/>
      <c r="AP25" s="495"/>
      <c r="AQ25" s="495"/>
      <c r="AR25" s="537"/>
      <c r="AS25" s="494">
        <v>3196</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102299219</v>
      </c>
      <c r="BO25" s="407"/>
      <c r="BP25" s="407"/>
      <c r="BQ25" s="407"/>
      <c r="BR25" s="407"/>
      <c r="BS25" s="407"/>
      <c r="BT25" s="407"/>
      <c r="BU25" s="408"/>
      <c r="BV25" s="406">
        <v>24790808</v>
      </c>
      <c r="BW25" s="407"/>
      <c r="BX25" s="407"/>
      <c r="BY25" s="407"/>
      <c r="BZ25" s="407"/>
      <c r="CA25" s="407"/>
      <c r="CB25" s="407"/>
      <c r="CC25" s="408"/>
      <c r="CD25" s="177"/>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c r="A26" s="164"/>
      <c r="B26" s="614"/>
      <c r="C26" s="590"/>
      <c r="D26" s="591"/>
      <c r="E26" s="493" t="s">
        <v>167</v>
      </c>
      <c r="F26" s="473"/>
      <c r="G26" s="473"/>
      <c r="H26" s="473"/>
      <c r="I26" s="473"/>
      <c r="J26" s="473"/>
      <c r="K26" s="474"/>
      <c r="L26" s="494">
        <v>1</v>
      </c>
      <c r="M26" s="495"/>
      <c r="N26" s="495"/>
      <c r="O26" s="495"/>
      <c r="P26" s="537"/>
      <c r="Q26" s="494">
        <v>8050</v>
      </c>
      <c r="R26" s="495"/>
      <c r="S26" s="495"/>
      <c r="T26" s="495"/>
      <c r="U26" s="495"/>
      <c r="V26" s="537"/>
      <c r="W26" s="589"/>
      <c r="X26" s="590"/>
      <c r="Y26" s="591"/>
      <c r="Z26" s="493" t="s">
        <v>168</v>
      </c>
      <c r="AA26" s="595"/>
      <c r="AB26" s="595"/>
      <c r="AC26" s="595"/>
      <c r="AD26" s="595"/>
      <c r="AE26" s="595"/>
      <c r="AF26" s="595"/>
      <c r="AG26" s="596"/>
      <c r="AH26" s="494">
        <v>209</v>
      </c>
      <c r="AI26" s="495"/>
      <c r="AJ26" s="495"/>
      <c r="AK26" s="495"/>
      <c r="AL26" s="537"/>
      <c r="AM26" s="494">
        <v>670890</v>
      </c>
      <c r="AN26" s="495"/>
      <c r="AO26" s="495"/>
      <c r="AP26" s="495"/>
      <c r="AQ26" s="495"/>
      <c r="AR26" s="537"/>
      <c r="AS26" s="494">
        <v>3210</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v>2995144</v>
      </c>
      <c r="BO26" s="444"/>
      <c r="BP26" s="444"/>
      <c r="BQ26" s="444"/>
      <c r="BR26" s="444"/>
      <c r="BS26" s="444"/>
      <c r="BT26" s="444"/>
      <c r="BU26" s="445"/>
      <c r="BV26" s="443">
        <v>4212571</v>
      </c>
      <c r="BW26" s="444"/>
      <c r="BX26" s="444"/>
      <c r="BY26" s="444"/>
      <c r="BZ26" s="444"/>
      <c r="CA26" s="444"/>
      <c r="CB26" s="444"/>
      <c r="CC26" s="445"/>
      <c r="CD26" s="177"/>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c r="A27" s="164"/>
      <c r="B27" s="614"/>
      <c r="C27" s="590"/>
      <c r="D27" s="591"/>
      <c r="E27" s="493" t="s">
        <v>170</v>
      </c>
      <c r="F27" s="473"/>
      <c r="G27" s="473"/>
      <c r="H27" s="473"/>
      <c r="I27" s="473"/>
      <c r="J27" s="473"/>
      <c r="K27" s="474"/>
      <c r="L27" s="494">
        <v>1</v>
      </c>
      <c r="M27" s="495"/>
      <c r="N27" s="495"/>
      <c r="O27" s="495"/>
      <c r="P27" s="537"/>
      <c r="Q27" s="494">
        <v>7970</v>
      </c>
      <c r="R27" s="495"/>
      <c r="S27" s="495"/>
      <c r="T27" s="495"/>
      <c r="U27" s="495"/>
      <c r="V27" s="537"/>
      <c r="W27" s="589"/>
      <c r="X27" s="590"/>
      <c r="Y27" s="591"/>
      <c r="Z27" s="493" t="s">
        <v>171</v>
      </c>
      <c r="AA27" s="473"/>
      <c r="AB27" s="473"/>
      <c r="AC27" s="473"/>
      <c r="AD27" s="473"/>
      <c r="AE27" s="473"/>
      <c r="AF27" s="473"/>
      <c r="AG27" s="474"/>
      <c r="AH27" s="494">
        <v>200</v>
      </c>
      <c r="AI27" s="495"/>
      <c r="AJ27" s="495"/>
      <c r="AK27" s="495"/>
      <c r="AL27" s="537"/>
      <c r="AM27" s="494">
        <v>769116</v>
      </c>
      <c r="AN27" s="495"/>
      <c r="AO27" s="495"/>
      <c r="AP27" s="495"/>
      <c r="AQ27" s="495"/>
      <c r="AR27" s="537"/>
      <c r="AS27" s="494">
        <v>3846</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79"/>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c r="A28" s="164"/>
      <c r="B28" s="614"/>
      <c r="C28" s="590"/>
      <c r="D28" s="591"/>
      <c r="E28" s="493" t="s">
        <v>173</v>
      </c>
      <c r="F28" s="473"/>
      <c r="G28" s="473"/>
      <c r="H28" s="473"/>
      <c r="I28" s="473"/>
      <c r="J28" s="473"/>
      <c r="K28" s="474"/>
      <c r="L28" s="494">
        <v>1</v>
      </c>
      <c r="M28" s="495"/>
      <c r="N28" s="495"/>
      <c r="O28" s="495"/>
      <c r="P28" s="537"/>
      <c r="Q28" s="494">
        <v>7170</v>
      </c>
      <c r="R28" s="495"/>
      <c r="S28" s="495"/>
      <c r="T28" s="495"/>
      <c r="U28" s="495"/>
      <c r="V28" s="537"/>
      <c r="W28" s="589"/>
      <c r="X28" s="590"/>
      <c r="Y28" s="591"/>
      <c r="Z28" s="493" t="s">
        <v>174</v>
      </c>
      <c r="AA28" s="473"/>
      <c r="AB28" s="473"/>
      <c r="AC28" s="473"/>
      <c r="AD28" s="473"/>
      <c r="AE28" s="473"/>
      <c r="AF28" s="473"/>
      <c r="AG28" s="474"/>
      <c r="AH28" s="494">
        <v>67</v>
      </c>
      <c r="AI28" s="495"/>
      <c r="AJ28" s="495"/>
      <c r="AK28" s="495"/>
      <c r="AL28" s="537"/>
      <c r="AM28" s="494">
        <v>192759</v>
      </c>
      <c r="AN28" s="495"/>
      <c r="AO28" s="495"/>
      <c r="AP28" s="495"/>
      <c r="AQ28" s="495"/>
      <c r="AR28" s="537"/>
      <c r="AS28" s="494">
        <v>2877</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13654666</v>
      </c>
      <c r="BO28" s="407"/>
      <c r="BP28" s="407"/>
      <c r="BQ28" s="407"/>
      <c r="BR28" s="407"/>
      <c r="BS28" s="407"/>
      <c r="BT28" s="407"/>
      <c r="BU28" s="408"/>
      <c r="BV28" s="406">
        <v>13143785</v>
      </c>
      <c r="BW28" s="407"/>
      <c r="BX28" s="407"/>
      <c r="BY28" s="407"/>
      <c r="BZ28" s="407"/>
      <c r="CA28" s="407"/>
      <c r="CB28" s="407"/>
      <c r="CC28" s="408"/>
      <c r="CD28" s="177"/>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c r="A29" s="164"/>
      <c r="B29" s="614"/>
      <c r="C29" s="590"/>
      <c r="D29" s="591"/>
      <c r="E29" s="493" t="s">
        <v>176</v>
      </c>
      <c r="F29" s="473"/>
      <c r="G29" s="473"/>
      <c r="H29" s="473"/>
      <c r="I29" s="473"/>
      <c r="J29" s="473"/>
      <c r="K29" s="474"/>
      <c r="L29" s="494">
        <v>40</v>
      </c>
      <c r="M29" s="495"/>
      <c r="N29" s="495"/>
      <c r="O29" s="495"/>
      <c r="P29" s="537"/>
      <c r="Q29" s="494">
        <v>6400</v>
      </c>
      <c r="R29" s="495"/>
      <c r="S29" s="495"/>
      <c r="T29" s="495"/>
      <c r="U29" s="495"/>
      <c r="V29" s="537"/>
      <c r="W29" s="592"/>
      <c r="X29" s="593"/>
      <c r="Y29" s="594"/>
      <c r="Z29" s="493" t="s">
        <v>177</v>
      </c>
      <c r="AA29" s="473"/>
      <c r="AB29" s="473"/>
      <c r="AC29" s="473"/>
      <c r="AD29" s="473"/>
      <c r="AE29" s="473"/>
      <c r="AF29" s="473"/>
      <c r="AG29" s="474"/>
      <c r="AH29" s="494">
        <v>2904</v>
      </c>
      <c r="AI29" s="495"/>
      <c r="AJ29" s="495"/>
      <c r="AK29" s="495"/>
      <c r="AL29" s="537"/>
      <c r="AM29" s="494">
        <v>9089109</v>
      </c>
      <c r="AN29" s="495"/>
      <c r="AO29" s="495"/>
      <c r="AP29" s="495"/>
      <c r="AQ29" s="495"/>
      <c r="AR29" s="537"/>
      <c r="AS29" s="494">
        <v>3130</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16537209</v>
      </c>
      <c r="BO29" s="444"/>
      <c r="BP29" s="444"/>
      <c r="BQ29" s="444"/>
      <c r="BR29" s="444"/>
      <c r="BS29" s="444"/>
      <c r="BT29" s="444"/>
      <c r="BU29" s="445"/>
      <c r="BV29" s="443">
        <v>15468910</v>
      </c>
      <c r="BW29" s="444"/>
      <c r="BX29" s="444"/>
      <c r="BY29" s="444"/>
      <c r="BZ29" s="444"/>
      <c r="CA29" s="444"/>
      <c r="CB29" s="444"/>
      <c r="CC29" s="445"/>
      <c r="CD29" s="179"/>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c r="A30" s="164"/>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26248051</v>
      </c>
      <c r="BO30" s="563"/>
      <c r="BP30" s="563"/>
      <c r="BQ30" s="563"/>
      <c r="BR30" s="563"/>
      <c r="BS30" s="563"/>
      <c r="BT30" s="563"/>
      <c r="BU30" s="564"/>
      <c r="BV30" s="562">
        <v>23706611</v>
      </c>
      <c r="BW30" s="563"/>
      <c r="BX30" s="563"/>
      <c r="BY30" s="563"/>
      <c r="BZ30" s="563"/>
      <c r="CA30" s="563"/>
      <c r="CB30" s="563"/>
      <c r="CC30" s="564"/>
      <c r="CD30" s="180"/>
      <c r="CE30" s="181"/>
      <c r="CF30" s="181"/>
      <c r="CG30" s="181"/>
      <c r="CH30" s="181"/>
      <c r="CI30" s="181"/>
      <c r="CJ30" s="181"/>
      <c r="CK30" s="181"/>
      <c r="CL30" s="181"/>
      <c r="CM30" s="181"/>
      <c r="CN30" s="181"/>
      <c r="CO30" s="181"/>
      <c r="CP30" s="181"/>
      <c r="CQ30" s="181"/>
      <c r="CR30" s="181"/>
      <c r="CS30" s="182"/>
      <c r="CT30" s="183"/>
      <c r="CU30" s="184"/>
      <c r="CV30" s="184"/>
      <c r="CW30" s="184"/>
      <c r="CX30" s="184"/>
      <c r="CY30" s="184"/>
      <c r="CZ30" s="184"/>
      <c r="DA30" s="185"/>
      <c r="DB30" s="183"/>
      <c r="DC30" s="184"/>
      <c r="DD30" s="184"/>
      <c r="DE30" s="184"/>
      <c r="DF30" s="184"/>
      <c r="DG30" s="184"/>
      <c r="DH30" s="184"/>
      <c r="DI30" s="185"/>
    </row>
    <row r="31" spans="1:113" ht="13.5" customHeight="1">
      <c r="A31" s="164"/>
      <c r="B31" s="186"/>
      <c r="DI31" s="187"/>
    </row>
    <row r="32" spans="1:113" ht="13.5" customHeight="1">
      <c r="A32" s="164"/>
      <c r="B32" s="188"/>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87"/>
    </row>
    <row r="33" spans="1:113" ht="13.5" customHeight="1">
      <c r="A33" s="164"/>
      <c r="B33" s="188"/>
      <c r="C33" s="467" t="s">
        <v>186</v>
      </c>
      <c r="D33" s="467"/>
      <c r="E33" s="432" t="s">
        <v>187</v>
      </c>
      <c r="F33" s="432"/>
      <c r="G33" s="432"/>
      <c r="H33" s="432"/>
      <c r="I33" s="432"/>
      <c r="J33" s="432"/>
      <c r="K33" s="432"/>
      <c r="L33" s="432"/>
      <c r="M33" s="432"/>
      <c r="N33" s="432"/>
      <c r="O33" s="432"/>
      <c r="P33" s="432"/>
      <c r="Q33" s="432"/>
      <c r="R33" s="432"/>
      <c r="S33" s="432"/>
      <c r="T33" s="189"/>
      <c r="U33" s="467" t="s">
        <v>186</v>
      </c>
      <c r="V33" s="467"/>
      <c r="W33" s="432" t="s">
        <v>187</v>
      </c>
      <c r="X33" s="432"/>
      <c r="Y33" s="432"/>
      <c r="Z33" s="432"/>
      <c r="AA33" s="432"/>
      <c r="AB33" s="432"/>
      <c r="AC33" s="432"/>
      <c r="AD33" s="432"/>
      <c r="AE33" s="432"/>
      <c r="AF33" s="432"/>
      <c r="AG33" s="432"/>
      <c r="AH33" s="432"/>
      <c r="AI33" s="432"/>
      <c r="AJ33" s="432"/>
      <c r="AK33" s="432"/>
      <c r="AL33" s="189"/>
      <c r="AM33" s="467" t="s">
        <v>186</v>
      </c>
      <c r="AN33" s="467"/>
      <c r="AO33" s="432" t="s">
        <v>187</v>
      </c>
      <c r="AP33" s="432"/>
      <c r="AQ33" s="432"/>
      <c r="AR33" s="432"/>
      <c r="AS33" s="432"/>
      <c r="AT33" s="432"/>
      <c r="AU33" s="432"/>
      <c r="AV33" s="432"/>
      <c r="AW33" s="432"/>
      <c r="AX33" s="432"/>
      <c r="AY33" s="432"/>
      <c r="AZ33" s="432"/>
      <c r="BA33" s="432"/>
      <c r="BB33" s="432"/>
      <c r="BC33" s="432"/>
      <c r="BD33" s="190"/>
      <c r="BE33" s="432" t="s">
        <v>188</v>
      </c>
      <c r="BF33" s="432"/>
      <c r="BG33" s="432" t="s">
        <v>189</v>
      </c>
      <c r="BH33" s="432"/>
      <c r="BI33" s="432"/>
      <c r="BJ33" s="432"/>
      <c r="BK33" s="432"/>
      <c r="BL33" s="432"/>
      <c r="BM33" s="432"/>
      <c r="BN33" s="432"/>
      <c r="BO33" s="432"/>
      <c r="BP33" s="432"/>
      <c r="BQ33" s="432"/>
      <c r="BR33" s="432"/>
      <c r="BS33" s="432"/>
      <c r="BT33" s="432"/>
      <c r="BU33" s="432"/>
      <c r="BV33" s="190"/>
      <c r="BW33" s="467" t="s">
        <v>188</v>
      </c>
      <c r="BX33" s="467"/>
      <c r="BY33" s="432" t="s">
        <v>190</v>
      </c>
      <c r="BZ33" s="432"/>
      <c r="CA33" s="432"/>
      <c r="CB33" s="432"/>
      <c r="CC33" s="432"/>
      <c r="CD33" s="432"/>
      <c r="CE33" s="432"/>
      <c r="CF33" s="432"/>
      <c r="CG33" s="432"/>
      <c r="CH33" s="432"/>
      <c r="CI33" s="432"/>
      <c r="CJ33" s="432"/>
      <c r="CK33" s="432"/>
      <c r="CL33" s="432"/>
      <c r="CM33" s="432"/>
      <c r="CN33" s="189"/>
      <c r="CO33" s="467" t="s">
        <v>186</v>
      </c>
      <c r="CP33" s="467"/>
      <c r="CQ33" s="432" t="s">
        <v>191</v>
      </c>
      <c r="CR33" s="432"/>
      <c r="CS33" s="432"/>
      <c r="CT33" s="432"/>
      <c r="CU33" s="432"/>
      <c r="CV33" s="432"/>
      <c r="CW33" s="432"/>
      <c r="CX33" s="432"/>
      <c r="CY33" s="432"/>
      <c r="CZ33" s="432"/>
      <c r="DA33" s="432"/>
      <c r="DB33" s="432"/>
      <c r="DC33" s="432"/>
      <c r="DD33" s="432"/>
      <c r="DE33" s="432"/>
      <c r="DF33" s="189"/>
      <c r="DG33" s="632" t="s">
        <v>192</v>
      </c>
      <c r="DH33" s="632"/>
      <c r="DI33" s="191"/>
    </row>
    <row r="34" spans="1:113" ht="32.25" customHeight="1">
      <c r="A34" s="164"/>
      <c r="B34" s="188"/>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4"/>
      <c r="U34" s="633">
        <f>IF(W34="","",MAX(C34:D43)+1)</f>
        <v>6</v>
      </c>
      <c r="V34" s="633"/>
      <c r="W34" s="634" t="str">
        <f>IF('各会計、関係団体の財政状況及び健全化判断比率'!B28="","",'各会計、関係団体の財政状況及び健全化判断比率'!B28)</f>
        <v>国民健康保険事業費会計</v>
      </c>
      <c r="X34" s="634"/>
      <c r="Y34" s="634"/>
      <c r="Z34" s="634"/>
      <c r="AA34" s="634"/>
      <c r="AB34" s="634"/>
      <c r="AC34" s="634"/>
      <c r="AD34" s="634"/>
      <c r="AE34" s="634"/>
      <c r="AF34" s="634"/>
      <c r="AG34" s="634"/>
      <c r="AH34" s="634"/>
      <c r="AI34" s="634"/>
      <c r="AJ34" s="634"/>
      <c r="AK34" s="634"/>
      <c r="AL34" s="164"/>
      <c r="AM34" s="633">
        <f>IF(AO34="","",MAX(C34:D43,U34:V43)+1)</f>
        <v>9</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4"/>
      <c r="BE34" s="633">
        <f>IF(BG34="","",MAX(C34:D43,U34:V43,AM34:AN43)+1)</f>
        <v>13</v>
      </c>
      <c r="BF34" s="633"/>
      <c r="BG34" s="634" t="str">
        <f>IF('各会計、関係団体の財政状況及び健全化判断比率'!B35="","",'各会計、関係団体の財政状況及び健全化判断比率'!B35)</f>
        <v>地方卸売市場事業費会計</v>
      </c>
      <c r="BH34" s="634"/>
      <c r="BI34" s="634"/>
      <c r="BJ34" s="634"/>
      <c r="BK34" s="634"/>
      <c r="BL34" s="634"/>
      <c r="BM34" s="634"/>
      <c r="BN34" s="634"/>
      <c r="BO34" s="634"/>
      <c r="BP34" s="634"/>
      <c r="BQ34" s="634"/>
      <c r="BR34" s="634"/>
      <c r="BS34" s="634"/>
      <c r="BT34" s="634"/>
      <c r="BU34" s="634"/>
      <c r="BV34" s="164"/>
      <c r="BW34" s="633">
        <f>IF(BY34="","",MAX(C34:D43,U34:V43,AM34:AN43,BE34:BF43)+1)</f>
        <v>14</v>
      </c>
      <c r="BX34" s="633"/>
      <c r="BY34" s="634" t="str">
        <f>IF('各会計、関係団体の財政状況及び健全化判断比率'!B68="","",'各会計、関係団体の財政状況及び健全化判断比率'!B68)</f>
        <v>兵庫県後期高齢者医療広域連合（一般会計）</v>
      </c>
      <c r="BZ34" s="634"/>
      <c r="CA34" s="634"/>
      <c r="CB34" s="634"/>
      <c r="CC34" s="634"/>
      <c r="CD34" s="634"/>
      <c r="CE34" s="634"/>
      <c r="CF34" s="634"/>
      <c r="CG34" s="634"/>
      <c r="CH34" s="634"/>
      <c r="CI34" s="634"/>
      <c r="CJ34" s="634"/>
      <c r="CK34" s="634"/>
      <c r="CL34" s="634"/>
      <c r="CM34" s="634"/>
      <c r="CN34" s="164"/>
      <c r="CO34" s="633">
        <f>IF(CQ34="","",MAX(C34:D43,U34:V43,AM34:AN43,BE34:BF43,BW34:BX43)+1)</f>
        <v>18</v>
      </c>
      <c r="CP34" s="633"/>
      <c r="CQ34" s="634" t="str">
        <f>IF('各会計、関係団体の財政状況及び健全化判断比率'!BS7="","",'各会計、関係団体の財政状況及び健全化判断比率'!BS7)</f>
        <v>尼崎健康医療財団</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1"/>
    </row>
    <row r="35" spans="1:113" ht="32.25" customHeight="1">
      <c r="A35" s="164"/>
      <c r="B35" s="188"/>
      <c r="C35" s="633">
        <f>IF(E35="","",C34+1)</f>
        <v>2</v>
      </c>
      <c r="D35" s="633"/>
      <c r="E35" s="634" t="str">
        <f>IF('各会計、関係団体の財政状況及び健全化判断比率'!B8="","",'各会計、関係団体の財政状況及び健全化判断比率'!B8)</f>
        <v>育英事業費会計</v>
      </c>
      <c r="F35" s="634"/>
      <c r="G35" s="634"/>
      <c r="H35" s="634"/>
      <c r="I35" s="634"/>
      <c r="J35" s="634"/>
      <c r="K35" s="634"/>
      <c r="L35" s="634"/>
      <c r="M35" s="634"/>
      <c r="N35" s="634"/>
      <c r="O35" s="634"/>
      <c r="P35" s="634"/>
      <c r="Q35" s="634"/>
      <c r="R35" s="634"/>
      <c r="S35" s="634"/>
      <c r="T35" s="164"/>
      <c r="U35" s="633">
        <f>IF(W35="","",U34+1)</f>
        <v>7</v>
      </c>
      <c r="V35" s="633"/>
      <c r="W35" s="634" t="str">
        <f>IF('各会計、関係団体の財政状況及び健全化判断比率'!B29="","",'各会計、関係団体の財政状況及び健全化判断比率'!B29)</f>
        <v>介護保険事業費会計</v>
      </c>
      <c r="X35" s="634"/>
      <c r="Y35" s="634"/>
      <c r="Z35" s="634"/>
      <c r="AA35" s="634"/>
      <c r="AB35" s="634"/>
      <c r="AC35" s="634"/>
      <c r="AD35" s="634"/>
      <c r="AE35" s="634"/>
      <c r="AF35" s="634"/>
      <c r="AG35" s="634"/>
      <c r="AH35" s="634"/>
      <c r="AI35" s="634"/>
      <c r="AJ35" s="634"/>
      <c r="AK35" s="634"/>
      <c r="AL35" s="164"/>
      <c r="AM35" s="633">
        <f t="shared" ref="AM35:AM43" si="0">IF(AO35="","",AM34+1)</f>
        <v>10</v>
      </c>
      <c r="AN35" s="633"/>
      <c r="AO35" s="634" t="str">
        <f>IF('各会計、関係団体の財政状況及び健全化判断比率'!B32="","",'各会計、関係団体の財政状況及び健全化判断比率'!B32)</f>
        <v>工業用水道事業会計</v>
      </c>
      <c r="AP35" s="634"/>
      <c r="AQ35" s="634"/>
      <c r="AR35" s="634"/>
      <c r="AS35" s="634"/>
      <c r="AT35" s="634"/>
      <c r="AU35" s="634"/>
      <c r="AV35" s="634"/>
      <c r="AW35" s="634"/>
      <c r="AX35" s="634"/>
      <c r="AY35" s="634"/>
      <c r="AZ35" s="634"/>
      <c r="BA35" s="634"/>
      <c r="BB35" s="634"/>
      <c r="BC35" s="634"/>
      <c r="BD35" s="164"/>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4"/>
      <c r="BW35" s="633">
        <f t="shared" ref="BW35:BW43" si="2">IF(BY35="","",BW34+1)</f>
        <v>15</v>
      </c>
      <c r="BX35" s="633"/>
      <c r="BY35" s="634" t="str">
        <f>IF('各会計、関係団体の財政状況及び健全化判断比率'!B69="","",'各会計、関係団体の財政状況及び健全化判断比率'!B69)</f>
        <v>兵庫県後期高齢者医療広域連合（特別会計）</v>
      </c>
      <c r="BZ35" s="634"/>
      <c r="CA35" s="634"/>
      <c r="CB35" s="634"/>
      <c r="CC35" s="634"/>
      <c r="CD35" s="634"/>
      <c r="CE35" s="634"/>
      <c r="CF35" s="634"/>
      <c r="CG35" s="634"/>
      <c r="CH35" s="634"/>
      <c r="CI35" s="634"/>
      <c r="CJ35" s="634"/>
      <c r="CK35" s="634"/>
      <c r="CL35" s="634"/>
      <c r="CM35" s="634"/>
      <c r="CN35" s="164"/>
      <c r="CO35" s="633">
        <f t="shared" ref="CO35:CO43" si="3">IF(CQ35="","",CO34+1)</f>
        <v>19</v>
      </c>
      <c r="CP35" s="633"/>
      <c r="CQ35" s="634" t="str">
        <f>IF('各会計、関係団体の財政状況及び健全化判断比率'!BS8="","",'各会計、関係団体の財政状況及び健全化判断比率'!BS8)</f>
        <v>尼崎環境財団</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1"/>
    </row>
    <row r="36" spans="1:113" ht="32.25" customHeight="1">
      <c r="A36" s="164"/>
      <c r="B36" s="188"/>
      <c r="C36" s="633">
        <f>IF(E36="","",C35+1)</f>
        <v>3</v>
      </c>
      <c r="D36" s="633"/>
      <c r="E36" s="634" t="str">
        <f>IF('各会計、関係団体の財政状況及び健全化判断比率'!B9="","",'各会計、関係団体の財政状況及び健全化判断比率'!B9)</f>
        <v>公共用地先行取得事業費会計</v>
      </c>
      <c r="F36" s="634"/>
      <c r="G36" s="634"/>
      <c r="H36" s="634"/>
      <c r="I36" s="634"/>
      <c r="J36" s="634"/>
      <c r="K36" s="634"/>
      <c r="L36" s="634"/>
      <c r="M36" s="634"/>
      <c r="N36" s="634"/>
      <c r="O36" s="634"/>
      <c r="P36" s="634"/>
      <c r="Q36" s="634"/>
      <c r="R36" s="634"/>
      <c r="S36" s="634"/>
      <c r="T36" s="164"/>
      <c r="U36" s="633">
        <f t="shared" ref="U36:U43" si="4">IF(W36="","",U35+1)</f>
        <v>8</v>
      </c>
      <c r="V36" s="633"/>
      <c r="W36" s="634" t="str">
        <f>IF('各会計、関係団体の財政状況及び健全化判断比率'!B30="","",'各会計、関係団体の財政状況及び健全化判断比率'!B30)</f>
        <v>後期高齢者医療事業費会計</v>
      </c>
      <c r="X36" s="634"/>
      <c r="Y36" s="634"/>
      <c r="Z36" s="634"/>
      <c r="AA36" s="634"/>
      <c r="AB36" s="634"/>
      <c r="AC36" s="634"/>
      <c r="AD36" s="634"/>
      <c r="AE36" s="634"/>
      <c r="AF36" s="634"/>
      <c r="AG36" s="634"/>
      <c r="AH36" s="634"/>
      <c r="AI36" s="634"/>
      <c r="AJ36" s="634"/>
      <c r="AK36" s="634"/>
      <c r="AL36" s="164"/>
      <c r="AM36" s="633">
        <f t="shared" si="0"/>
        <v>11</v>
      </c>
      <c r="AN36" s="633"/>
      <c r="AO36" s="634" t="str">
        <f>IF('各会計、関係団体の財政状況及び健全化判断比率'!B33="","",'各会計、関係団体の財政状況及び健全化判断比率'!B33)</f>
        <v>下水道事業会計</v>
      </c>
      <c r="AP36" s="634"/>
      <c r="AQ36" s="634"/>
      <c r="AR36" s="634"/>
      <c r="AS36" s="634"/>
      <c r="AT36" s="634"/>
      <c r="AU36" s="634"/>
      <c r="AV36" s="634"/>
      <c r="AW36" s="634"/>
      <c r="AX36" s="634"/>
      <c r="AY36" s="634"/>
      <c r="AZ36" s="634"/>
      <c r="BA36" s="634"/>
      <c r="BB36" s="634"/>
      <c r="BC36" s="634"/>
      <c r="BD36" s="164"/>
      <c r="BE36" s="633" t="str">
        <f t="shared" si="1"/>
        <v/>
      </c>
      <c r="BF36" s="633"/>
      <c r="BG36" s="634"/>
      <c r="BH36" s="634"/>
      <c r="BI36" s="634"/>
      <c r="BJ36" s="634"/>
      <c r="BK36" s="634"/>
      <c r="BL36" s="634"/>
      <c r="BM36" s="634"/>
      <c r="BN36" s="634"/>
      <c r="BO36" s="634"/>
      <c r="BP36" s="634"/>
      <c r="BQ36" s="634"/>
      <c r="BR36" s="634"/>
      <c r="BS36" s="634"/>
      <c r="BT36" s="634"/>
      <c r="BU36" s="634"/>
      <c r="BV36" s="164"/>
      <c r="BW36" s="633">
        <f t="shared" si="2"/>
        <v>16</v>
      </c>
      <c r="BX36" s="633"/>
      <c r="BY36" s="634" t="str">
        <f>IF('各会計、関係団体の財政状況及び健全化判断比率'!B70="","",'各会計、関係団体の財政状況及び健全化判断比率'!B70)</f>
        <v>阪神水道企業団</v>
      </c>
      <c r="BZ36" s="634"/>
      <c r="CA36" s="634"/>
      <c r="CB36" s="634"/>
      <c r="CC36" s="634"/>
      <c r="CD36" s="634"/>
      <c r="CE36" s="634"/>
      <c r="CF36" s="634"/>
      <c r="CG36" s="634"/>
      <c r="CH36" s="634"/>
      <c r="CI36" s="634"/>
      <c r="CJ36" s="634"/>
      <c r="CK36" s="634"/>
      <c r="CL36" s="634"/>
      <c r="CM36" s="634"/>
      <c r="CN36" s="164"/>
      <c r="CO36" s="633">
        <f t="shared" si="3"/>
        <v>20</v>
      </c>
      <c r="CP36" s="633"/>
      <c r="CQ36" s="634" t="str">
        <f>IF('各会計、関係団体の財政状況及び健全化判断比率'!BS9="","",'各会計、関係団体の財政状況及び健全化判断比率'!BS9)</f>
        <v>尼崎市文化振興財団</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1"/>
    </row>
    <row r="37" spans="1:113" ht="32.25" customHeight="1">
      <c r="A37" s="164"/>
      <c r="B37" s="188"/>
      <c r="C37" s="633">
        <f>IF(E37="","",C36+1)</f>
        <v>4</v>
      </c>
      <c r="D37" s="633"/>
      <c r="E37" s="634" t="str">
        <f>IF('各会計、関係団体の財政状況及び健全化判断比率'!B10="","",'各会計、関係団体の財政状況及び健全化判断比率'!B10)</f>
        <v>公害病認定患者救済事業費会計</v>
      </c>
      <c r="F37" s="634"/>
      <c r="G37" s="634"/>
      <c r="H37" s="634"/>
      <c r="I37" s="634"/>
      <c r="J37" s="634"/>
      <c r="K37" s="634"/>
      <c r="L37" s="634"/>
      <c r="M37" s="634"/>
      <c r="N37" s="634"/>
      <c r="O37" s="634"/>
      <c r="P37" s="634"/>
      <c r="Q37" s="634"/>
      <c r="R37" s="634"/>
      <c r="S37" s="634"/>
      <c r="T37" s="164"/>
      <c r="U37" s="633" t="str">
        <f t="shared" si="4"/>
        <v/>
      </c>
      <c r="V37" s="633"/>
      <c r="W37" s="634"/>
      <c r="X37" s="634"/>
      <c r="Y37" s="634"/>
      <c r="Z37" s="634"/>
      <c r="AA37" s="634"/>
      <c r="AB37" s="634"/>
      <c r="AC37" s="634"/>
      <c r="AD37" s="634"/>
      <c r="AE37" s="634"/>
      <c r="AF37" s="634"/>
      <c r="AG37" s="634"/>
      <c r="AH37" s="634"/>
      <c r="AI37" s="634"/>
      <c r="AJ37" s="634"/>
      <c r="AK37" s="634"/>
      <c r="AL37" s="164"/>
      <c r="AM37" s="633">
        <f t="shared" si="0"/>
        <v>12</v>
      </c>
      <c r="AN37" s="633"/>
      <c r="AO37" s="634" t="str">
        <f>IF('各会計、関係団体の財政状況及び健全化判断比率'!B34="","",'各会計、関係団体の財政状況及び健全化判断比率'!B34)</f>
        <v>モーターボート競走事業会計</v>
      </c>
      <c r="AP37" s="634"/>
      <c r="AQ37" s="634"/>
      <c r="AR37" s="634"/>
      <c r="AS37" s="634"/>
      <c r="AT37" s="634"/>
      <c r="AU37" s="634"/>
      <c r="AV37" s="634"/>
      <c r="AW37" s="634"/>
      <c r="AX37" s="634"/>
      <c r="AY37" s="634"/>
      <c r="AZ37" s="634"/>
      <c r="BA37" s="634"/>
      <c r="BB37" s="634"/>
      <c r="BC37" s="634"/>
      <c r="BD37" s="164"/>
      <c r="BE37" s="633" t="str">
        <f t="shared" si="1"/>
        <v/>
      </c>
      <c r="BF37" s="633"/>
      <c r="BG37" s="634"/>
      <c r="BH37" s="634"/>
      <c r="BI37" s="634"/>
      <c r="BJ37" s="634"/>
      <c r="BK37" s="634"/>
      <c r="BL37" s="634"/>
      <c r="BM37" s="634"/>
      <c r="BN37" s="634"/>
      <c r="BO37" s="634"/>
      <c r="BP37" s="634"/>
      <c r="BQ37" s="634"/>
      <c r="BR37" s="634"/>
      <c r="BS37" s="634"/>
      <c r="BT37" s="634"/>
      <c r="BU37" s="634"/>
      <c r="BV37" s="164"/>
      <c r="BW37" s="633">
        <f t="shared" si="2"/>
        <v>17</v>
      </c>
      <c r="BX37" s="633"/>
      <c r="BY37" s="634" t="str">
        <f>IF('各会計、関係団体の財政状況及び健全化判断比率'!B71="","",'各会計、関係団体の財政状況及び健全化判断比率'!B71)</f>
        <v>兵庫県競馬組合</v>
      </c>
      <c r="BZ37" s="634"/>
      <c r="CA37" s="634"/>
      <c r="CB37" s="634"/>
      <c r="CC37" s="634"/>
      <c r="CD37" s="634"/>
      <c r="CE37" s="634"/>
      <c r="CF37" s="634"/>
      <c r="CG37" s="634"/>
      <c r="CH37" s="634"/>
      <c r="CI37" s="634"/>
      <c r="CJ37" s="634"/>
      <c r="CK37" s="634"/>
      <c r="CL37" s="634"/>
      <c r="CM37" s="634"/>
      <c r="CN37" s="164"/>
      <c r="CO37" s="633">
        <f t="shared" si="3"/>
        <v>21</v>
      </c>
      <c r="CP37" s="633"/>
      <c r="CQ37" s="634" t="str">
        <f>IF('各会計、関係団体の財政状況及び健全化判断比率'!BS10="","",'各会計、関係団体の財政状況及び健全化判断比率'!BS10)</f>
        <v>尼崎市スポーツ振興事業団</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1"/>
    </row>
    <row r="38" spans="1:113" ht="32.25" customHeight="1">
      <c r="A38" s="164"/>
      <c r="B38" s="188"/>
      <c r="C38" s="633">
        <f t="shared" ref="C38:C43" si="5">IF(E38="","",C37+1)</f>
        <v>5</v>
      </c>
      <c r="D38" s="633"/>
      <c r="E38" s="634" t="str">
        <f>IF('各会計、関係団体の財政状況及び健全化判断比率'!B11="","",'各会計、関係団体の財政状況及び健全化判断比率'!B11)</f>
        <v>母子及び寡婦福祉資金貸付事業費会計</v>
      </c>
      <c r="F38" s="634"/>
      <c r="G38" s="634"/>
      <c r="H38" s="634"/>
      <c r="I38" s="634"/>
      <c r="J38" s="634"/>
      <c r="K38" s="634"/>
      <c r="L38" s="634"/>
      <c r="M38" s="634"/>
      <c r="N38" s="634"/>
      <c r="O38" s="634"/>
      <c r="P38" s="634"/>
      <c r="Q38" s="634"/>
      <c r="R38" s="634"/>
      <c r="S38" s="634"/>
      <c r="T38" s="164"/>
      <c r="U38" s="633" t="str">
        <f t="shared" si="4"/>
        <v/>
      </c>
      <c r="V38" s="633"/>
      <c r="W38" s="634"/>
      <c r="X38" s="634"/>
      <c r="Y38" s="634"/>
      <c r="Z38" s="634"/>
      <c r="AA38" s="634"/>
      <c r="AB38" s="634"/>
      <c r="AC38" s="634"/>
      <c r="AD38" s="634"/>
      <c r="AE38" s="634"/>
      <c r="AF38" s="634"/>
      <c r="AG38" s="634"/>
      <c r="AH38" s="634"/>
      <c r="AI38" s="634"/>
      <c r="AJ38" s="634"/>
      <c r="AK38" s="634"/>
      <c r="AL38" s="164"/>
      <c r="AM38" s="633" t="str">
        <f t="shared" si="0"/>
        <v/>
      </c>
      <c r="AN38" s="633"/>
      <c r="AO38" s="634"/>
      <c r="AP38" s="634"/>
      <c r="AQ38" s="634"/>
      <c r="AR38" s="634"/>
      <c r="AS38" s="634"/>
      <c r="AT38" s="634"/>
      <c r="AU38" s="634"/>
      <c r="AV38" s="634"/>
      <c r="AW38" s="634"/>
      <c r="AX38" s="634"/>
      <c r="AY38" s="634"/>
      <c r="AZ38" s="634"/>
      <c r="BA38" s="634"/>
      <c r="BB38" s="634"/>
      <c r="BC38" s="634"/>
      <c r="BD38" s="164"/>
      <c r="BE38" s="633" t="str">
        <f t="shared" si="1"/>
        <v/>
      </c>
      <c r="BF38" s="633"/>
      <c r="BG38" s="634"/>
      <c r="BH38" s="634"/>
      <c r="BI38" s="634"/>
      <c r="BJ38" s="634"/>
      <c r="BK38" s="634"/>
      <c r="BL38" s="634"/>
      <c r="BM38" s="634"/>
      <c r="BN38" s="634"/>
      <c r="BO38" s="634"/>
      <c r="BP38" s="634"/>
      <c r="BQ38" s="634"/>
      <c r="BR38" s="634"/>
      <c r="BS38" s="634"/>
      <c r="BT38" s="634"/>
      <c r="BU38" s="634"/>
      <c r="BV38" s="164"/>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4"/>
      <c r="CO38" s="633">
        <f t="shared" si="3"/>
        <v>22</v>
      </c>
      <c r="CP38" s="633"/>
      <c r="CQ38" s="634" t="str">
        <f>IF('各会計、関係団体の財政状況及び健全化判断比率'!BS11="","",'各会計、関係団体の財政状況及び健全化判断比率'!BS11)</f>
        <v>尼崎緑化公園協会</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1"/>
    </row>
    <row r="39" spans="1:113" ht="32.25" customHeight="1">
      <c r="A39" s="164"/>
      <c r="B39" s="188"/>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4"/>
      <c r="U39" s="633" t="str">
        <f t="shared" si="4"/>
        <v/>
      </c>
      <c r="V39" s="633"/>
      <c r="W39" s="634"/>
      <c r="X39" s="634"/>
      <c r="Y39" s="634"/>
      <c r="Z39" s="634"/>
      <c r="AA39" s="634"/>
      <c r="AB39" s="634"/>
      <c r="AC39" s="634"/>
      <c r="AD39" s="634"/>
      <c r="AE39" s="634"/>
      <c r="AF39" s="634"/>
      <c r="AG39" s="634"/>
      <c r="AH39" s="634"/>
      <c r="AI39" s="634"/>
      <c r="AJ39" s="634"/>
      <c r="AK39" s="634"/>
      <c r="AL39" s="164"/>
      <c r="AM39" s="633" t="str">
        <f t="shared" si="0"/>
        <v/>
      </c>
      <c r="AN39" s="633"/>
      <c r="AO39" s="634"/>
      <c r="AP39" s="634"/>
      <c r="AQ39" s="634"/>
      <c r="AR39" s="634"/>
      <c r="AS39" s="634"/>
      <c r="AT39" s="634"/>
      <c r="AU39" s="634"/>
      <c r="AV39" s="634"/>
      <c r="AW39" s="634"/>
      <c r="AX39" s="634"/>
      <c r="AY39" s="634"/>
      <c r="AZ39" s="634"/>
      <c r="BA39" s="634"/>
      <c r="BB39" s="634"/>
      <c r="BC39" s="634"/>
      <c r="BD39" s="164"/>
      <c r="BE39" s="633" t="str">
        <f t="shared" si="1"/>
        <v/>
      </c>
      <c r="BF39" s="633"/>
      <c r="BG39" s="634"/>
      <c r="BH39" s="634"/>
      <c r="BI39" s="634"/>
      <c r="BJ39" s="634"/>
      <c r="BK39" s="634"/>
      <c r="BL39" s="634"/>
      <c r="BM39" s="634"/>
      <c r="BN39" s="634"/>
      <c r="BO39" s="634"/>
      <c r="BP39" s="634"/>
      <c r="BQ39" s="634"/>
      <c r="BR39" s="634"/>
      <c r="BS39" s="634"/>
      <c r="BT39" s="634"/>
      <c r="BU39" s="634"/>
      <c r="BV39" s="164"/>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4"/>
      <c r="CO39" s="633">
        <f t="shared" si="3"/>
        <v>23</v>
      </c>
      <c r="CP39" s="633"/>
      <c r="CQ39" s="634" t="str">
        <f>IF('各会計、関係団体の財政状況及び健全化判断比率'!BS12="","",'各会計、関係団体の財政状況及び健全化判断比率'!BS12)</f>
        <v>尼崎交通事業振興</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1"/>
    </row>
    <row r="40" spans="1:113" ht="32.25" customHeight="1">
      <c r="A40" s="164"/>
      <c r="B40" s="188"/>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4"/>
      <c r="U40" s="633" t="str">
        <f t="shared" si="4"/>
        <v/>
      </c>
      <c r="V40" s="633"/>
      <c r="W40" s="634"/>
      <c r="X40" s="634"/>
      <c r="Y40" s="634"/>
      <c r="Z40" s="634"/>
      <c r="AA40" s="634"/>
      <c r="AB40" s="634"/>
      <c r="AC40" s="634"/>
      <c r="AD40" s="634"/>
      <c r="AE40" s="634"/>
      <c r="AF40" s="634"/>
      <c r="AG40" s="634"/>
      <c r="AH40" s="634"/>
      <c r="AI40" s="634"/>
      <c r="AJ40" s="634"/>
      <c r="AK40" s="634"/>
      <c r="AL40" s="164"/>
      <c r="AM40" s="633" t="str">
        <f t="shared" si="0"/>
        <v/>
      </c>
      <c r="AN40" s="633"/>
      <c r="AO40" s="634"/>
      <c r="AP40" s="634"/>
      <c r="AQ40" s="634"/>
      <c r="AR40" s="634"/>
      <c r="AS40" s="634"/>
      <c r="AT40" s="634"/>
      <c r="AU40" s="634"/>
      <c r="AV40" s="634"/>
      <c r="AW40" s="634"/>
      <c r="AX40" s="634"/>
      <c r="AY40" s="634"/>
      <c r="AZ40" s="634"/>
      <c r="BA40" s="634"/>
      <c r="BB40" s="634"/>
      <c r="BC40" s="634"/>
      <c r="BD40" s="164"/>
      <c r="BE40" s="633" t="str">
        <f t="shared" si="1"/>
        <v/>
      </c>
      <c r="BF40" s="633"/>
      <c r="BG40" s="634"/>
      <c r="BH40" s="634"/>
      <c r="BI40" s="634"/>
      <c r="BJ40" s="634"/>
      <c r="BK40" s="634"/>
      <c r="BL40" s="634"/>
      <c r="BM40" s="634"/>
      <c r="BN40" s="634"/>
      <c r="BO40" s="634"/>
      <c r="BP40" s="634"/>
      <c r="BQ40" s="634"/>
      <c r="BR40" s="634"/>
      <c r="BS40" s="634"/>
      <c r="BT40" s="634"/>
      <c r="BU40" s="634"/>
      <c r="BV40" s="164"/>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4"/>
      <c r="CO40" s="633">
        <f t="shared" si="3"/>
        <v>24</v>
      </c>
      <c r="CP40" s="633"/>
      <c r="CQ40" s="634" t="str">
        <f>IF('各会計、関係団体の財政状況及び健全化判断比率'!BS13="","",'各会計、関係団体の財政状況及び健全化判断比率'!BS13)</f>
        <v>エーリック</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1"/>
    </row>
    <row r="41" spans="1:113" ht="32.25" customHeight="1">
      <c r="A41" s="164"/>
      <c r="B41" s="188"/>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4"/>
      <c r="U41" s="633" t="str">
        <f t="shared" si="4"/>
        <v/>
      </c>
      <c r="V41" s="633"/>
      <c r="W41" s="634"/>
      <c r="X41" s="634"/>
      <c r="Y41" s="634"/>
      <c r="Z41" s="634"/>
      <c r="AA41" s="634"/>
      <c r="AB41" s="634"/>
      <c r="AC41" s="634"/>
      <c r="AD41" s="634"/>
      <c r="AE41" s="634"/>
      <c r="AF41" s="634"/>
      <c r="AG41" s="634"/>
      <c r="AH41" s="634"/>
      <c r="AI41" s="634"/>
      <c r="AJ41" s="634"/>
      <c r="AK41" s="634"/>
      <c r="AL41" s="164"/>
      <c r="AM41" s="633" t="str">
        <f t="shared" si="0"/>
        <v/>
      </c>
      <c r="AN41" s="633"/>
      <c r="AO41" s="634"/>
      <c r="AP41" s="634"/>
      <c r="AQ41" s="634"/>
      <c r="AR41" s="634"/>
      <c r="AS41" s="634"/>
      <c r="AT41" s="634"/>
      <c r="AU41" s="634"/>
      <c r="AV41" s="634"/>
      <c r="AW41" s="634"/>
      <c r="AX41" s="634"/>
      <c r="AY41" s="634"/>
      <c r="AZ41" s="634"/>
      <c r="BA41" s="634"/>
      <c r="BB41" s="634"/>
      <c r="BC41" s="634"/>
      <c r="BD41" s="164"/>
      <c r="BE41" s="633" t="str">
        <f t="shared" si="1"/>
        <v/>
      </c>
      <c r="BF41" s="633"/>
      <c r="BG41" s="634"/>
      <c r="BH41" s="634"/>
      <c r="BI41" s="634"/>
      <c r="BJ41" s="634"/>
      <c r="BK41" s="634"/>
      <c r="BL41" s="634"/>
      <c r="BM41" s="634"/>
      <c r="BN41" s="634"/>
      <c r="BO41" s="634"/>
      <c r="BP41" s="634"/>
      <c r="BQ41" s="634"/>
      <c r="BR41" s="634"/>
      <c r="BS41" s="634"/>
      <c r="BT41" s="634"/>
      <c r="BU41" s="634"/>
      <c r="BV41" s="164"/>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4"/>
      <c r="CO41" s="633">
        <f t="shared" si="3"/>
        <v>25</v>
      </c>
      <c r="CP41" s="633"/>
      <c r="CQ41" s="634" t="str">
        <f>IF('各会計、関係団体の財政状況及び健全化判断比率'!BS14="","",'各会計、関係団体の財政状況及び健全化判断比率'!BS14)</f>
        <v>尼崎地域産業活性化機構</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1"/>
    </row>
    <row r="42" spans="1:113" ht="32.25" customHeight="1">
      <c r="B42" s="188"/>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4"/>
      <c r="U42" s="633" t="str">
        <f t="shared" si="4"/>
        <v/>
      </c>
      <c r="V42" s="633"/>
      <c r="W42" s="634"/>
      <c r="X42" s="634"/>
      <c r="Y42" s="634"/>
      <c r="Z42" s="634"/>
      <c r="AA42" s="634"/>
      <c r="AB42" s="634"/>
      <c r="AC42" s="634"/>
      <c r="AD42" s="634"/>
      <c r="AE42" s="634"/>
      <c r="AF42" s="634"/>
      <c r="AG42" s="634"/>
      <c r="AH42" s="634"/>
      <c r="AI42" s="634"/>
      <c r="AJ42" s="634"/>
      <c r="AK42" s="634"/>
      <c r="AL42" s="164"/>
      <c r="AM42" s="633" t="str">
        <f t="shared" si="0"/>
        <v/>
      </c>
      <c r="AN42" s="633"/>
      <c r="AO42" s="634"/>
      <c r="AP42" s="634"/>
      <c r="AQ42" s="634"/>
      <c r="AR42" s="634"/>
      <c r="AS42" s="634"/>
      <c r="AT42" s="634"/>
      <c r="AU42" s="634"/>
      <c r="AV42" s="634"/>
      <c r="AW42" s="634"/>
      <c r="AX42" s="634"/>
      <c r="AY42" s="634"/>
      <c r="AZ42" s="634"/>
      <c r="BA42" s="634"/>
      <c r="BB42" s="634"/>
      <c r="BC42" s="634"/>
      <c r="BD42" s="164"/>
      <c r="BE42" s="633" t="str">
        <f t="shared" si="1"/>
        <v/>
      </c>
      <c r="BF42" s="633"/>
      <c r="BG42" s="634"/>
      <c r="BH42" s="634"/>
      <c r="BI42" s="634"/>
      <c r="BJ42" s="634"/>
      <c r="BK42" s="634"/>
      <c r="BL42" s="634"/>
      <c r="BM42" s="634"/>
      <c r="BN42" s="634"/>
      <c r="BO42" s="634"/>
      <c r="BP42" s="634"/>
      <c r="BQ42" s="634"/>
      <c r="BR42" s="634"/>
      <c r="BS42" s="634"/>
      <c r="BT42" s="634"/>
      <c r="BU42" s="634"/>
      <c r="BV42" s="164"/>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4"/>
      <c r="CO42" s="633">
        <f t="shared" si="3"/>
        <v>26</v>
      </c>
      <c r="CP42" s="633"/>
      <c r="CQ42" s="634" t="str">
        <f>IF('各会計、関係団体の財政状況及び健全化判断比率'!BS15="","",'各会計、関係団体の財政状況及び健全化判断比率'!BS15)</f>
        <v>近畿高エネルギー加工技術研究所</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1"/>
    </row>
    <row r="43" spans="1:113" ht="32.25" customHeight="1">
      <c r="B43" s="188"/>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4"/>
      <c r="U43" s="633" t="str">
        <f t="shared" si="4"/>
        <v/>
      </c>
      <c r="V43" s="633"/>
      <c r="W43" s="634"/>
      <c r="X43" s="634"/>
      <c r="Y43" s="634"/>
      <c r="Z43" s="634"/>
      <c r="AA43" s="634"/>
      <c r="AB43" s="634"/>
      <c r="AC43" s="634"/>
      <c r="AD43" s="634"/>
      <c r="AE43" s="634"/>
      <c r="AF43" s="634"/>
      <c r="AG43" s="634"/>
      <c r="AH43" s="634"/>
      <c r="AI43" s="634"/>
      <c r="AJ43" s="634"/>
      <c r="AK43" s="634"/>
      <c r="AL43" s="164"/>
      <c r="AM43" s="633" t="str">
        <f t="shared" si="0"/>
        <v/>
      </c>
      <c r="AN43" s="633"/>
      <c r="AO43" s="634"/>
      <c r="AP43" s="634"/>
      <c r="AQ43" s="634"/>
      <c r="AR43" s="634"/>
      <c r="AS43" s="634"/>
      <c r="AT43" s="634"/>
      <c r="AU43" s="634"/>
      <c r="AV43" s="634"/>
      <c r="AW43" s="634"/>
      <c r="AX43" s="634"/>
      <c r="AY43" s="634"/>
      <c r="AZ43" s="634"/>
      <c r="BA43" s="634"/>
      <c r="BB43" s="634"/>
      <c r="BC43" s="634"/>
      <c r="BD43" s="164"/>
      <c r="BE43" s="633" t="str">
        <f t="shared" si="1"/>
        <v/>
      </c>
      <c r="BF43" s="633"/>
      <c r="BG43" s="634"/>
      <c r="BH43" s="634"/>
      <c r="BI43" s="634"/>
      <c r="BJ43" s="634"/>
      <c r="BK43" s="634"/>
      <c r="BL43" s="634"/>
      <c r="BM43" s="634"/>
      <c r="BN43" s="634"/>
      <c r="BO43" s="634"/>
      <c r="BP43" s="634"/>
      <c r="BQ43" s="634"/>
      <c r="BR43" s="634"/>
      <c r="BS43" s="634"/>
      <c r="BT43" s="634"/>
      <c r="BU43" s="634"/>
      <c r="BV43" s="164"/>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4"/>
      <c r="CO43" s="633">
        <f t="shared" si="3"/>
        <v>27</v>
      </c>
      <c r="CP43" s="633"/>
      <c r="CQ43" s="634" t="str">
        <f>IF('各会計、関係団体の財政状況及び健全化判断比率'!BS16="","",'各会計、関係団体の財政状況及び健全化判断比率'!BS16)</f>
        <v>あまがさき観光局</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1"/>
    </row>
    <row r="44" spans="1:113" ht="13.5" customHeight="1" thickBot="1">
      <c r="B44" s="192"/>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193"/>
      <c r="AQ44" s="193"/>
      <c r="AR44" s="193"/>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3"/>
      <c r="BP44" s="193"/>
      <c r="BQ44" s="193"/>
      <c r="BR44" s="193"/>
      <c r="BS44" s="193"/>
      <c r="BT44" s="193"/>
      <c r="BU44" s="193"/>
      <c r="BV44" s="193"/>
      <c r="BW44" s="193"/>
      <c r="BX44" s="193"/>
      <c r="BY44" s="193"/>
      <c r="BZ44" s="193"/>
      <c r="CA44" s="193"/>
      <c r="CB44" s="193"/>
      <c r="CC44" s="193"/>
      <c r="CD44" s="193"/>
      <c r="CE44" s="193"/>
      <c r="CF44" s="193"/>
      <c r="CG44" s="193"/>
      <c r="CH44" s="193"/>
      <c r="CI44" s="193"/>
      <c r="CJ44" s="193"/>
      <c r="CK44" s="193"/>
      <c r="CL44" s="193"/>
      <c r="CM44" s="193"/>
      <c r="CN44" s="193"/>
      <c r="CO44" s="193"/>
      <c r="CP44" s="193"/>
      <c r="CQ44" s="193"/>
      <c r="CR44" s="193"/>
      <c r="CS44" s="193"/>
      <c r="CT44" s="193"/>
      <c r="CU44" s="193"/>
      <c r="CV44" s="193"/>
      <c r="CW44" s="193"/>
      <c r="CX44" s="193"/>
      <c r="CY44" s="193"/>
      <c r="CZ44" s="193"/>
      <c r="DA44" s="193"/>
      <c r="DB44" s="193"/>
      <c r="DC44" s="193"/>
      <c r="DD44" s="193"/>
      <c r="DE44" s="193"/>
      <c r="DF44" s="193"/>
      <c r="DG44" s="193"/>
      <c r="DH44" s="193"/>
      <c r="DI44" s="194"/>
    </row>
    <row r="45" spans="1:113"/>
    <row r="46" spans="1:113">
      <c r="B46" s="163"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row r="55" spans="5:113"/>
    <row r="56" spans="5:113"/>
  </sheetData>
  <sheetProtection algorithmName="SHA-512" hashValue="nYnfqyJEOXCz23B9d7HThK95LxeNBMezD4fXbIyG9fNPoE5pDn2pjoRF4vP5EUiVAVhXnc0/BUo86H8XIJe/nA==" saltValue="mbZpylq0D+1or/Unm6c8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5" workbookViewId="0">
      <selection activeCell="R26" sqref="R26:Y26"/>
    </sheetView>
  </sheetViews>
  <sheetFormatPr defaultColWidth="0" defaultRowHeight="11.25" customHeight="1" zeroHeight="1"/>
  <cols>
    <col min="1" max="1" width="1.625" style="197" customWidth="1"/>
    <col min="2" max="2" width="2.375" style="197" customWidth="1"/>
    <col min="3" max="16" width="2.625" style="197" customWidth="1"/>
    <col min="17" max="17" width="2.375" style="197" customWidth="1"/>
    <col min="18" max="95" width="1.625" style="197" customWidth="1"/>
    <col min="96" max="133" width="1.625" style="209" customWidth="1"/>
    <col min="134" max="143" width="1.625" style="197" customWidth="1"/>
    <col min="144" max="16384" width="0" style="197" hidden="1"/>
  </cols>
  <sheetData>
    <row r="1" spans="2:143" ht="22.5" customHeight="1" thickBot="1">
      <c r="B1" s="195"/>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638" t="s">
        <v>202</v>
      </c>
      <c r="DI1" s="639"/>
      <c r="DJ1" s="639"/>
      <c r="DK1" s="639"/>
      <c r="DL1" s="639"/>
      <c r="DM1" s="639"/>
      <c r="DN1" s="640"/>
      <c r="DO1" s="197"/>
      <c r="DP1" s="638" t="s">
        <v>203</v>
      </c>
      <c r="DQ1" s="639"/>
      <c r="DR1" s="639"/>
      <c r="DS1" s="639"/>
      <c r="DT1" s="639"/>
      <c r="DU1" s="639"/>
      <c r="DV1" s="639"/>
      <c r="DW1" s="639"/>
      <c r="DX1" s="639"/>
      <c r="DY1" s="639"/>
      <c r="DZ1" s="639"/>
      <c r="EA1" s="639"/>
      <c r="EB1" s="639"/>
      <c r="EC1" s="640"/>
      <c r="ED1" s="196"/>
      <c r="EE1" s="196"/>
      <c r="EF1" s="196"/>
      <c r="EG1" s="196"/>
      <c r="EH1" s="196"/>
      <c r="EI1" s="196"/>
      <c r="EJ1" s="196"/>
      <c r="EK1" s="196"/>
      <c r="EL1" s="196"/>
      <c r="EM1" s="196"/>
    </row>
    <row r="2" spans="2:143" ht="22.5" customHeight="1">
      <c r="B2" s="198" t="s">
        <v>204</v>
      </c>
      <c r="R2" s="199"/>
      <c r="S2" s="199"/>
      <c r="T2" s="199"/>
      <c r="U2" s="199"/>
      <c r="V2" s="199"/>
      <c r="W2" s="199"/>
      <c r="X2" s="199"/>
      <c r="Y2" s="199"/>
      <c r="Z2" s="199"/>
      <c r="AA2" s="199"/>
      <c r="AB2" s="199"/>
      <c r="AC2" s="199"/>
      <c r="AE2" s="200"/>
      <c r="AF2" s="200"/>
      <c r="AG2" s="200"/>
      <c r="AH2" s="200"/>
      <c r="AI2" s="200"/>
      <c r="AJ2" s="199"/>
      <c r="AK2" s="199"/>
      <c r="AL2" s="199"/>
      <c r="AM2" s="199"/>
      <c r="AN2" s="199"/>
      <c r="AO2" s="199"/>
      <c r="AP2" s="199"/>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96"/>
      <c r="DK2" s="196"/>
      <c r="DL2" s="196"/>
      <c r="DM2" s="196"/>
      <c r="DN2" s="196"/>
      <c r="DO2" s="196"/>
      <c r="DP2" s="196"/>
      <c r="DQ2" s="196"/>
      <c r="DR2" s="196"/>
      <c r="DS2" s="196"/>
      <c r="DT2" s="196"/>
      <c r="DU2" s="196"/>
      <c r="DV2" s="196"/>
      <c r="DW2" s="196"/>
      <c r="DX2" s="196"/>
      <c r="DY2" s="196"/>
      <c r="DZ2" s="196"/>
      <c r="EA2" s="196"/>
      <c r="EB2" s="196"/>
      <c r="EC2" s="196"/>
    </row>
    <row r="3" spans="2:143" ht="11.25" customHeight="1">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c r="B5" s="645" t="s">
        <v>215</v>
      </c>
      <c r="C5" s="646"/>
      <c r="D5" s="646"/>
      <c r="E5" s="646"/>
      <c r="F5" s="646"/>
      <c r="G5" s="646"/>
      <c r="H5" s="646"/>
      <c r="I5" s="646"/>
      <c r="J5" s="646"/>
      <c r="K5" s="646"/>
      <c r="L5" s="646"/>
      <c r="M5" s="646"/>
      <c r="N5" s="646"/>
      <c r="O5" s="646"/>
      <c r="P5" s="646"/>
      <c r="Q5" s="647"/>
      <c r="R5" s="648">
        <v>84538405</v>
      </c>
      <c r="S5" s="649"/>
      <c r="T5" s="649"/>
      <c r="U5" s="649"/>
      <c r="V5" s="649"/>
      <c r="W5" s="649"/>
      <c r="X5" s="649"/>
      <c r="Y5" s="650"/>
      <c r="Z5" s="651">
        <v>35.200000000000003</v>
      </c>
      <c r="AA5" s="651"/>
      <c r="AB5" s="651"/>
      <c r="AC5" s="651"/>
      <c r="AD5" s="652">
        <v>76956516</v>
      </c>
      <c r="AE5" s="652"/>
      <c r="AF5" s="652"/>
      <c r="AG5" s="652"/>
      <c r="AH5" s="652"/>
      <c r="AI5" s="652"/>
      <c r="AJ5" s="652"/>
      <c r="AK5" s="652"/>
      <c r="AL5" s="653">
        <v>66.7</v>
      </c>
      <c r="AM5" s="654"/>
      <c r="AN5" s="654"/>
      <c r="AO5" s="655"/>
      <c r="AP5" s="645" t="s">
        <v>216</v>
      </c>
      <c r="AQ5" s="646"/>
      <c r="AR5" s="646"/>
      <c r="AS5" s="646"/>
      <c r="AT5" s="646"/>
      <c r="AU5" s="646"/>
      <c r="AV5" s="646"/>
      <c r="AW5" s="646"/>
      <c r="AX5" s="646"/>
      <c r="AY5" s="646"/>
      <c r="AZ5" s="646"/>
      <c r="BA5" s="646"/>
      <c r="BB5" s="646"/>
      <c r="BC5" s="646"/>
      <c r="BD5" s="646"/>
      <c r="BE5" s="646"/>
      <c r="BF5" s="647"/>
      <c r="BG5" s="659">
        <v>73360279</v>
      </c>
      <c r="BH5" s="660"/>
      <c r="BI5" s="660"/>
      <c r="BJ5" s="660"/>
      <c r="BK5" s="660"/>
      <c r="BL5" s="660"/>
      <c r="BM5" s="660"/>
      <c r="BN5" s="661"/>
      <c r="BO5" s="662">
        <v>86.8</v>
      </c>
      <c r="BP5" s="662"/>
      <c r="BQ5" s="662"/>
      <c r="BR5" s="662"/>
      <c r="BS5" s="663">
        <v>1928568</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c r="B6" s="656" t="s">
        <v>220</v>
      </c>
      <c r="C6" s="657"/>
      <c r="D6" s="657"/>
      <c r="E6" s="657"/>
      <c r="F6" s="657"/>
      <c r="G6" s="657"/>
      <c r="H6" s="657"/>
      <c r="I6" s="657"/>
      <c r="J6" s="657"/>
      <c r="K6" s="657"/>
      <c r="L6" s="657"/>
      <c r="M6" s="657"/>
      <c r="N6" s="657"/>
      <c r="O6" s="657"/>
      <c r="P6" s="657"/>
      <c r="Q6" s="658"/>
      <c r="R6" s="659">
        <v>818496</v>
      </c>
      <c r="S6" s="660"/>
      <c r="T6" s="660"/>
      <c r="U6" s="660"/>
      <c r="V6" s="660"/>
      <c r="W6" s="660"/>
      <c r="X6" s="660"/>
      <c r="Y6" s="661"/>
      <c r="Z6" s="662">
        <v>0.3</v>
      </c>
      <c r="AA6" s="662"/>
      <c r="AB6" s="662"/>
      <c r="AC6" s="662"/>
      <c r="AD6" s="663">
        <v>818496</v>
      </c>
      <c r="AE6" s="663"/>
      <c r="AF6" s="663"/>
      <c r="AG6" s="663"/>
      <c r="AH6" s="663"/>
      <c r="AI6" s="663"/>
      <c r="AJ6" s="663"/>
      <c r="AK6" s="663"/>
      <c r="AL6" s="664">
        <v>0.7</v>
      </c>
      <c r="AM6" s="665"/>
      <c r="AN6" s="665"/>
      <c r="AO6" s="666"/>
      <c r="AP6" s="656" t="s">
        <v>221</v>
      </c>
      <c r="AQ6" s="657"/>
      <c r="AR6" s="657"/>
      <c r="AS6" s="657"/>
      <c r="AT6" s="657"/>
      <c r="AU6" s="657"/>
      <c r="AV6" s="657"/>
      <c r="AW6" s="657"/>
      <c r="AX6" s="657"/>
      <c r="AY6" s="657"/>
      <c r="AZ6" s="657"/>
      <c r="BA6" s="657"/>
      <c r="BB6" s="657"/>
      <c r="BC6" s="657"/>
      <c r="BD6" s="657"/>
      <c r="BE6" s="657"/>
      <c r="BF6" s="658"/>
      <c r="BG6" s="659">
        <v>73360279</v>
      </c>
      <c r="BH6" s="660"/>
      <c r="BI6" s="660"/>
      <c r="BJ6" s="660"/>
      <c r="BK6" s="660"/>
      <c r="BL6" s="660"/>
      <c r="BM6" s="660"/>
      <c r="BN6" s="661"/>
      <c r="BO6" s="662">
        <v>86.8</v>
      </c>
      <c r="BP6" s="662"/>
      <c r="BQ6" s="662"/>
      <c r="BR6" s="662"/>
      <c r="BS6" s="663">
        <v>1928568</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786469</v>
      </c>
      <c r="CS6" s="660"/>
      <c r="CT6" s="660"/>
      <c r="CU6" s="660"/>
      <c r="CV6" s="660"/>
      <c r="CW6" s="660"/>
      <c r="CX6" s="660"/>
      <c r="CY6" s="661"/>
      <c r="CZ6" s="653">
        <v>0.3</v>
      </c>
      <c r="DA6" s="654"/>
      <c r="DB6" s="654"/>
      <c r="DC6" s="670"/>
      <c r="DD6" s="668">
        <v>3960</v>
      </c>
      <c r="DE6" s="660"/>
      <c r="DF6" s="660"/>
      <c r="DG6" s="660"/>
      <c r="DH6" s="660"/>
      <c r="DI6" s="660"/>
      <c r="DJ6" s="660"/>
      <c r="DK6" s="660"/>
      <c r="DL6" s="660"/>
      <c r="DM6" s="660"/>
      <c r="DN6" s="660"/>
      <c r="DO6" s="660"/>
      <c r="DP6" s="661"/>
      <c r="DQ6" s="668">
        <v>786370</v>
      </c>
      <c r="DR6" s="660"/>
      <c r="DS6" s="660"/>
      <c r="DT6" s="660"/>
      <c r="DU6" s="660"/>
      <c r="DV6" s="660"/>
      <c r="DW6" s="660"/>
      <c r="DX6" s="660"/>
      <c r="DY6" s="660"/>
      <c r="DZ6" s="660"/>
      <c r="EA6" s="660"/>
      <c r="EB6" s="660"/>
      <c r="EC6" s="669"/>
    </row>
    <row r="7" spans="2:143" ht="11.25" customHeight="1">
      <c r="B7" s="656" t="s">
        <v>223</v>
      </c>
      <c r="C7" s="657"/>
      <c r="D7" s="657"/>
      <c r="E7" s="657"/>
      <c r="F7" s="657"/>
      <c r="G7" s="657"/>
      <c r="H7" s="657"/>
      <c r="I7" s="657"/>
      <c r="J7" s="657"/>
      <c r="K7" s="657"/>
      <c r="L7" s="657"/>
      <c r="M7" s="657"/>
      <c r="N7" s="657"/>
      <c r="O7" s="657"/>
      <c r="P7" s="657"/>
      <c r="Q7" s="658"/>
      <c r="R7" s="659">
        <v>50372</v>
      </c>
      <c r="S7" s="660"/>
      <c r="T7" s="660"/>
      <c r="U7" s="660"/>
      <c r="V7" s="660"/>
      <c r="W7" s="660"/>
      <c r="X7" s="660"/>
      <c r="Y7" s="661"/>
      <c r="Z7" s="662">
        <v>0</v>
      </c>
      <c r="AA7" s="662"/>
      <c r="AB7" s="662"/>
      <c r="AC7" s="662"/>
      <c r="AD7" s="663">
        <v>50372</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32927263</v>
      </c>
      <c r="BH7" s="660"/>
      <c r="BI7" s="660"/>
      <c r="BJ7" s="660"/>
      <c r="BK7" s="660"/>
      <c r="BL7" s="660"/>
      <c r="BM7" s="660"/>
      <c r="BN7" s="661"/>
      <c r="BO7" s="662">
        <v>38.9</v>
      </c>
      <c r="BP7" s="662"/>
      <c r="BQ7" s="662"/>
      <c r="BR7" s="662"/>
      <c r="BS7" s="663">
        <v>1928568</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20983744</v>
      </c>
      <c r="CS7" s="660"/>
      <c r="CT7" s="660"/>
      <c r="CU7" s="660"/>
      <c r="CV7" s="660"/>
      <c r="CW7" s="660"/>
      <c r="CX7" s="660"/>
      <c r="CY7" s="661"/>
      <c r="CZ7" s="662">
        <v>8.9</v>
      </c>
      <c r="DA7" s="662"/>
      <c r="DB7" s="662"/>
      <c r="DC7" s="662"/>
      <c r="DD7" s="668">
        <v>1660838</v>
      </c>
      <c r="DE7" s="660"/>
      <c r="DF7" s="660"/>
      <c r="DG7" s="660"/>
      <c r="DH7" s="660"/>
      <c r="DI7" s="660"/>
      <c r="DJ7" s="660"/>
      <c r="DK7" s="660"/>
      <c r="DL7" s="660"/>
      <c r="DM7" s="660"/>
      <c r="DN7" s="660"/>
      <c r="DO7" s="660"/>
      <c r="DP7" s="661"/>
      <c r="DQ7" s="668">
        <v>17421522</v>
      </c>
      <c r="DR7" s="660"/>
      <c r="DS7" s="660"/>
      <c r="DT7" s="660"/>
      <c r="DU7" s="660"/>
      <c r="DV7" s="660"/>
      <c r="DW7" s="660"/>
      <c r="DX7" s="660"/>
      <c r="DY7" s="660"/>
      <c r="DZ7" s="660"/>
      <c r="EA7" s="660"/>
      <c r="EB7" s="660"/>
      <c r="EC7" s="669"/>
    </row>
    <row r="8" spans="2:143" ht="11.25" customHeight="1">
      <c r="B8" s="656" t="s">
        <v>226</v>
      </c>
      <c r="C8" s="657"/>
      <c r="D8" s="657"/>
      <c r="E8" s="657"/>
      <c r="F8" s="657"/>
      <c r="G8" s="657"/>
      <c r="H8" s="657"/>
      <c r="I8" s="657"/>
      <c r="J8" s="657"/>
      <c r="K8" s="657"/>
      <c r="L8" s="657"/>
      <c r="M8" s="657"/>
      <c r="N8" s="657"/>
      <c r="O8" s="657"/>
      <c r="P8" s="657"/>
      <c r="Q8" s="658"/>
      <c r="R8" s="659">
        <v>898371</v>
      </c>
      <c r="S8" s="660"/>
      <c r="T8" s="660"/>
      <c r="U8" s="660"/>
      <c r="V8" s="660"/>
      <c r="W8" s="660"/>
      <c r="X8" s="660"/>
      <c r="Y8" s="661"/>
      <c r="Z8" s="662">
        <v>0.4</v>
      </c>
      <c r="AA8" s="662"/>
      <c r="AB8" s="662"/>
      <c r="AC8" s="662"/>
      <c r="AD8" s="663">
        <v>898371</v>
      </c>
      <c r="AE8" s="663"/>
      <c r="AF8" s="663"/>
      <c r="AG8" s="663"/>
      <c r="AH8" s="663"/>
      <c r="AI8" s="663"/>
      <c r="AJ8" s="663"/>
      <c r="AK8" s="663"/>
      <c r="AL8" s="664">
        <v>0.8</v>
      </c>
      <c r="AM8" s="665"/>
      <c r="AN8" s="665"/>
      <c r="AO8" s="666"/>
      <c r="AP8" s="656" t="s">
        <v>227</v>
      </c>
      <c r="AQ8" s="657"/>
      <c r="AR8" s="657"/>
      <c r="AS8" s="657"/>
      <c r="AT8" s="657"/>
      <c r="AU8" s="657"/>
      <c r="AV8" s="657"/>
      <c r="AW8" s="657"/>
      <c r="AX8" s="657"/>
      <c r="AY8" s="657"/>
      <c r="AZ8" s="657"/>
      <c r="BA8" s="657"/>
      <c r="BB8" s="657"/>
      <c r="BC8" s="657"/>
      <c r="BD8" s="657"/>
      <c r="BE8" s="657"/>
      <c r="BF8" s="658"/>
      <c r="BG8" s="659">
        <v>699438</v>
      </c>
      <c r="BH8" s="660"/>
      <c r="BI8" s="660"/>
      <c r="BJ8" s="660"/>
      <c r="BK8" s="660"/>
      <c r="BL8" s="660"/>
      <c r="BM8" s="660"/>
      <c r="BN8" s="661"/>
      <c r="BO8" s="662">
        <v>0.8</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124906854</v>
      </c>
      <c r="CS8" s="660"/>
      <c r="CT8" s="660"/>
      <c r="CU8" s="660"/>
      <c r="CV8" s="660"/>
      <c r="CW8" s="660"/>
      <c r="CX8" s="660"/>
      <c r="CY8" s="661"/>
      <c r="CZ8" s="662">
        <v>52.8</v>
      </c>
      <c r="DA8" s="662"/>
      <c r="DB8" s="662"/>
      <c r="DC8" s="662"/>
      <c r="DD8" s="668">
        <v>2674576</v>
      </c>
      <c r="DE8" s="660"/>
      <c r="DF8" s="660"/>
      <c r="DG8" s="660"/>
      <c r="DH8" s="660"/>
      <c r="DI8" s="660"/>
      <c r="DJ8" s="660"/>
      <c r="DK8" s="660"/>
      <c r="DL8" s="660"/>
      <c r="DM8" s="660"/>
      <c r="DN8" s="660"/>
      <c r="DO8" s="660"/>
      <c r="DP8" s="661"/>
      <c r="DQ8" s="668">
        <v>57610627</v>
      </c>
      <c r="DR8" s="660"/>
      <c r="DS8" s="660"/>
      <c r="DT8" s="660"/>
      <c r="DU8" s="660"/>
      <c r="DV8" s="660"/>
      <c r="DW8" s="660"/>
      <c r="DX8" s="660"/>
      <c r="DY8" s="660"/>
      <c r="DZ8" s="660"/>
      <c r="EA8" s="660"/>
      <c r="EB8" s="660"/>
      <c r="EC8" s="669"/>
    </row>
    <row r="9" spans="2:143" ht="11.25" customHeight="1">
      <c r="B9" s="656" t="s">
        <v>229</v>
      </c>
      <c r="C9" s="657"/>
      <c r="D9" s="657"/>
      <c r="E9" s="657"/>
      <c r="F9" s="657"/>
      <c r="G9" s="657"/>
      <c r="H9" s="657"/>
      <c r="I9" s="657"/>
      <c r="J9" s="657"/>
      <c r="K9" s="657"/>
      <c r="L9" s="657"/>
      <c r="M9" s="657"/>
      <c r="N9" s="657"/>
      <c r="O9" s="657"/>
      <c r="P9" s="657"/>
      <c r="Q9" s="658"/>
      <c r="R9" s="659">
        <v>1185641</v>
      </c>
      <c r="S9" s="660"/>
      <c r="T9" s="660"/>
      <c r="U9" s="660"/>
      <c r="V9" s="660"/>
      <c r="W9" s="660"/>
      <c r="X9" s="660"/>
      <c r="Y9" s="661"/>
      <c r="Z9" s="662">
        <v>0.5</v>
      </c>
      <c r="AA9" s="662"/>
      <c r="AB9" s="662"/>
      <c r="AC9" s="662"/>
      <c r="AD9" s="663">
        <v>1185641</v>
      </c>
      <c r="AE9" s="663"/>
      <c r="AF9" s="663"/>
      <c r="AG9" s="663"/>
      <c r="AH9" s="663"/>
      <c r="AI9" s="663"/>
      <c r="AJ9" s="663"/>
      <c r="AK9" s="663"/>
      <c r="AL9" s="664">
        <v>1</v>
      </c>
      <c r="AM9" s="665"/>
      <c r="AN9" s="665"/>
      <c r="AO9" s="666"/>
      <c r="AP9" s="656" t="s">
        <v>230</v>
      </c>
      <c r="AQ9" s="657"/>
      <c r="AR9" s="657"/>
      <c r="AS9" s="657"/>
      <c r="AT9" s="657"/>
      <c r="AU9" s="657"/>
      <c r="AV9" s="657"/>
      <c r="AW9" s="657"/>
      <c r="AX9" s="657"/>
      <c r="AY9" s="657"/>
      <c r="AZ9" s="657"/>
      <c r="BA9" s="657"/>
      <c r="BB9" s="657"/>
      <c r="BC9" s="657"/>
      <c r="BD9" s="657"/>
      <c r="BE9" s="657"/>
      <c r="BF9" s="658"/>
      <c r="BG9" s="659">
        <v>24587643</v>
      </c>
      <c r="BH9" s="660"/>
      <c r="BI9" s="660"/>
      <c r="BJ9" s="660"/>
      <c r="BK9" s="660"/>
      <c r="BL9" s="660"/>
      <c r="BM9" s="660"/>
      <c r="BN9" s="661"/>
      <c r="BO9" s="662">
        <v>29.1</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17824032</v>
      </c>
      <c r="CS9" s="660"/>
      <c r="CT9" s="660"/>
      <c r="CU9" s="660"/>
      <c r="CV9" s="660"/>
      <c r="CW9" s="660"/>
      <c r="CX9" s="660"/>
      <c r="CY9" s="661"/>
      <c r="CZ9" s="662">
        <v>7.5</v>
      </c>
      <c r="DA9" s="662"/>
      <c r="DB9" s="662"/>
      <c r="DC9" s="662"/>
      <c r="DD9" s="668">
        <v>4295448</v>
      </c>
      <c r="DE9" s="660"/>
      <c r="DF9" s="660"/>
      <c r="DG9" s="660"/>
      <c r="DH9" s="660"/>
      <c r="DI9" s="660"/>
      <c r="DJ9" s="660"/>
      <c r="DK9" s="660"/>
      <c r="DL9" s="660"/>
      <c r="DM9" s="660"/>
      <c r="DN9" s="660"/>
      <c r="DO9" s="660"/>
      <c r="DP9" s="661"/>
      <c r="DQ9" s="668">
        <v>9910986</v>
      </c>
      <c r="DR9" s="660"/>
      <c r="DS9" s="660"/>
      <c r="DT9" s="660"/>
      <c r="DU9" s="660"/>
      <c r="DV9" s="660"/>
      <c r="DW9" s="660"/>
      <c r="DX9" s="660"/>
      <c r="DY9" s="660"/>
      <c r="DZ9" s="660"/>
      <c r="EA9" s="660"/>
      <c r="EB9" s="660"/>
      <c r="EC9" s="669"/>
    </row>
    <row r="10" spans="2:143" ht="11.25" customHeight="1">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1633965</v>
      </c>
      <c r="BH10" s="660"/>
      <c r="BI10" s="660"/>
      <c r="BJ10" s="660"/>
      <c r="BK10" s="660"/>
      <c r="BL10" s="660"/>
      <c r="BM10" s="660"/>
      <c r="BN10" s="661"/>
      <c r="BO10" s="662">
        <v>1.9</v>
      </c>
      <c r="BP10" s="662"/>
      <c r="BQ10" s="662"/>
      <c r="BR10" s="662"/>
      <c r="BS10" s="663">
        <v>271844</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161368</v>
      </c>
      <c r="CS10" s="660"/>
      <c r="CT10" s="660"/>
      <c r="CU10" s="660"/>
      <c r="CV10" s="660"/>
      <c r="CW10" s="660"/>
      <c r="CX10" s="660"/>
      <c r="CY10" s="661"/>
      <c r="CZ10" s="662">
        <v>0.1</v>
      </c>
      <c r="DA10" s="662"/>
      <c r="DB10" s="662"/>
      <c r="DC10" s="662"/>
      <c r="DD10" s="668">
        <v>2665</v>
      </c>
      <c r="DE10" s="660"/>
      <c r="DF10" s="660"/>
      <c r="DG10" s="660"/>
      <c r="DH10" s="660"/>
      <c r="DI10" s="660"/>
      <c r="DJ10" s="660"/>
      <c r="DK10" s="660"/>
      <c r="DL10" s="660"/>
      <c r="DM10" s="660"/>
      <c r="DN10" s="660"/>
      <c r="DO10" s="660"/>
      <c r="DP10" s="661"/>
      <c r="DQ10" s="668">
        <v>160988</v>
      </c>
      <c r="DR10" s="660"/>
      <c r="DS10" s="660"/>
      <c r="DT10" s="660"/>
      <c r="DU10" s="660"/>
      <c r="DV10" s="660"/>
      <c r="DW10" s="660"/>
      <c r="DX10" s="660"/>
      <c r="DY10" s="660"/>
      <c r="DZ10" s="660"/>
      <c r="EA10" s="660"/>
      <c r="EB10" s="660"/>
      <c r="EC10" s="669"/>
    </row>
    <row r="11" spans="2:143" ht="11.25" customHeight="1">
      <c r="B11" s="656" t="s">
        <v>235</v>
      </c>
      <c r="C11" s="657"/>
      <c r="D11" s="657"/>
      <c r="E11" s="657"/>
      <c r="F11" s="657"/>
      <c r="G11" s="657"/>
      <c r="H11" s="657"/>
      <c r="I11" s="657"/>
      <c r="J11" s="657"/>
      <c r="K11" s="657"/>
      <c r="L11" s="657"/>
      <c r="M11" s="657"/>
      <c r="N11" s="657"/>
      <c r="O11" s="657"/>
      <c r="P11" s="657"/>
      <c r="Q11" s="658"/>
      <c r="R11" s="659">
        <v>11390754</v>
      </c>
      <c r="S11" s="660"/>
      <c r="T11" s="660"/>
      <c r="U11" s="660"/>
      <c r="V11" s="660"/>
      <c r="W11" s="660"/>
      <c r="X11" s="660"/>
      <c r="Y11" s="661"/>
      <c r="Z11" s="664">
        <v>4.7</v>
      </c>
      <c r="AA11" s="665"/>
      <c r="AB11" s="665"/>
      <c r="AC11" s="671"/>
      <c r="AD11" s="668">
        <v>11390754</v>
      </c>
      <c r="AE11" s="660"/>
      <c r="AF11" s="660"/>
      <c r="AG11" s="660"/>
      <c r="AH11" s="660"/>
      <c r="AI11" s="660"/>
      <c r="AJ11" s="660"/>
      <c r="AK11" s="661"/>
      <c r="AL11" s="664">
        <v>9.9</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6006217</v>
      </c>
      <c r="BH11" s="660"/>
      <c r="BI11" s="660"/>
      <c r="BJ11" s="660"/>
      <c r="BK11" s="660"/>
      <c r="BL11" s="660"/>
      <c r="BM11" s="660"/>
      <c r="BN11" s="661"/>
      <c r="BO11" s="662">
        <v>7.1</v>
      </c>
      <c r="BP11" s="662"/>
      <c r="BQ11" s="662"/>
      <c r="BR11" s="662"/>
      <c r="BS11" s="663">
        <v>1656724</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160378</v>
      </c>
      <c r="CS11" s="660"/>
      <c r="CT11" s="660"/>
      <c r="CU11" s="660"/>
      <c r="CV11" s="660"/>
      <c r="CW11" s="660"/>
      <c r="CX11" s="660"/>
      <c r="CY11" s="661"/>
      <c r="CZ11" s="662">
        <v>0.1</v>
      </c>
      <c r="DA11" s="662"/>
      <c r="DB11" s="662"/>
      <c r="DC11" s="662"/>
      <c r="DD11" s="668">
        <v>7902</v>
      </c>
      <c r="DE11" s="660"/>
      <c r="DF11" s="660"/>
      <c r="DG11" s="660"/>
      <c r="DH11" s="660"/>
      <c r="DI11" s="660"/>
      <c r="DJ11" s="660"/>
      <c r="DK11" s="660"/>
      <c r="DL11" s="660"/>
      <c r="DM11" s="660"/>
      <c r="DN11" s="660"/>
      <c r="DO11" s="660"/>
      <c r="DP11" s="661"/>
      <c r="DQ11" s="668">
        <v>140233</v>
      </c>
      <c r="DR11" s="660"/>
      <c r="DS11" s="660"/>
      <c r="DT11" s="660"/>
      <c r="DU11" s="660"/>
      <c r="DV11" s="660"/>
      <c r="DW11" s="660"/>
      <c r="DX11" s="660"/>
      <c r="DY11" s="660"/>
      <c r="DZ11" s="660"/>
      <c r="EA11" s="660"/>
      <c r="EB11" s="660"/>
      <c r="EC11" s="669"/>
    </row>
    <row r="12" spans="2:143" ht="11.25" customHeight="1">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36309396</v>
      </c>
      <c r="BH12" s="660"/>
      <c r="BI12" s="660"/>
      <c r="BJ12" s="660"/>
      <c r="BK12" s="660"/>
      <c r="BL12" s="660"/>
      <c r="BM12" s="660"/>
      <c r="BN12" s="661"/>
      <c r="BO12" s="662">
        <v>43</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4440191</v>
      </c>
      <c r="CS12" s="660"/>
      <c r="CT12" s="660"/>
      <c r="CU12" s="660"/>
      <c r="CV12" s="660"/>
      <c r="CW12" s="660"/>
      <c r="CX12" s="660"/>
      <c r="CY12" s="661"/>
      <c r="CZ12" s="662">
        <v>1.9</v>
      </c>
      <c r="DA12" s="662"/>
      <c r="DB12" s="662"/>
      <c r="DC12" s="662"/>
      <c r="DD12" s="668">
        <v>1381</v>
      </c>
      <c r="DE12" s="660"/>
      <c r="DF12" s="660"/>
      <c r="DG12" s="660"/>
      <c r="DH12" s="660"/>
      <c r="DI12" s="660"/>
      <c r="DJ12" s="660"/>
      <c r="DK12" s="660"/>
      <c r="DL12" s="660"/>
      <c r="DM12" s="660"/>
      <c r="DN12" s="660"/>
      <c r="DO12" s="660"/>
      <c r="DP12" s="661"/>
      <c r="DQ12" s="668">
        <v>1161556</v>
      </c>
      <c r="DR12" s="660"/>
      <c r="DS12" s="660"/>
      <c r="DT12" s="660"/>
      <c r="DU12" s="660"/>
      <c r="DV12" s="660"/>
      <c r="DW12" s="660"/>
      <c r="DX12" s="660"/>
      <c r="DY12" s="660"/>
      <c r="DZ12" s="660"/>
      <c r="EA12" s="660"/>
      <c r="EB12" s="660"/>
      <c r="EC12" s="669"/>
    </row>
    <row r="13" spans="2:143" ht="11.25" customHeight="1">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36092399</v>
      </c>
      <c r="BH13" s="660"/>
      <c r="BI13" s="660"/>
      <c r="BJ13" s="660"/>
      <c r="BK13" s="660"/>
      <c r="BL13" s="660"/>
      <c r="BM13" s="660"/>
      <c r="BN13" s="661"/>
      <c r="BO13" s="662">
        <v>42.7</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16591082</v>
      </c>
      <c r="CS13" s="660"/>
      <c r="CT13" s="660"/>
      <c r="CU13" s="660"/>
      <c r="CV13" s="660"/>
      <c r="CW13" s="660"/>
      <c r="CX13" s="660"/>
      <c r="CY13" s="661"/>
      <c r="CZ13" s="662">
        <v>7</v>
      </c>
      <c r="DA13" s="662"/>
      <c r="DB13" s="662"/>
      <c r="DC13" s="662"/>
      <c r="DD13" s="668">
        <v>6277270</v>
      </c>
      <c r="DE13" s="660"/>
      <c r="DF13" s="660"/>
      <c r="DG13" s="660"/>
      <c r="DH13" s="660"/>
      <c r="DI13" s="660"/>
      <c r="DJ13" s="660"/>
      <c r="DK13" s="660"/>
      <c r="DL13" s="660"/>
      <c r="DM13" s="660"/>
      <c r="DN13" s="660"/>
      <c r="DO13" s="660"/>
      <c r="DP13" s="661"/>
      <c r="DQ13" s="668">
        <v>10048798</v>
      </c>
      <c r="DR13" s="660"/>
      <c r="DS13" s="660"/>
      <c r="DT13" s="660"/>
      <c r="DU13" s="660"/>
      <c r="DV13" s="660"/>
      <c r="DW13" s="660"/>
      <c r="DX13" s="660"/>
      <c r="DY13" s="660"/>
      <c r="DZ13" s="660"/>
      <c r="EA13" s="660"/>
      <c r="EB13" s="660"/>
      <c r="EC13" s="669"/>
    </row>
    <row r="14" spans="2:143" ht="11.25" customHeight="1">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514015</v>
      </c>
      <c r="BH14" s="660"/>
      <c r="BI14" s="660"/>
      <c r="BJ14" s="660"/>
      <c r="BK14" s="660"/>
      <c r="BL14" s="660"/>
      <c r="BM14" s="660"/>
      <c r="BN14" s="661"/>
      <c r="BO14" s="662">
        <v>0.6</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5678190</v>
      </c>
      <c r="CS14" s="660"/>
      <c r="CT14" s="660"/>
      <c r="CU14" s="660"/>
      <c r="CV14" s="660"/>
      <c r="CW14" s="660"/>
      <c r="CX14" s="660"/>
      <c r="CY14" s="661"/>
      <c r="CZ14" s="662">
        <v>2.4</v>
      </c>
      <c r="DA14" s="662"/>
      <c r="DB14" s="662"/>
      <c r="DC14" s="662"/>
      <c r="DD14" s="668">
        <v>876699</v>
      </c>
      <c r="DE14" s="660"/>
      <c r="DF14" s="660"/>
      <c r="DG14" s="660"/>
      <c r="DH14" s="660"/>
      <c r="DI14" s="660"/>
      <c r="DJ14" s="660"/>
      <c r="DK14" s="660"/>
      <c r="DL14" s="660"/>
      <c r="DM14" s="660"/>
      <c r="DN14" s="660"/>
      <c r="DO14" s="660"/>
      <c r="DP14" s="661"/>
      <c r="DQ14" s="668">
        <v>4789930</v>
      </c>
      <c r="DR14" s="660"/>
      <c r="DS14" s="660"/>
      <c r="DT14" s="660"/>
      <c r="DU14" s="660"/>
      <c r="DV14" s="660"/>
      <c r="DW14" s="660"/>
      <c r="DX14" s="660"/>
      <c r="DY14" s="660"/>
      <c r="DZ14" s="660"/>
      <c r="EA14" s="660"/>
      <c r="EB14" s="660"/>
      <c r="EC14" s="669"/>
    </row>
    <row r="15" spans="2:143" ht="11.25" customHeight="1">
      <c r="B15" s="656" t="s">
        <v>247</v>
      </c>
      <c r="C15" s="657"/>
      <c r="D15" s="657"/>
      <c r="E15" s="657"/>
      <c r="F15" s="657"/>
      <c r="G15" s="657"/>
      <c r="H15" s="657"/>
      <c r="I15" s="657"/>
      <c r="J15" s="657"/>
      <c r="K15" s="657"/>
      <c r="L15" s="657"/>
      <c r="M15" s="657"/>
      <c r="N15" s="657"/>
      <c r="O15" s="657"/>
      <c r="P15" s="657"/>
      <c r="Q15" s="658"/>
      <c r="R15" s="659">
        <v>178737</v>
      </c>
      <c r="S15" s="660"/>
      <c r="T15" s="660"/>
      <c r="U15" s="660"/>
      <c r="V15" s="660"/>
      <c r="W15" s="660"/>
      <c r="X15" s="660"/>
      <c r="Y15" s="661"/>
      <c r="Z15" s="662">
        <v>0.1</v>
      </c>
      <c r="AA15" s="662"/>
      <c r="AB15" s="662"/>
      <c r="AC15" s="662"/>
      <c r="AD15" s="663">
        <v>178737</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3609605</v>
      </c>
      <c r="BH15" s="660"/>
      <c r="BI15" s="660"/>
      <c r="BJ15" s="660"/>
      <c r="BK15" s="660"/>
      <c r="BL15" s="660"/>
      <c r="BM15" s="660"/>
      <c r="BN15" s="661"/>
      <c r="BO15" s="662">
        <v>4.3</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21982281</v>
      </c>
      <c r="CS15" s="660"/>
      <c r="CT15" s="660"/>
      <c r="CU15" s="660"/>
      <c r="CV15" s="660"/>
      <c r="CW15" s="660"/>
      <c r="CX15" s="660"/>
      <c r="CY15" s="661"/>
      <c r="CZ15" s="662">
        <v>9.3000000000000007</v>
      </c>
      <c r="DA15" s="662"/>
      <c r="DB15" s="662"/>
      <c r="DC15" s="662"/>
      <c r="DD15" s="668">
        <v>4244337</v>
      </c>
      <c r="DE15" s="660"/>
      <c r="DF15" s="660"/>
      <c r="DG15" s="660"/>
      <c r="DH15" s="660"/>
      <c r="DI15" s="660"/>
      <c r="DJ15" s="660"/>
      <c r="DK15" s="660"/>
      <c r="DL15" s="660"/>
      <c r="DM15" s="660"/>
      <c r="DN15" s="660"/>
      <c r="DO15" s="660"/>
      <c r="DP15" s="661"/>
      <c r="DQ15" s="668">
        <v>14775858</v>
      </c>
      <c r="DR15" s="660"/>
      <c r="DS15" s="660"/>
      <c r="DT15" s="660"/>
      <c r="DU15" s="660"/>
      <c r="DV15" s="660"/>
      <c r="DW15" s="660"/>
      <c r="DX15" s="660"/>
      <c r="DY15" s="660"/>
      <c r="DZ15" s="660"/>
      <c r="EA15" s="660"/>
      <c r="EB15" s="660"/>
      <c r="EC15" s="669"/>
    </row>
    <row r="16" spans="2:143" ht="11.25" customHeight="1">
      <c r="B16" s="656" t="s">
        <v>250</v>
      </c>
      <c r="C16" s="657"/>
      <c r="D16" s="657"/>
      <c r="E16" s="657"/>
      <c r="F16" s="657"/>
      <c r="G16" s="657"/>
      <c r="H16" s="657"/>
      <c r="I16" s="657"/>
      <c r="J16" s="657"/>
      <c r="K16" s="657"/>
      <c r="L16" s="657"/>
      <c r="M16" s="657"/>
      <c r="N16" s="657"/>
      <c r="O16" s="657"/>
      <c r="P16" s="657"/>
      <c r="Q16" s="658"/>
      <c r="R16" s="659">
        <v>1127386</v>
      </c>
      <c r="S16" s="660"/>
      <c r="T16" s="660"/>
      <c r="U16" s="660"/>
      <c r="V16" s="660"/>
      <c r="W16" s="660"/>
      <c r="X16" s="660"/>
      <c r="Y16" s="661"/>
      <c r="Z16" s="662">
        <v>0.5</v>
      </c>
      <c r="AA16" s="662"/>
      <c r="AB16" s="662"/>
      <c r="AC16" s="662"/>
      <c r="AD16" s="663">
        <v>1127386</v>
      </c>
      <c r="AE16" s="663"/>
      <c r="AF16" s="663"/>
      <c r="AG16" s="663"/>
      <c r="AH16" s="663"/>
      <c r="AI16" s="663"/>
      <c r="AJ16" s="663"/>
      <c r="AK16" s="663"/>
      <c r="AL16" s="664">
        <v>1</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c r="B17" s="656" t="s">
        <v>253</v>
      </c>
      <c r="C17" s="657"/>
      <c r="D17" s="657"/>
      <c r="E17" s="657"/>
      <c r="F17" s="657"/>
      <c r="G17" s="657"/>
      <c r="H17" s="657"/>
      <c r="I17" s="657"/>
      <c r="J17" s="657"/>
      <c r="K17" s="657"/>
      <c r="L17" s="657"/>
      <c r="M17" s="657"/>
      <c r="N17" s="657"/>
      <c r="O17" s="657"/>
      <c r="P17" s="657"/>
      <c r="Q17" s="658"/>
      <c r="R17" s="659">
        <v>2450496</v>
      </c>
      <c r="S17" s="660"/>
      <c r="T17" s="660"/>
      <c r="U17" s="660"/>
      <c r="V17" s="660"/>
      <c r="W17" s="660"/>
      <c r="X17" s="660"/>
      <c r="Y17" s="661"/>
      <c r="Z17" s="662">
        <v>1</v>
      </c>
      <c r="AA17" s="662"/>
      <c r="AB17" s="662"/>
      <c r="AC17" s="662"/>
      <c r="AD17" s="663">
        <v>2450496</v>
      </c>
      <c r="AE17" s="663"/>
      <c r="AF17" s="663"/>
      <c r="AG17" s="663"/>
      <c r="AH17" s="663"/>
      <c r="AI17" s="663"/>
      <c r="AJ17" s="663"/>
      <c r="AK17" s="663"/>
      <c r="AL17" s="664">
        <v>2.1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22961749</v>
      </c>
      <c r="CS17" s="660"/>
      <c r="CT17" s="660"/>
      <c r="CU17" s="660"/>
      <c r="CV17" s="660"/>
      <c r="CW17" s="660"/>
      <c r="CX17" s="660"/>
      <c r="CY17" s="661"/>
      <c r="CZ17" s="662">
        <v>9.6999999999999993</v>
      </c>
      <c r="DA17" s="662"/>
      <c r="DB17" s="662"/>
      <c r="DC17" s="662"/>
      <c r="DD17" s="668" t="s">
        <v>122</v>
      </c>
      <c r="DE17" s="660"/>
      <c r="DF17" s="660"/>
      <c r="DG17" s="660"/>
      <c r="DH17" s="660"/>
      <c r="DI17" s="660"/>
      <c r="DJ17" s="660"/>
      <c r="DK17" s="660"/>
      <c r="DL17" s="660"/>
      <c r="DM17" s="660"/>
      <c r="DN17" s="660"/>
      <c r="DO17" s="660"/>
      <c r="DP17" s="661"/>
      <c r="DQ17" s="668">
        <v>21179656</v>
      </c>
      <c r="DR17" s="660"/>
      <c r="DS17" s="660"/>
      <c r="DT17" s="660"/>
      <c r="DU17" s="660"/>
      <c r="DV17" s="660"/>
      <c r="DW17" s="660"/>
      <c r="DX17" s="660"/>
      <c r="DY17" s="660"/>
      <c r="DZ17" s="660"/>
      <c r="EA17" s="660"/>
      <c r="EB17" s="660"/>
      <c r="EC17" s="669"/>
    </row>
    <row r="18" spans="2:133" ht="11.25" customHeight="1">
      <c r="B18" s="656" t="s">
        <v>256</v>
      </c>
      <c r="C18" s="657"/>
      <c r="D18" s="657"/>
      <c r="E18" s="657"/>
      <c r="F18" s="657"/>
      <c r="G18" s="657"/>
      <c r="H18" s="657"/>
      <c r="I18" s="657"/>
      <c r="J18" s="657"/>
      <c r="K18" s="657"/>
      <c r="L18" s="657"/>
      <c r="M18" s="657"/>
      <c r="N18" s="657"/>
      <c r="O18" s="657"/>
      <c r="P18" s="657"/>
      <c r="Q18" s="658"/>
      <c r="R18" s="659">
        <v>450710</v>
      </c>
      <c r="S18" s="660"/>
      <c r="T18" s="660"/>
      <c r="U18" s="660"/>
      <c r="V18" s="660"/>
      <c r="W18" s="660"/>
      <c r="X18" s="660"/>
      <c r="Y18" s="661"/>
      <c r="Z18" s="662">
        <v>0.2</v>
      </c>
      <c r="AA18" s="662"/>
      <c r="AB18" s="662"/>
      <c r="AC18" s="662"/>
      <c r="AD18" s="663">
        <v>450710</v>
      </c>
      <c r="AE18" s="663"/>
      <c r="AF18" s="663"/>
      <c r="AG18" s="663"/>
      <c r="AH18" s="663"/>
      <c r="AI18" s="663"/>
      <c r="AJ18" s="663"/>
      <c r="AK18" s="663"/>
      <c r="AL18" s="664">
        <v>0.4</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c r="B19" s="656" t="s">
        <v>259</v>
      </c>
      <c r="C19" s="657"/>
      <c r="D19" s="657"/>
      <c r="E19" s="657"/>
      <c r="F19" s="657"/>
      <c r="G19" s="657"/>
      <c r="H19" s="657"/>
      <c r="I19" s="657"/>
      <c r="J19" s="657"/>
      <c r="K19" s="657"/>
      <c r="L19" s="657"/>
      <c r="M19" s="657"/>
      <c r="N19" s="657"/>
      <c r="O19" s="657"/>
      <c r="P19" s="657"/>
      <c r="Q19" s="658"/>
      <c r="R19" s="659">
        <v>1955262</v>
      </c>
      <c r="S19" s="660"/>
      <c r="T19" s="660"/>
      <c r="U19" s="660"/>
      <c r="V19" s="660"/>
      <c r="W19" s="660"/>
      <c r="X19" s="660"/>
      <c r="Y19" s="661"/>
      <c r="Z19" s="662">
        <v>0.8</v>
      </c>
      <c r="AA19" s="662"/>
      <c r="AB19" s="662"/>
      <c r="AC19" s="662"/>
      <c r="AD19" s="663">
        <v>1955262</v>
      </c>
      <c r="AE19" s="663"/>
      <c r="AF19" s="663"/>
      <c r="AG19" s="663"/>
      <c r="AH19" s="663"/>
      <c r="AI19" s="663"/>
      <c r="AJ19" s="663"/>
      <c r="AK19" s="663"/>
      <c r="AL19" s="664">
        <v>1.7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11178126</v>
      </c>
      <c r="BH19" s="660"/>
      <c r="BI19" s="660"/>
      <c r="BJ19" s="660"/>
      <c r="BK19" s="660"/>
      <c r="BL19" s="660"/>
      <c r="BM19" s="660"/>
      <c r="BN19" s="661"/>
      <c r="BO19" s="662">
        <v>13.2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c r="B20" s="672" t="s">
        <v>262</v>
      </c>
      <c r="C20" s="673"/>
      <c r="D20" s="673"/>
      <c r="E20" s="673"/>
      <c r="F20" s="673"/>
      <c r="G20" s="673"/>
      <c r="H20" s="673"/>
      <c r="I20" s="673"/>
      <c r="J20" s="673"/>
      <c r="K20" s="673"/>
      <c r="L20" s="673"/>
      <c r="M20" s="673"/>
      <c r="N20" s="673"/>
      <c r="O20" s="673"/>
      <c r="P20" s="673"/>
      <c r="Q20" s="674"/>
      <c r="R20" s="659">
        <v>44524</v>
      </c>
      <c r="S20" s="660"/>
      <c r="T20" s="660"/>
      <c r="U20" s="660"/>
      <c r="V20" s="660"/>
      <c r="W20" s="660"/>
      <c r="X20" s="660"/>
      <c r="Y20" s="661"/>
      <c r="Z20" s="662">
        <v>0</v>
      </c>
      <c r="AA20" s="662"/>
      <c r="AB20" s="662"/>
      <c r="AC20" s="662"/>
      <c r="AD20" s="663">
        <v>44524</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11178126</v>
      </c>
      <c r="BH20" s="660"/>
      <c r="BI20" s="660"/>
      <c r="BJ20" s="660"/>
      <c r="BK20" s="660"/>
      <c r="BL20" s="660"/>
      <c r="BM20" s="660"/>
      <c r="BN20" s="661"/>
      <c r="BO20" s="662">
        <v>13.2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236476338</v>
      </c>
      <c r="CS20" s="660"/>
      <c r="CT20" s="660"/>
      <c r="CU20" s="660"/>
      <c r="CV20" s="660"/>
      <c r="CW20" s="660"/>
      <c r="CX20" s="660"/>
      <c r="CY20" s="661"/>
      <c r="CZ20" s="662">
        <v>100</v>
      </c>
      <c r="DA20" s="662"/>
      <c r="DB20" s="662"/>
      <c r="DC20" s="662"/>
      <c r="DD20" s="668">
        <v>20045076</v>
      </c>
      <c r="DE20" s="660"/>
      <c r="DF20" s="660"/>
      <c r="DG20" s="660"/>
      <c r="DH20" s="660"/>
      <c r="DI20" s="660"/>
      <c r="DJ20" s="660"/>
      <c r="DK20" s="660"/>
      <c r="DL20" s="660"/>
      <c r="DM20" s="660"/>
      <c r="DN20" s="660"/>
      <c r="DO20" s="660"/>
      <c r="DP20" s="661"/>
      <c r="DQ20" s="668">
        <v>137986524</v>
      </c>
      <c r="DR20" s="660"/>
      <c r="DS20" s="660"/>
      <c r="DT20" s="660"/>
      <c r="DU20" s="660"/>
      <c r="DV20" s="660"/>
      <c r="DW20" s="660"/>
      <c r="DX20" s="660"/>
      <c r="DY20" s="660"/>
      <c r="DZ20" s="660"/>
      <c r="EA20" s="660"/>
      <c r="EB20" s="660"/>
      <c r="EC20" s="669"/>
    </row>
    <row r="21" spans="2:133" ht="11.25" customHeight="1">
      <c r="B21" s="656" t="s">
        <v>265</v>
      </c>
      <c r="C21" s="657"/>
      <c r="D21" s="657"/>
      <c r="E21" s="657"/>
      <c r="F21" s="657"/>
      <c r="G21" s="657"/>
      <c r="H21" s="657"/>
      <c r="I21" s="657"/>
      <c r="J21" s="657"/>
      <c r="K21" s="657"/>
      <c r="L21" s="657"/>
      <c r="M21" s="657"/>
      <c r="N21" s="657"/>
      <c r="O21" s="657"/>
      <c r="P21" s="657"/>
      <c r="Q21" s="658"/>
      <c r="R21" s="659">
        <v>18410555</v>
      </c>
      <c r="S21" s="660"/>
      <c r="T21" s="660"/>
      <c r="U21" s="660"/>
      <c r="V21" s="660"/>
      <c r="W21" s="660"/>
      <c r="X21" s="660"/>
      <c r="Y21" s="661"/>
      <c r="Z21" s="662">
        <v>7.7</v>
      </c>
      <c r="AA21" s="662"/>
      <c r="AB21" s="662"/>
      <c r="AC21" s="662"/>
      <c r="AD21" s="663">
        <v>18085459</v>
      </c>
      <c r="AE21" s="663"/>
      <c r="AF21" s="663"/>
      <c r="AG21" s="663"/>
      <c r="AH21" s="663"/>
      <c r="AI21" s="663"/>
      <c r="AJ21" s="663"/>
      <c r="AK21" s="663"/>
      <c r="AL21" s="664">
        <v>15.7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14041</v>
      </c>
      <c r="BH21" s="660"/>
      <c r="BI21" s="660"/>
      <c r="BJ21" s="660"/>
      <c r="BK21" s="660"/>
      <c r="BL21" s="660"/>
      <c r="BM21" s="660"/>
      <c r="BN21" s="661"/>
      <c r="BO21" s="662">
        <v>0</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c r="B22" s="656" t="s">
        <v>267</v>
      </c>
      <c r="C22" s="657"/>
      <c r="D22" s="657"/>
      <c r="E22" s="657"/>
      <c r="F22" s="657"/>
      <c r="G22" s="657"/>
      <c r="H22" s="657"/>
      <c r="I22" s="657"/>
      <c r="J22" s="657"/>
      <c r="K22" s="657"/>
      <c r="L22" s="657"/>
      <c r="M22" s="657"/>
      <c r="N22" s="657"/>
      <c r="O22" s="657"/>
      <c r="P22" s="657"/>
      <c r="Q22" s="658"/>
      <c r="R22" s="659">
        <v>18085459</v>
      </c>
      <c r="S22" s="660"/>
      <c r="T22" s="660"/>
      <c r="U22" s="660"/>
      <c r="V22" s="660"/>
      <c r="W22" s="660"/>
      <c r="X22" s="660"/>
      <c r="Y22" s="661"/>
      <c r="Z22" s="662">
        <v>7.5</v>
      </c>
      <c r="AA22" s="662"/>
      <c r="AB22" s="662"/>
      <c r="AC22" s="662"/>
      <c r="AD22" s="663">
        <v>18085459</v>
      </c>
      <c r="AE22" s="663"/>
      <c r="AF22" s="663"/>
      <c r="AG22" s="663"/>
      <c r="AH22" s="663"/>
      <c r="AI22" s="663"/>
      <c r="AJ22" s="663"/>
      <c r="AK22" s="663"/>
      <c r="AL22" s="664">
        <v>15.7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v>3582196</v>
      </c>
      <c r="BH22" s="660"/>
      <c r="BI22" s="660"/>
      <c r="BJ22" s="660"/>
      <c r="BK22" s="660"/>
      <c r="BL22" s="660"/>
      <c r="BM22" s="660"/>
      <c r="BN22" s="661"/>
      <c r="BO22" s="662">
        <v>4.2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270</v>
      </c>
      <c r="C23" s="657"/>
      <c r="D23" s="657"/>
      <c r="E23" s="657"/>
      <c r="F23" s="657"/>
      <c r="G23" s="657"/>
      <c r="H23" s="657"/>
      <c r="I23" s="657"/>
      <c r="J23" s="657"/>
      <c r="K23" s="657"/>
      <c r="L23" s="657"/>
      <c r="M23" s="657"/>
      <c r="N23" s="657"/>
      <c r="O23" s="657"/>
      <c r="P23" s="657"/>
      <c r="Q23" s="658"/>
      <c r="R23" s="659">
        <v>325096</v>
      </c>
      <c r="S23" s="660"/>
      <c r="T23" s="660"/>
      <c r="U23" s="660"/>
      <c r="V23" s="660"/>
      <c r="W23" s="660"/>
      <c r="X23" s="660"/>
      <c r="Y23" s="661"/>
      <c r="Z23" s="662">
        <v>0.1</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7581889</v>
      </c>
      <c r="BH23" s="660"/>
      <c r="BI23" s="660"/>
      <c r="BJ23" s="660"/>
      <c r="BK23" s="660"/>
      <c r="BL23" s="660"/>
      <c r="BM23" s="660"/>
      <c r="BN23" s="661"/>
      <c r="BO23" s="662">
        <v>9</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147021132</v>
      </c>
      <c r="CS24" s="649"/>
      <c r="CT24" s="649"/>
      <c r="CU24" s="649"/>
      <c r="CV24" s="649"/>
      <c r="CW24" s="649"/>
      <c r="CX24" s="649"/>
      <c r="CY24" s="650"/>
      <c r="CZ24" s="653">
        <v>62.2</v>
      </c>
      <c r="DA24" s="654"/>
      <c r="DB24" s="654"/>
      <c r="DC24" s="670"/>
      <c r="DD24" s="694">
        <v>79504960</v>
      </c>
      <c r="DE24" s="649"/>
      <c r="DF24" s="649"/>
      <c r="DG24" s="649"/>
      <c r="DH24" s="649"/>
      <c r="DI24" s="649"/>
      <c r="DJ24" s="649"/>
      <c r="DK24" s="650"/>
      <c r="DL24" s="694">
        <v>70117852</v>
      </c>
      <c r="DM24" s="649"/>
      <c r="DN24" s="649"/>
      <c r="DO24" s="649"/>
      <c r="DP24" s="649"/>
      <c r="DQ24" s="649"/>
      <c r="DR24" s="649"/>
      <c r="DS24" s="649"/>
      <c r="DT24" s="649"/>
      <c r="DU24" s="649"/>
      <c r="DV24" s="650"/>
      <c r="DW24" s="653">
        <v>60.8</v>
      </c>
      <c r="DX24" s="654"/>
      <c r="DY24" s="654"/>
      <c r="DZ24" s="654"/>
      <c r="EA24" s="654"/>
      <c r="EB24" s="654"/>
      <c r="EC24" s="655"/>
    </row>
    <row r="25" spans="2:133" ht="11.25" customHeight="1">
      <c r="B25" s="656" t="s">
        <v>280</v>
      </c>
      <c r="C25" s="657"/>
      <c r="D25" s="657"/>
      <c r="E25" s="657"/>
      <c r="F25" s="657"/>
      <c r="G25" s="657"/>
      <c r="H25" s="657"/>
      <c r="I25" s="657"/>
      <c r="J25" s="657"/>
      <c r="K25" s="657"/>
      <c r="L25" s="657"/>
      <c r="M25" s="657"/>
      <c r="N25" s="657"/>
      <c r="O25" s="657"/>
      <c r="P25" s="657"/>
      <c r="Q25" s="658"/>
      <c r="R25" s="659">
        <v>121049213</v>
      </c>
      <c r="S25" s="660"/>
      <c r="T25" s="660"/>
      <c r="U25" s="660"/>
      <c r="V25" s="660"/>
      <c r="W25" s="660"/>
      <c r="X25" s="660"/>
      <c r="Y25" s="661"/>
      <c r="Z25" s="662">
        <v>50.5</v>
      </c>
      <c r="AA25" s="662"/>
      <c r="AB25" s="662"/>
      <c r="AC25" s="662"/>
      <c r="AD25" s="663">
        <v>113142228</v>
      </c>
      <c r="AE25" s="663"/>
      <c r="AF25" s="663"/>
      <c r="AG25" s="663"/>
      <c r="AH25" s="663"/>
      <c r="AI25" s="663"/>
      <c r="AJ25" s="663"/>
      <c r="AK25" s="663"/>
      <c r="AL25" s="664">
        <v>98.1</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31743084</v>
      </c>
      <c r="CS25" s="691"/>
      <c r="CT25" s="691"/>
      <c r="CU25" s="691"/>
      <c r="CV25" s="691"/>
      <c r="CW25" s="691"/>
      <c r="CX25" s="691"/>
      <c r="CY25" s="692"/>
      <c r="CZ25" s="664">
        <v>13.4</v>
      </c>
      <c r="DA25" s="689"/>
      <c r="DB25" s="689"/>
      <c r="DC25" s="693"/>
      <c r="DD25" s="668">
        <v>28035375</v>
      </c>
      <c r="DE25" s="691"/>
      <c r="DF25" s="691"/>
      <c r="DG25" s="691"/>
      <c r="DH25" s="691"/>
      <c r="DI25" s="691"/>
      <c r="DJ25" s="691"/>
      <c r="DK25" s="692"/>
      <c r="DL25" s="668">
        <v>27347551</v>
      </c>
      <c r="DM25" s="691"/>
      <c r="DN25" s="691"/>
      <c r="DO25" s="691"/>
      <c r="DP25" s="691"/>
      <c r="DQ25" s="691"/>
      <c r="DR25" s="691"/>
      <c r="DS25" s="691"/>
      <c r="DT25" s="691"/>
      <c r="DU25" s="691"/>
      <c r="DV25" s="692"/>
      <c r="DW25" s="664">
        <v>23.7</v>
      </c>
      <c r="DX25" s="689"/>
      <c r="DY25" s="689"/>
      <c r="DZ25" s="689"/>
      <c r="EA25" s="689"/>
      <c r="EB25" s="689"/>
      <c r="EC25" s="690"/>
    </row>
    <row r="26" spans="2:133" ht="11.25" customHeight="1">
      <c r="B26" s="656" t="s">
        <v>283</v>
      </c>
      <c r="C26" s="657"/>
      <c r="D26" s="657"/>
      <c r="E26" s="657"/>
      <c r="F26" s="657"/>
      <c r="G26" s="657"/>
      <c r="H26" s="657"/>
      <c r="I26" s="657"/>
      <c r="J26" s="657"/>
      <c r="K26" s="657"/>
      <c r="L26" s="657"/>
      <c r="M26" s="657"/>
      <c r="N26" s="657"/>
      <c r="O26" s="657"/>
      <c r="P26" s="657"/>
      <c r="Q26" s="658"/>
      <c r="R26" s="659">
        <v>46068</v>
      </c>
      <c r="S26" s="660"/>
      <c r="T26" s="660"/>
      <c r="U26" s="660"/>
      <c r="V26" s="660"/>
      <c r="W26" s="660"/>
      <c r="X26" s="660"/>
      <c r="Y26" s="661"/>
      <c r="Z26" s="662">
        <v>0</v>
      </c>
      <c r="AA26" s="662"/>
      <c r="AB26" s="662"/>
      <c r="AC26" s="662"/>
      <c r="AD26" s="663">
        <v>46068</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19129079</v>
      </c>
      <c r="CS26" s="660"/>
      <c r="CT26" s="660"/>
      <c r="CU26" s="660"/>
      <c r="CV26" s="660"/>
      <c r="CW26" s="660"/>
      <c r="CX26" s="660"/>
      <c r="CY26" s="661"/>
      <c r="CZ26" s="664">
        <v>8.1</v>
      </c>
      <c r="DA26" s="689"/>
      <c r="DB26" s="689"/>
      <c r="DC26" s="693"/>
      <c r="DD26" s="668">
        <v>15659329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c r="B27" s="656" t="s">
        <v>286</v>
      </c>
      <c r="C27" s="657"/>
      <c r="D27" s="657"/>
      <c r="E27" s="657"/>
      <c r="F27" s="657"/>
      <c r="G27" s="657"/>
      <c r="H27" s="657"/>
      <c r="I27" s="657"/>
      <c r="J27" s="657"/>
      <c r="K27" s="657"/>
      <c r="L27" s="657"/>
      <c r="M27" s="657"/>
      <c r="N27" s="657"/>
      <c r="O27" s="657"/>
      <c r="P27" s="657"/>
      <c r="Q27" s="658"/>
      <c r="R27" s="659">
        <v>1057542</v>
      </c>
      <c r="S27" s="660"/>
      <c r="T27" s="660"/>
      <c r="U27" s="660"/>
      <c r="V27" s="660"/>
      <c r="W27" s="660"/>
      <c r="X27" s="660"/>
      <c r="Y27" s="661"/>
      <c r="Z27" s="662">
        <v>0.4</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84538405</v>
      </c>
      <c r="BH27" s="660"/>
      <c r="BI27" s="660"/>
      <c r="BJ27" s="660"/>
      <c r="BK27" s="660"/>
      <c r="BL27" s="660"/>
      <c r="BM27" s="660"/>
      <c r="BN27" s="661"/>
      <c r="BO27" s="662">
        <v>100</v>
      </c>
      <c r="BP27" s="662"/>
      <c r="BQ27" s="662"/>
      <c r="BR27" s="662"/>
      <c r="BS27" s="663">
        <v>1928568</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92316300</v>
      </c>
      <c r="CS27" s="691"/>
      <c r="CT27" s="691"/>
      <c r="CU27" s="691"/>
      <c r="CV27" s="691"/>
      <c r="CW27" s="691"/>
      <c r="CX27" s="691"/>
      <c r="CY27" s="692"/>
      <c r="CZ27" s="664">
        <v>39</v>
      </c>
      <c r="DA27" s="689"/>
      <c r="DB27" s="689"/>
      <c r="DC27" s="693"/>
      <c r="DD27" s="668">
        <v>30289930</v>
      </c>
      <c r="DE27" s="691"/>
      <c r="DF27" s="691"/>
      <c r="DG27" s="691"/>
      <c r="DH27" s="691"/>
      <c r="DI27" s="691"/>
      <c r="DJ27" s="691"/>
      <c r="DK27" s="692"/>
      <c r="DL27" s="668">
        <v>23040546</v>
      </c>
      <c r="DM27" s="691"/>
      <c r="DN27" s="691"/>
      <c r="DO27" s="691"/>
      <c r="DP27" s="691"/>
      <c r="DQ27" s="691"/>
      <c r="DR27" s="691"/>
      <c r="DS27" s="691"/>
      <c r="DT27" s="691"/>
      <c r="DU27" s="691"/>
      <c r="DV27" s="692"/>
      <c r="DW27" s="664">
        <v>20</v>
      </c>
      <c r="DX27" s="689"/>
      <c r="DY27" s="689"/>
      <c r="DZ27" s="689"/>
      <c r="EA27" s="689"/>
      <c r="EB27" s="689"/>
      <c r="EC27" s="690"/>
    </row>
    <row r="28" spans="2:133" ht="11.25" customHeight="1">
      <c r="B28" s="656" t="s">
        <v>289</v>
      </c>
      <c r="C28" s="657"/>
      <c r="D28" s="657"/>
      <c r="E28" s="657"/>
      <c r="F28" s="657"/>
      <c r="G28" s="657"/>
      <c r="H28" s="657"/>
      <c r="I28" s="657"/>
      <c r="J28" s="657"/>
      <c r="K28" s="657"/>
      <c r="L28" s="657"/>
      <c r="M28" s="657"/>
      <c r="N28" s="657"/>
      <c r="O28" s="657"/>
      <c r="P28" s="657"/>
      <c r="Q28" s="658"/>
      <c r="R28" s="659">
        <v>5988671</v>
      </c>
      <c r="S28" s="660"/>
      <c r="T28" s="660"/>
      <c r="U28" s="660"/>
      <c r="V28" s="660"/>
      <c r="W28" s="660"/>
      <c r="X28" s="660"/>
      <c r="Y28" s="661"/>
      <c r="Z28" s="662">
        <v>2.5</v>
      </c>
      <c r="AA28" s="662"/>
      <c r="AB28" s="662"/>
      <c r="AC28" s="662"/>
      <c r="AD28" s="663">
        <v>1549640</v>
      </c>
      <c r="AE28" s="663"/>
      <c r="AF28" s="663"/>
      <c r="AG28" s="663"/>
      <c r="AH28" s="663"/>
      <c r="AI28" s="663"/>
      <c r="AJ28" s="663"/>
      <c r="AK28" s="663"/>
      <c r="AL28" s="664">
        <v>1.3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22961748</v>
      </c>
      <c r="CS28" s="660"/>
      <c r="CT28" s="660"/>
      <c r="CU28" s="660"/>
      <c r="CV28" s="660"/>
      <c r="CW28" s="660"/>
      <c r="CX28" s="660"/>
      <c r="CY28" s="661"/>
      <c r="CZ28" s="664">
        <v>9.6999999999999993</v>
      </c>
      <c r="DA28" s="689"/>
      <c r="DB28" s="689"/>
      <c r="DC28" s="693"/>
      <c r="DD28" s="668">
        <v>21179655</v>
      </c>
      <c r="DE28" s="660"/>
      <c r="DF28" s="660"/>
      <c r="DG28" s="660"/>
      <c r="DH28" s="660"/>
      <c r="DI28" s="660"/>
      <c r="DJ28" s="660"/>
      <c r="DK28" s="661"/>
      <c r="DL28" s="668">
        <v>19729755</v>
      </c>
      <c r="DM28" s="660"/>
      <c r="DN28" s="660"/>
      <c r="DO28" s="660"/>
      <c r="DP28" s="660"/>
      <c r="DQ28" s="660"/>
      <c r="DR28" s="660"/>
      <c r="DS28" s="660"/>
      <c r="DT28" s="660"/>
      <c r="DU28" s="660"/>
      <c r="DV28" s="661"/>
      <c r="DW28" s="664">
        <v>17.100000000000001</v>
      </c>
      <c r="DX28" s="689"/>
      <c r="DY28" s="689"/>
      <c r="DZ28" s="689"/>
      <c r="EA28" s="689"/>
      <c r="EB28" s="689"/>
      <c r="EC28" s="690"/>
    </row>
    <row r="29" spans="2:133" ht="11.25" customHeight="1">
      <c r="B29" s="656" t="s">
        <v>291</v>
      </c>
      <c r="C29" s="657"/>
      <c r="D29" s="657"/>
      <c r="E29" s="657"/>
      <c r="F29" s="657"/>
      <c r="G29" s="657"/>
      <c r="H29" s="657"/>
      <c r="I29" s="657"/>
      <c r="J29" s="657"/>
      <c r="K29" s="657"/>
      <c r="L29" s="657"/>
      <c r="M29" s="657"/>
      <c r="N29" s="657"/>
      <c r="O29" s="657"/>
      <c r="P29" s="657"/>
      <c r="Q29" s="658"/>
      <c r="R29" s="659">
        <v>380031</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22961541</v>
      </c>
      <c r="CS29" s="691"/>
      <c r="CT29" s="691"/>
      <c r="CU29" s="691"/>
      <c r="CV29" s="691"/>
      <c r="CW29" s="691"/>
      <c r="CX29" s="691"/>
      <c r="CY29" s="692"/>
      <c r="CZ29" s="664">
        <v>9.6999999999999993</v>
      </c>
      <c r="DA29" s="689"/>
      <c r="DB29" s="689"/>
      <c r="DC29" s="693"/>
      <c r="DD29" s="668">
        <v>21179448</v>
      </c>
      <c r="DE29" s="691"/>
      <c r="DF29" s="691"/>
      <c r="DG29" s="691"/>
      <c r="DH29" s="691"/>
      <c r="DI29" s="691"/>
      <c r="DJ29" s="691"/>
      <c r="DK29" s="692"/>
      <c r="DL29" s="668">
        <v>19729548</v>
      </c>
      <c r="DM29" s="691"/>
      <c r="DN29" s="691"/>
      <c r="DO29" s="691"/>
      <c r="DP29" s="691"/>
      <c r="DQ29" s="691"/>
      <c r="DR29" s="691"/>
      <c r="DS29" s="691"/>
      <c r="DT29" s="691"/>
      <c r="DU29" s="691"/>
      <c r="DV29" s="692"/>
      <c r="DW29" s="664">
        <v>17.100000000000001</v>
      </c>
      <c r="DX29" s="689"/>
      <c r="DY29" s="689"/>
      <c r="DZ29" s="689"/>
      <c r="EA29" s="689"/>
      <c r="EB29" s="689"/>
      <c r="EC29" s="690"/>
    </row>
    <row r="30" spans="2:133" ht="11.25" customHeight="1">
      <c r="B30" s="656" t="s">
        <v>293</v>
      </c>
      <c r="C30" s="657"/>
      <c r="D30" s="657"/>
      <c r="E30" s="657"/>
      <c r="F30" s="657"/>
      <c r="G30" s="657"/>
      <c r="H30" s="657"/>
      <c r="I30" s="657"/>
      <c r="J30" s="657"/>
      <c r="K30" s="657"/>
      <c r="L30" s="657"/>
      <c r="M30" s="657"/>
      <c r="N30" s="657"/>
      <c r="O30" s="657"/>
      <c r="P30" s="657"/>
      <c r="Q30" s="658"/>
      <c r="R30" s="659">
        <v>65799863</v>
      </c>
      <c r="S30" s="660"/>
      <c r="T30" s="660"/>
      <c r="U30" s="660"/>
      <c r="V30" s="660"/>
      <c r="W30" s="660"/>
      <c r="X30" s="660"/>
      <c r="Y30" s="661"/>
      <c r="Z30" s="662">
        <v>27.4</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22367547</v>
      </c>
      <c r="CS30" s="660"/>
      <c r="CT30" s="660"/>
      <c r="CU30" s="660"/>
      <c r="CV30" s="660"/>
      <c r="CW30" s="660"/>
      <c r="CX30" s="660"/>
      <c r="CY30" s="661"/>
      <c r="CZ30" s="664">
        <v>9.5</v>
      </c>
      <c r="DA30" s="689"/>
      <c r="DB30" s="689"/>
      <c r="DC30" s="693"/>
      <c r="DD30" s="668">
        <v>20666475</v>
      </c>
      <c r="DE30" s="660"/>
      <c r="DF30" s="660"/>
      <c r="DG30" s="660"/>
      <c r="DH30" s="660"/>
      <c r="DI30" s="660"/>
      <c r="DJ30" s="660"/>
      <c r="DK30" s="661"/>
      <c r="DL30" s="668">
        <v>19216575</v>
      </c>
      <c r="DM30" s="660"/>
      <c r="DN30" s="660"/>
      <c r="DO30" s="660"/>
      <c r="DP30" s="660"/>
      <c r="DQ30" s="660"/>
      <c r="DR30" s="660"/>
      <c r="DS30" s="660"/>
      <c r="DT30" s="660"/>
      <c r="DU30" s="660"/>
      <c r="DV30" s="661"/>
      <c r="DW30" s="664">
        <v>16.7</v>
      </c>
      <c r="DX30" s="689"/>
      <c r="DY30" s="689"/>
      <c r="DZ30" s="689"/>
      <c r="EA30" s="689"/>
      <c r="EB30" s="689"/>
      <c r="EC30" s="690"/>
    </row>
    <row r="31" spans="2:133" ht="11.25" customHeight="1">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1"/>
      <c r="AV31" s="201"/>
      <c r="AW31" s="201"/>
      <c r="AX31" s="645" t="s">
        <v>177</v>
      </c>
      <c r="AY31" s="646"/>
      <c r="AZ31" s="646"/>
      <c r="BA31" s="646"/>
      <c r="BB31" s="646"/>
      <c r="BC31" s="646"/>
      <c r="BD31" s="646"/>
      <c r="BE31" s="646"/>
      <c r="BF31" s="647"/>
      <c r="BG31" s="715">
        <v>99.4</v>
      </c>
      <c r="BH31" s="703"/>
      <c r="BI31" s="703"/>
      <c r="BJ31" s="703"/>
      <c r="BK31" s="703"/>
      <c r="BL31" s="703"/>
      <c r="BM31" s="654">
        <v>98.2</v>
      </c>
      <c r="BN31" s="703"/>
      <c r="BO31" s="703"/>
      <c r="BP31" s="703"/>
      <c r="BQ31" s="704"/>
      <c r="BR31" s="715">
        <v>99.3</v>
      </c>
      <c r="BS31" s="703"/>
      <c r="BT31" s="703"/>
      <c r="BU31" s="703"/>
      <c r="BV31" s="703"/>
      <c r="BW31" s="703"/>
      <c r="BX31" s="654">
        <v>98</v>
      </c>
      <c r="BY31" s="703"/>
      <c r="BZ31" s="703"/>
      <c r="CA31" s="703"/>
      <c r="CB31" s="704"/>
      <c r="CD31" s="697"/>
      <c r="CE31" s="698"/>
      <c r="CF31" s="656" t="s">
        <v>300</v>
      </c>
      <c r="CG31" s="657"/>
      <c r="CH31" s="657"/>
      <c r="CI31" s="657"/>
      <c r="CJ31" s="657"/>
      <c r="CK31" s="657"/>
      <c r="CL31" s="657"/>
      <c r="CM31" s="657"/>
      <c r="CN31" s="657"/>
      <c r="CO31" s="657"/>
      <c r="CP31" s="657"/>
      <c r="CQ31" s="658"/>
      <c r="CR31" s="659">
        <v>593994</v>
      </c>
      <c r="CS31" s="691"/>
      <c r="CT31" s="691"/>
      <c r="CU31" s="691"/>
      <c r="CV31" s="691"/>
      <c r="CW31" s="691"/>
      <c r="CX31" s="691"/>
      <c r="CY31" s="692"/>
      <c r="CZ31" s="664">
        <v>0.3</v>
      </c>
      <c r="DA31" s="689"/>
      <c r="DB31" s="689"/>
      <c r="DC31" s="693"/>
      <c r="DD31" s="668">
        <v>512973</v>
      </c>
      <c r="DE31" s="691"/>
      <c r="DF31" s="691"/>
      <c r="DG31" s="691"/>
      <c r="DH31" s="691"/>
      <c r="DI31" s="691"/>
      <c r="DJ31" s="691"/>
      <c r="DK31" s="692"/>
      <c r="DL31" s="668">
        <v>512973</v>
      </c>
      <c r="DM31" s="691"/>
      <c r="DN31" s="691"/>
      <c r="DO31" s="691"/>
      <c r="DP31" s="691"/>
      <c r="DQ31" s="691"/>
      <c r="DR31" s="691"/>
      <c r="DS31" s="691"/>
      <c r="DT31" s="691"/>
      <c r="DU31" s="691"/>
      <c r="DV31" s="692"/>
      <c r="DW31" s="664">
        <v>0.4</v>
      </c>
      <c r="DX31" s="689"/>
      <c r="DY31" s="689"/>
      <c r="DZ31" s="689"/>
      <c r="EA31" s="689"/>
      <c r="EB31" s="689"/>
      <c r="EC31" s="690"/>
    </row>
    <row r="32" spans="2:133" ht="11.25" customHeight="1">
      <c r="B32" s="656" t="s">
        <v>301</v>
      </c>
      <c r="C32" s="657"/>
      <c r="D32" s="657"/>
      <c r="E32" s="657"/>
      <c r="F32" s="657"/>
      <c r="G32" s="657"/>
      <c r="H32" s="657"/>
      <c r="I32" s="657"/>
      <c r="J32" s="657"/>
      <c r="K32" s="657"/>
      <c r="L32" s="657"/>
      <c r="M32" s="657"/>
      <c r="N32" s="657"/>
      <c r="O32" s="657"/>
      <c r="P32" s="657"/>
      <c r="Q32" s="658"/>
      <c r="R32" s="659">
        <v>15797828</v>
      </c>
      <c r="S32" s="660"/>
      <c r="T32" s="660"/>
      <c r="U32" s="660"/>
      <c r="V32" s="660"/>
      <c r="W32" s="660"/>
      <c r="X32" s="660"/>
      <c r="Y32" s="661"/>
      <c r="Z32" s="662">
        <v>6.6</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197" t="s">
        <v>302</v>
      </c>
      <c r="AX32" s="656" t="s">
        <v>303</v>
      </c>
      <c r="AY32" s="657"/>
      <c r="AZ32" s="657"/>
      <c r="BA32" s="657"/>
      <c r="BB32" s="657"/>
      <c r="BC32" s="657"/>
      <c r="BD32" s="657"/>
      <c r="BE32" s="657"/>
      <c r="BF32" s="658"/>
      <c r="BG32" s="716">
        <v>99.1</v>
      </c>
      <c r="BH32" s="691"/>
      <c r="BI32" s="691"/>
      <c r="BJ32" s="691"/>
      <c r="BK32" s="691"/>
      <c r="BL32" s="691"/>
      <c r="BM32" s="665">
        <v>97.1</v>
      </c>
      <c r="BN32" s="691"/>
      <c r="BO32" s="691"/>
      <c r="BP32" s="691"/>
      <c r="BQ32" s="714"/>
      <c r="BR32" s="716">
        <v>98.9</v>
      </c>
      <c r="BS32" s="691"/>
      <c r="BT32" s="691"/>
      <c r="BU32" s="691"/>
      <c r="BV32" s="691"/>
      <c r="BW32" s="691"/>
      <c r="BX32" s="665">
        <v>96.8</v>
      </c>
      <c r="BY32" s="691"/>
      <c r="BZ32" s="691"/>
      <c r="CA32" s="691"/>
      <c r="CB32" s="714"/>
      <c r="CD32" s="699"/>
      <c r="CE32" s="700"/>
      <c r="CF32" s="656" t="s">
        <v>304</v>
      </c>
      <c r="CG32" s="657"/>
      <c r="CH32" s="657"/>
      <c r="CI32" s="657"/>
      <c r="CJ32" s="657"/>
      <c r="CK32" s="657"/>
      <c r="CL32" s="657"/>
      <c r="CM32" s="657"/>
      <c r="CN32" s="657"/>
      <c r="CO32" s="657"/>
      <c r="CP32" s="657"/>
      <c r="CQ32" s="658"/>
      <c r="CR32" s="659">
        <v>207</v>
      </c>
      <c r="CS32" s="660"/>
      <c r="CT32" s="660"/>
      <c r="CU32" s="660"/>
      <c r="CV32" s="660"/>
      <c r="CW32" s="660"/>
      <c r="CX32" s="660"/>
      <c r="CY32" s="661"/>
      <c r="CZ32" s="664">
        <v>0</v>
      </c>
      <c r="DA32" s="689"/>
      <c r="DB32" s="689"/>
      <c r="DC32" s="693"/>
      <c r="DD32" s="668">
        <v>207</v>
      </c>
      <c r="DE32" s="660"/>
      <c r="DF32" s="660"/>
      <c r="DG32" s="660"/>
      <c r="DH32" s="660"/>
      <c r="DI32" s="660"/>
      <c r="DJ32" s="660"/>
      <c r="DK32" s="661"/>
      <c r="DL32" s="668">
        <v>207</v>
      </c>
      <c r="DM32" s="660"/>
      <c r="DN32" s="660"/>
      <c r="DO32" s="660"/>
      <c r="DP32" s="660"/>
      <c r="DQ32" s="660"/>
      <c r="DR32" s="660"/>
      <c r="DS32" s="660"/>
      <c r="DT32" s="660"/>
      <c r="DU32" s="660"/>
      <c r="DV32" s="661"/>
      <c r="DW32" s="664">
        <v>0</v>
      </c>
      <c r="DX32" s="689"/>
      <c r="DY32" s="689"/>
      <c r="DZ32" s="689"/>
      <c r="EA32" s="689"/>
      <c r="EB32" s="689"/>
      <c r="EC32" s="690"/>
    </row>
    <row r="33" spans="2:133" ht="11.25" customHeight="1">
      <c r="B33" s="656" t="s">
        <v>305</v>
      </c>
      <c r="C33" s="657"/>
      <c r="D33" s="657"/>
      <c r="E33" s="657"/>
      <c r="F33" s="657"/>
      <c r="G33" s="657"/>
      <c r="H33" s="657"/>
      <c r="I33" s="657"/>
      <c r="J33" s="657"/>
      <c r="K33" s="657"/>
      <c r="L33" s="657"/>
      <c r="M33" s="657"/>
      <c r="N33" s="657"/>
      <c r="O33" s="657"/>
      <c r="P33" s="657"/>
      <c r="Q33" s="658"/>
      <c r="R33" s="659">
        <v>1295381</v>
      </c>
      <c r="S33" s="660"/>
      <c r="T33" s="660"/>
      <c r="U33" s="660"/>
      <c r="V33" s="660"/>
      <c r="W33" s="660"/>
      <c r="X33" s="660"/>
      <c r="Y33" s="661"/>
      <c r="Z33" s="662">
        <v>0.5</v>
      </c>
      <c r="AA33" s="662"/>
      <c r="AB33" s="662"/>
      <c r="AC33" s="662"/>
      <c r="AD33" s="663">
        <v>386328</v>
      </c>
      <c r="AE33" s="663"/>
      <c r="AF33" s="663"/>
      <c r="AG33" s="663"/>
      <c r="AH33" s="663"/>
      <c r="AI33" s="663"/>
      <c r="AJ33" s="663"/>
      <c r="AK33" s="663"/>
      <c r="AL33" s="664">
        <v>0.3</v>
      </c>
      <c r="AM33" s="665"/>
      <c r="AN33" s="665"/>
      <c r="AO33" s="666"/>
      <c r="AP33" s="709"/>
      <c r="AQ33" s="710"/>
      <c r="AR33" s="710"/>
      <c r="AS33" s="710"/>
      <c r="AT33" s="713"/>
      <c r="AU33" s="202"/>
      <c r="AV33" s="202"/>
      <c r="AW33" s="202"/>
      <c r="AX33" s="680" t="s">
        <v>306</v>
      </c>
      <c r="AY33" s="681"/>
      <c r="AZ33" s="681"/>
      <c r="BA33" s="681"/>
      <c r="BB33" s="681"/>
      <c r="BC33" s="681"/>
      <c r="BD33" s="681"/>
      <c r="BE33" s="681"/>
      <c r="BF33" s="682"/>
      <c r="BG33" s="717">
        <v>99.7</v>
      </c>
      <c r="BH33" s="718"/>
      <c r="BI33" s="718"/>
      <c r="BJ33" s="718"/>
      <c r="BK33" s="718"/>
      <c r="BL33" s="718"/>
      <c r="BM33" s="719">
        <v>99</v>
      </c>
      <c r="BN33" s="718"/>
      <c r="BO33" s="718"/>
      <c r="BP33" s="718"/>
      <c r="BQ33" s="720"/>
      <c r="BR33" s="717">
        <v>99.6</v>
      </c>
      <c r="BS33" s="718"/>
      <c r="BT33" s="718"/>
      <c r="BU33" s="718"/>
      <c r="BV33" s="718"/>
      <c r="BW33" s="718"/>
      <c r="BX33" s="719">
        <v>98.7</v>
      </c>
      <c r="BY33" s="718"/>
      <c r="BZ33" s="718"/>
      <c r="CA33" s="718"/>
      <c r="CB33" s="720"/>
      <c r="CD33" s="656" t="s">
        <v>307</v>
      </c>
      <c r="CE33" s="657"/>
      <c r="CF33" s="657"/>
      <c r="CG33" s="657"/>
      <c r="CH33" s="657"/>
      <c r="CI33" s="657"/>
      <c r="CJ33" s="657"/>
      <c r="CK33" s="657"/>
      <c r="CL33" s="657"/>
      <c r="CM33" s="657"/>
      <c r="CN33" s="657"/>
      <c r="CO33" s="657"/>
      <c r="CP33" s="657"/>
      <c r="CQ33" s="658"/>
      <c r="CR33" s="659">
        <v>69410130</v>
      </c>
      <c r="CS33" s="691"/>
      <c r="CT33" s="691"/>
      <c r="CU33" s="691"/>
      <c r="CV33" s="691"/>
      <c r="CW33" s="691"/>
      <c r="CX33" s="691"/>
      <c r="CY33" s="692"/>
      <c r="CZ33" s="664">
        <v>29.4</v>
      </c>
      <c r="DA33" s="689"/>
      <c r="DB33" s="689"/>
      <c r="DC33" s="693"/>
      <c r="DD33" s="668">
        <v>54500148</v>
      </c>
      <c r="DE33" s="691"/>
      <c r="DF33" s="691"/>
      <c r="DG33" s="691"/>
      <c r="DH33" s="691"/>
      <c r="DI33" s="691"/>
      <c r="DJ33" s="691"/>
      <c r="DK33" s="692"/>
      <c r="DL33" s="668">
        <v>40728859</v>
      </c>
      <c r="DM33" s="691"/>
      <c r="DN33" s="691"/>
      <c r="DO33" s="691"/>
      <c r="DP33" s="691"/>
      <c r="DQ33" s="691"/>
      <c r="DR33" s="691"/>
      <c r="DS33" s="691"/>
      <c r="DT33" s="691"/>
      <c r="DU33" s="691"/>
      <c r="DV33" s="692"/>
      <c r="DW33" s="664">
        <v>35.299999999999997</v>
      </c>
      <c r="DX33" s="689"/>
      <c r="DY33" s="689"/>
      <c r="DZ33" s="689"/>
      <c r="EA33" s="689"/>
      <c r="EB33" s="689"/>
      <c r="EC33" s="690"/>
    </row>
    <row r="34" spans="2:133" ht="11.25" customHeight="1">
      <c r="B34" s="656" t="s">
        <v>308</v>
      </c>
      <c r="C34" s="657"/>
      <c r="D34" s="657"/>
      <c r="E34" s="657"/>
      <c r="F34" s="657"/>
      <c r="G34" s="657"/>
      <c r="H34" s="657"/>
      <c r="I34" s="657"/>
      <c r="J34" s="657"/>
      <c r="K34" s="657"/>
      <c r="L34" s="657"/>
      <c r="M34" s="657"/>
      <c r="N34" s="657"/>
      <c r="O34" s="657"/>
      <c r="P34" s="657"/>
      <c r="Q34" s="658"/>
      <c r="R34" s="659">
        <v>381485</v>
      </c>
      <c r="S34" s="660"/>
      <c r="T34" s="660"/>
      <c r="U34" s="660"/>
      <c r="V34" s="660"/>
      <c r="W34" s="660"/>
      <c r="X34" s="660"/>
      <c r="Y34" s="661"/>
      <c r="Z34" s="662">
        <v>0.2</v>
      </c>
      <c r="AA34" s="662"/>
      <c r="AB34" s="662"/>
      <c r="AC34" s="662"/>
      <c r="AD34" s="663" t="s">
        <v>122</v>
      </c>
      <c r="AE34" s="663"/>
      <c r="AF34" s="663"/>
      <c r="AG34" s="663"/>
      <c r="AH34" s="663"/>
      <c r="AI34" s="663"/>
      <c r="AJ34" s="663"/>
      <c r="AK34" s="663"/>
      <c r="AL34" s="664" t="s">
        <v>122</v>
      </c>
      <c r="AM34" s="665"/>
      <c r="AN34" s="665"/>
      <c r="AO34" s="666"/>
      <c r="AP34" s="203"/>
      <c r="AQ34" s="204"/>
      <c r="AS34" s="201"/>
      <c r="AT34" s="201"/>
      <c r="AU34" s="201"/>
      <c r="AV34" s="201"/>
      <c r="AW34" s="201"/>
      <c r="AX34" s="201"/>
      <c r="AY34" s="201"/>
      <c r="AZ34" s="201"/>
      <c r="BA34" s="201"/>
      <c r="BB34" s="201"/>
      <c r="BC34" s="201"/>
      <c r="BD34" s="201"/>
      <c r="BE34" s="201"/>
      <c r="BF34" s="201"/>
      <c r="BG34" s="204"/>
      <c r="BH34" s="204"/>
      <c r="BI34" s="204"/>
      <c r="BJ34" s="204"/>
      <c r="BK34" s="204"/>
      <c r="BL34" s="204"/>
      <c r="BM34" s="204"/>
      <c r="BN34" s="204"/>
      <c r="BO34" s="204"/>
      <c r="BP34" s="204"/>
      <c r="BQ34" s="204"/>
      <c r="BR34" s="204"/>
      <c r="BS34" s="204"/>
      <c r="BT34" s="204"/>
      <c r="BU34" s="204"/>
      <c r="BV34" s="204"/>
      <c r="BW34" s="204"/>
      <c r="BX34" s="204"/>
      <c r="BY34" s="204"/>
      <c r="BZ34" s="204"/>
      <c r="CA34" s="204"/>
      <c r="CB34" s="204"/>
      <c r="CD34" s="656" t="s">
        <v>309</v>
      </c>
      <c r="CE34" s="657"/>
      <c r="CF34" s="657"/>
      <c r="CG34" s="657"/>
      <c r="CH34" s="657"/>
      <c r="CI34" s="657"/>
      <c r="CJ34" s="657"/>
      <c r="CK34" s="657"/>
      <c r="CL34" s="657"/>
      <c r="CM34" s="657"/>
      <c r="CN34" s="657"/>
      <c r="CO34" s="657"/>
      <c r="CP34" s="657"/>
      <c r="CQ34" s="658"/>
      <c r="CR34" s="659">
        <v>23944975</v>
      </c>
      <c r="CS34" s="660"/>
      <c r="CT34" s="660"/>
      <c r="CU34" s="660"/>
      <c r="CV34" s="660"/>
      <c r="CW34" s="660"/>
      <c r="CX34" s="660"/>
      <c r="CY34" s="661"/>
      <c r="CZ34" s="664">
        <v>10.1</v>
      </c>
      <c r="DA34" s="689"/>
      <c r="DB34" s="689"/>
      <c r="DC34" s="693"/>
      <c r="DD34" s="668">
        <v>18233402</v>
      </c>
      <c r="DE34" s="660"/>
      <c r="DF34" s="660"/>
      <c r="DG34" s="660"/>
      <c r="DH34" s="660"/>
      <c r="DI34" s="660"/>
      <c r="DJ34" s="660"/>
      <c r="DK34" s="661"/>
      <c r="DL34" s="668">
        <v>16744212</v>
      </c>
      <c r="DM34" s="660"/>
      <c r="DN34" s="660"/>
      <c r="DO34" s="660"/>
      <c r="DP34" s="660"/>
      <c r="DQ34" s="660"/>
      <c r="DR34" s="660"/>
      <c r="DS34" s="660"/>
      <c r="DT34" s="660"/>
      <c r="DU34" s="660"/>
      <c r="DV34" s="661"/>
      <c r="DW34" s="664">
        <v>14.5</v>
      </c>
      <c r="DX34" s="689"/>
      <c r="DY34" s="689"/>
      <c r="DZ34" s="689"/>
      <c r="EA34" s="689"/>
      <c r="EB34" s="689"/>
      <c r="EC34" s="690"/>
    </row>
    <row r="35" spans="2:133" ht="11.25" customHeight="1">
      <c r="B35" s="656" t="s">
        <v>310</v>
      </c>
      <c r="C35" s="657"/>
      <c r="D35" s="657"/>
      <c r="E35" s="657"/>
      <c r="F35" s="657"/>
      <c r="G35" s="657"/>
      <c r="H35" s="657"/>
      <c r="I35" s="657"/>
      <c r="J35" s="657"/>
      <c r="K35" s="657"/>
      <c r="L35" s="657"/>
      <c r="M35" s="657"/>
      <c r="N35" s="657"/>
      <c r="O35" s="657"/>
      <c r="P35" s="657"/>
      <c r="Q35" s="658"/>
      <c r="R35" s="659">
        <v>4098021</v>
      </c>
      <c r="S35" s="660"/>
      <c r="T35" s="660"/>
      <c r="U35" s="660"/>
      <c r="V35" s="660"/>
      <c r="W35" s="660"/>
      <c r="X35" s="660"/>
      <c r="Y35" s="661"/>
      <c r="Z35" s="662">
        <v>1.7</v>
      </c>
      <c r="AA35" s="662"/>
      <c r="AB35" s="662"/>
      <c r="AC35" s="662"/>
      <c r="AD35" s="663" t="s">
        <v>122</v>
      </c>
      <c r="AE35" s="663"/>
      <c r="AF35" s="663"/>
      <c r="AG35" s="663"/>
      <c r="AH35" s="663"/>
      <c r="AI35" s="663"/>
      <c r="AJ35" s="663"/>
      <c r="AK35" s="663"/>
      <c r="AL35" s="664" t="s">
        <v>122</v>
      </c>
      <c r="AM35" s="665"/>
      <c r="AN35" s="665"/>
      <c r="AO35" s="666"/>
      <c r="AP35" s="205"/>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1642918</v>
      </c>
      <c r="CS35" s="691"/>
      <c r="CT35" s="691"/>
      <c r="CU35" s="691"/>
      <c r="CV35" s="691"/>
      <c r="CW35" s="691"/>
      <c r="CX35" s="691"/>
      <c r="CY35" s="692"/>
      <c r="CZ35" s="664">
        <v>0.7</v>
      </c>
      <c r="DA35" s="689"/>
      <c r="DB35" s="689"/>
      <c r="DC35" s="693"/>
      <c r="DD35" s="668">
        <v>1587279</v>
      </c>
      <c r="DE35" s="691"/>
      <c r="DF35" s="691"/>
      <c r="DG35" s="691"/>
      <c r="DH35" s="691"/>
      <c r="DI35" s="691"/>
      <c r="DJ35" s="691"/>
      <c r="DK35" s="692"/>
      <c r="DL35" s="668">
        <v>1362108</v>
      </c>
      <c r="DM35" s="691"/>
      <c r="DN35" s="691"/>
      <c r="DO35" s="691"/>
      <c r="DP35" s="691"/>
      <c r="DQ35" s="691"/>
      <c r="DR35" s="691"/>
      <c r="DS35" s="691"/>
      <c r="DT35" s="691"/>
      <c r="DU35" s="691"/>
      <c r="DV35" s="692"/>
      <c r="DW35" s="664">
        <v>1.2</v>
      </c>
      <c r="DX35" s="689"/>
      <c r="DY35" s="689"/>
      <c r="DZ35" s="689"/>
      <c r="EA35" s="689"/>
      <c r="EB35" s="689"/>
      <c r="EC35" s="690"/>
    </row>
    <row r="36" spans="2:133" ht="11.25" customHeight="1">
      <c r="B36" s="656" t="s">
        <v>314</v>
      </c>
      <c r="C36" s="657"/>
      <c r="D36" s="657"/>
      <c r="E36" s="657"/>
      <c r="F36" s="657"/>
      <c r="G36" s="657"/>
      <c r="H36" s="657"/>
      <c r="I36" s="657"/>
      <c r="J36" s="657"/>
      <c r="K36" s="657"/>
      <c r="L36" s="657"/>
      <c r="M36" s="657"/>
      <c r="N36" s="657"/>
      <c r="O36" s="657"/>
      <c r="P36" s="657"/>
      <c r="Q36" s="658"/>
      <c r="R36" s="659">
        <v>3061125</v>
      </c>
      <c r="S36" s="660"/>
      <c r="T36" s="660"/>
      <c r="U36" s="660"/>
      <c r="V36" s="660"/>
      <c r="W36" s="660"/>
      <c r="X36" s="660"/>
      <c r="Y36" s="661"/>
      <c r="Z36" s="662">
        <v>1.3</v>
      </c>
      <c r="AA36" s="662"/>
      <c r="AB36" s="662"/>
      <c r="AC36" s="662"/>
      <c r="AD36" s="663" t="s">
        <v>122</v>
      </c>
      <c r="AE36" s="663"/>
      <c r="AF36" s="663"/>
      <c r="AG36" s="663"/>
      <c r="AH36" s="663"/>
      <c r="AI36" s="663"/>
      <c r="AJ36" s="663"/>
      <c r="AK36" s="663"/>
      <c r="AL36" s="664" t="s">
        <v>122</v>
      </c>
      <c r="AM36" s="665"/>
      <c r="AN36" s="665"/>
      <c r="AO36" s="666"/>
      <c r="AP36" s="205"/>
      <c r="AQ36" s="725" t="s">
        <v>315</v>
      </c>
      <c r="AR36" s="726"/>
      <c r="AS36" s="726"/>
      <c r="AT36" s="726"/>
      <c r="AU36" s="726"/>
      <c r="AV36" s="726"/>
      <c r="AW36" s="726"/>
      <c r="AX36" s="726"/>
      <c r="AY36" s="727"/>
      <c r="AZ36" s="648">
        <v>25173748</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62417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15377439</v>
      </c>
      <c r="CS36" s="660"/>
      <c r="CT36" s="660"/>
      <c r="CU36" s="660"/>
      <c r="CV36" s="660"/>
      <c r="CW36" s="660"/>
      <c r="CX36" s="660"/>
      <c r="CY36" s="661"/>
      <c r="CZ36" s="664">
        <v>6.5</v>
      </c>
      <c r="DA36" s="689"/>
      <c r="DB36" s="689"/>
      <c r="DC36" s="693"/>
      <c r="DD36" s="668">
        <v>10712549</v>
      </c>
      <c r="DE36" s="660"/>
      <c r="DF36" s="660"/>
      <c r="DG36" s="660"/>
      <c r="DH36" s="660"/>
      <c r="DI36" s="660"/>
      <c r="DJ36" s="660"/>
      <c r="DK36" s="661"/>
      <c r="DL36" s="668">
        <v>7756466</v>
      </c>
      <c r="DM36" s="660"/>
      <c r="DN36" s="660"/>
      <c r="DO36" s="660"/>
      <c r="DP36" s="660"/>
      <c r="DQ36" s="660"/>
      <c r="DR36" s="660"/>
      <c r="DS36" s="660"/>
      <c r="DT36" s="660"/>
      <c r="DU36" s="660"/>
      <c r="DV36" s="661"/>
      <c r="DW36" s="664">
        <v>6.7</v>
      </c>
      <c r="DX36" s="689"/>
      <c r="DY36" s="689"/>
      <c r="DZ36" s="689"/>
      <c r="EA36" s="689"/>
      <c r="EB36" s="689"/>
      <c r="EC36" s="690"/>
    </row>
    <row r="37" spans="2:133" ht="11.25" customHeight="1">
      <c r="B37" s="656" t="s">
        <v>318</v>
      </c>
      <c r="C37" s="657"/>
      <c r="D37" s="657"/>
      <c r="E37" s="657"/>
      <c r="F37" s="657"/>
      <c r="G37" s="657"/>
      <c r="H37" s="657"/>
      <c r="I37" s="657"/>
      <c r="J37" s="657"/>
      <c r="K37" s="657"/>
      <c r="L37" s="657"/>
      <c r="M37" s="657"/>
      <c r="N37" s="657"/>
      <c r="O37" s="657"/>
      <c r="P37" s="657"/>
      <c r="Q37" s="658"/>
      <c r="R37" s="659">
        <v>12534339</v>
      </c>
      <c r="S37" s="660"/>
      <c r="T37" s="660"/>
      <c r="U37" s="660"/>
      <c r="V37" s="660"/>
      <c r="W37" s="660"/>
      <c r="X37" s="660"/>
      <c r="Y37" s="661"/>
      <c r="Z37" s="662">
        <v>5.2</v>
      </c>
      <c r="AA37" s="662"/>
      <c r="AB37" s="662"/>
      <c r="AC37" s="662"/>
      <c r="AD37" s="663">
        <v>215037</v>
      </c>
      <c r="AE37" s="663"/>
      <c r="AF37" s="663"/>
      <c r="AG37" s="663"/>
      <c r="AH37" s="663"/>
      <c r="AI37" s="663"/>
      <c r="AJ37" s="663"/>
      <c r="AK37" s="663"/>
      <c r="AL37" s="664">
        <v>0.2</v>
      </c>
      <c r="AM37" s="665"/>
      <c r="AN37" s="665"/>
      <c r="AO37" s="666"/>
      <c r="AQ37" s="722" t="s">
        <v>319</v>
      </c>
      <c r="AR37" s="723"/>
      <c r="AS37" s="723"/>
      <c r="AT37" s="723"/>
      <c r="AU37" s="723"/>
      <c r="AV37" s="723"/>
      <c r="AW37" s="723"/>
      <c r="AX37" s="723"/>
      <c r="AY37" s="724"/>
      <c r="AZ37" s="659">
        <v>4781323</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-1138586</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13473</v>
      </c>
      <c r="CS37" s="691"/>
      <c r="CT37" s="691"/>
      <c r="CU37" s="691"/>
      <c r="CV37" s="691"/>
      <c r="CW37" s="691"/>
      <c r="CX37" s="691"/>
      <c r="CY37" s="692"/>
      <c r="CZ37" s="664">
        <v>0</v>
      </c>
      <c r="DA37" s="689"/>
      <c r="DB37" s="689"/>
      <c r="DC37" s="693"/>
      <c r="DD37" s="668">
        <v>13473</v>
      </c>
      <c r="DE37" s="691"/>
      <c r="DF37" s="691"/>
      <c r="DG37" s="691"/>
      <c r="DH37" s="691"/>
      <c r="DI37" s="691"/>
      <c r="DJ37" s="691"/>
      <c r="DK37" s="692"/>
      <c r="DL37" s="668">
        <v>13473</v>
      </c>
      <c r="DM37" s="691"/>
      <c r="DN37" s="691"/>
      <c r="DO37" s="691"/>
      <c r="DP37" s="691"/>
      <c r="DQ37" s="691"/>
      <c r="DR37" s="691"/>
      <c r="DS37" s="691"/>
      <c r="DT37" s="691"/>
      <c r="DU37" s="691"/>
      <c r="DV37" s="692"/>
      <c r="DW37" s="664">
        <v>0</v>
      </c>
      <c r="DX37" s="689"/>
      <c r="DY37" s="689"/>
      <c r="DZ37" s="689"/>
      <c r="EA37" s="689"/>
      <c r="EB37" s="689"/>
      <c r="EC37" s="690"/>
    </row>
    <row r="38" spans="2:133" ht="11.25" customHeight="1">
      <c r="B38" s="656" t="s">
        <v>322</v>
      </c>
      <c r="C38" s="657"/>
      <c r="D38" s="657"/>
      <c r="E38" s="657"/>
      <c r="F38" s="657"/>
      <c r="G38" s="657"/>
      <c r="H38" s="657"/>
      <c r="I38" s="657"/>
      <c r="J38" s="657"/>
      <c r="K38" s="657"/>
      <c r="L38" s="657"/>
      <c r="M38" s="657"/>
      <c r="N38" s="657"/>
      <c r="O38" s="657"/>
      <c r="P38" s="657"/>
      <c r="Q38" s="658"/>
      <c r="R38" s="659">
        <v>8442100</v>
      </c>
      <c r="S38" s="660"/>
      <c r="T38" s="660"/>
      <c r="U38" s="660"/>
      <c r="V38" s="660"/>
      <c r="W38" s="660"/>
      <c r="X38" s="660"/>
      <c r="Y38" s="661"/>
      <c r="Z38" s="662">
        <v>3.5</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89988</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56312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20300911</v>
      </c>
      <c r="CS38" s="660"/>
      <c r="CT38" s="660"/>
      <c r="CU38" s="660"/>
      <c r="CV38" s="660"/>
      <c r="CW38" s="660"/>
      <c r="CX38" s="660"/>
      <c r="CY38" s="661"/>
      <c r="CZ38" s="664">
        <v>8.6</v>
      </c>
      <c r="DA38" s="689"/>
      <c r="DB38" s="689"/>
      <c r="DC38" s="693"/>
      <c r="DD38" s="668">
        <v>16379706</v>
      </c>
      <c r="DE38" s="660"/>
      <c r="DF38" s="660"/>
      <c r="DG38" s="660"/>
      <c r="DH38" s="660"/>
      <c r="DI38" s="660"/>
      <c r="DJ38" s="660"/>
      <c r="DK38" s="661"/>
      <c r="DL38" s="668">
        <v>14863247</v>
      </c>
      <c r="DM38" s="660"/>
      <c r="DN38" s="660"/>
      <c r="DO38" s="660"/>
      <c r="DP38" s="660"/>
      <c r="DQ38" s="660"/>
      <c r="DR38" s="660"/>
      <c r="DS38" s="660"/>
      <c r="DT38" s="660"/>
      <c r="DU38" s="660"/>
      <c r="DV38" s="661"/>
      <c r="DW38" s="664">
        <v>12.9</v>
      </c>
      <c r="DX38" s="689"/>
      <c r="DY38" s="689"/>
      <c r="DZ38" s="689"/>
      <c r="EA38" s="689"/>
      <c r="EB38" s="689"/>
      <c r="EC38" s="690"/>
    </row>
    <row r="39" spans="2:133" ht="11.25" customHeight="1">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33510</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77961</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8100859</v>
      </c>
      <c r="CS39" s="691"/>
      <c r="CT39" s="691"/>
      <c r="CU39" s="691"/>
      <c r="CV39" s="691"/>
      <c r="CW39" s="691"/>
      <c r="CX39" s="691"/>
      <c r="CY39" s="692"/>
      <c r="CZ39" s="664">
        <v>3.4</v>
      </c>
      <c r="DA39" s="689"/>
      <c r="DB39" s="689"/>
      <c r="DC39" s="693"/>
      <c r="DD39" s="668">
        <v>7583668</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c r="B40" s="656" t="s">
        <v>330</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1526</v>
      </c>
      <c r="BA40" s="660"/>
      <c r="BB40" s="660"/>
      <c r="BC40" s="660"/>
      <c r="BD40" s="691"/>
      <c r="BE40" s="691"/>
      <c r="BF40" s="714"/>
      <c r="BG40" s="707" t="s">
        <v>332</v>
      </c>
      <c r="BH40" s="708"/>
      <c r="BI40" s="708"/>
      <c r="BJ40" s="708"/>
      <c r="BK40" s="708"/>
      <c r="BL40" s="206"/>
      <c r="BM40" s="657" t="s">
        <v>333</v>
      </c>
      <c r="BN40" s="657"/>
      <c r="BO40" s="657"/>
      <c r="BP40" s="657"/>
      <c r="BQ40" s="657"/>
      <c r="BR40" s="657"/>
      <c r="BS40" s="657"/>
      <c r="BT40" s="657"/>
      <c r="BU40" s="658"/>
      <c r="BV40" s="659">
        <v>97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43028</v>
      </c>
      <c r="CS40" s="660"/>
      <c r="CT40" s="660"/>
      <c r="CU40" s="660"/>
      <c r="CV40" s="660"/>
      <c r="CW40" s="660"/>
      <c r="CX40" s="660"/>
      <c r="CY40" s="661"/>
      <c r="CZ40" s="664">
        <v>0</v>
      </c>
      <c r="DA40" s="689"/>
      <c r="DB40" s="689"/>
      <c r="DC40" s="693"/>
      <c r="DD40" s="668">
        <v>3544</v>
      </c>
      <c r="DE40" s="660"/>
      <c r="DF40" s="660"/>
      <c r="DG40" s="660"/>
      <c r="DH40" s="660"/>
      <c r="DI40" s="660"/>
      <c r="DJ40" s="660"/>
      <c r="DK40" s="661"/>
      <c r="DL40" s="668">
        <v>2826</v>
      </c>
      <c r="DM40" s="660"/>
      <c r="DN40" s="660"/>
      <c r="DO40" s="660"/>
      <c r="DP40" s="660"/>
      <c r="DQ40" s="660"/>
      <c r="DR40" s="660"/>
      <c r="DS40" s="660"/>
      <c r="DT40" s="660"/>
      <c r="DU40" s="660"/>
      <c r="DV40" s="661"/>
      <c r="DW40" s="664">
        <v>0</v>
      </c>
      <c r="DX40" s="689"/>
      <c r="DY40" s="689"/>
      <c r="DZ40" s="689"/>
      <c r="EA40" s="689"/>
      <c r="EB40" s="689"/>
      <c r="EC40" s="690"/>
    </row>
    <row r="41" spans="2:133" ht="11.25" customHeight="1">
      <c r="B41" s="680" t="s">
        <v>335</v>
      </c>
      <c r="C41" s="681"/>
      <c r="D41" s="681"/>
      <c r="E41" s="681"/>
      <c r="F41" s="681"/>
      <c r="G41" s="681"/>
      <c r="H41" s="681"/>
      <c r="I41" s="681"/>
      <c r="J41" s="681"/>
      <c r="K41" s="681"/>
      <c r="L41" s="681"/>
      <c r="M41" s="681"/>
      <c r="N41" s="681"/>
      <c r="O41" s="681"/>
      <c r="P41" s="681"/>
      <c r="Q41" s="682"/>
      <c r="R41" s="731">
        <v>239931667</v>
      </c>
      <c r="S41" s="732"/>
      <c r="T41" s="732"/>
      <c r="U41" s="732"/>
      <c r="V41" s="732"/>
      <c r="W41" s="732"/>
      <c r="X41" s="732"/>
      <c r="Y41" s="736"/>
      <c r="Z41" s="737">
        <v>100</v>
      </c>
      <c r="AA41" s="737"/>
      <c r="AB41" s="737"/>
      <c r="AC41" s="737"/>
      <c r="AD41" s="738">
        <v>115339301</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4850434</v>
      </c>
      <c r="BA41" s="660"/>
      <c r="BB41" s="660"/>
      <c r="BC41" s="660"/>
      <c r="BD41" s="691"/>
      <c r="BE41" s="691"/>
      <c r="BF41" s="714"/>
      <c r="BG41" s="707"/>
      <c r="BH41" s="708"/>
      <c r="BI41" s="708"/>
      <c r="BJ41" s="708"/>
      <c r="BK41" s="708"/>
      <c r="BL41" s="206"/>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c r="AQ42" s="728" t="s">
        <v>339</v>
      </c>
      <c r="AR42" s="729"/>
      <c r="AS42" s="729"/>
      <c r="AT42" s="729"/>
      <c r="AU42" s="729"/>
      <c r="AV42" s="729"/>
      <c r="AW42" s="729"/>
      <c r="AX42" s="729"/>
      <c r="AY42" s="730"/>
      <c r="AZ42" s="731">
        <v>15416967</v>
      </c>
      <c r="BA42" s="732"/>
      <c r="BB42" s="732"/>
      <c r="BC42" s="732"/>
      <c r="BD42" s="718"/>
      <c r="BE42" s="718"/>
      <c r="BF42" s="720"/>
      <c r="BG42" s="709"/>
      <c r="BH42" s="710"/>
      <c r="BI42" s="710"/>
      <c r="BJ42" s="710"/>
      <c r="BK42" s="710"/>
      <c r="BL42" s="207"/>
      <c r="BM42" s="681" t="s">
        <v>340</v>
      </c>
      <c r="BN42" s="681"/>
      <c r="BO42" s="681"/>
      <c r="BP42" s="681"/>
      <c r="BQ42" s="681"/>
      <c r="BR42" s="681"/>
      <c r="BS42" s="681"/>
      <c r="BT42" s="681"/>
      <c r="BU42" s="682"/>
      <c r="BV42" s="731">
        <v>395</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20045076</v>
      </c>
      <c r="CS42" s="691"/>
      <c r="CT42" s="691"/>
      <c r="CU42" s="691"/>
      <c r="CV42" s="691"/>
      <c r="CW42" s="691"/>
      <c r="CX42" s="691"/>
      <c r="CY42" s="692"/>
      <c r="CZ42" s="664">
        <v>8.5</v>
      </c>
      <c r="DA42" s="689"/>
      <c r="DB42" s="689"/>
      <c r="DC42" s="693"/>
      <c r="DD42" s="668">
        <v>3981416</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c r="B43" s="197" t="s">
        <v>342</v>
      </c>
      <c r="CD43" s="656" t="s">
        <v>343</v>
      </c>
      <c r="CE43" s="657"/>
      <c r="CF43" s="657"/>
      <c r="CG43" s="657"/>
      <c r="CH43" s="657"/>
      <c r="CI43" s="657"/>
      <c r="CJ43" s="657"/>
      <c r="CK43" s="657"/>
      <c r="CL43" s="657"/>
      <c r="CM43" s="657"/>
      <c r="CN43" s="657"/>
      <c r="CO43" s="657"/>
      <c r="CP43" s="657"/>
      <c r="CQ43" s="658"/>
      <c r="CR43" s="659">
        <v>427990</v>
      </c>
      <c r="CS43" s="691"/>
      <c r="CT43" s="691"/>
      <c r="CU43" s="691"/>
      <c r="CV43" s="691"/>
      <c r="CW43" s="691"/>
      <c r="CX43" s="691"/>
      <c r="CY43" s="692"/>
      <c r="CZ43" s="664">
        <v>0.2</v>
      </c>
      <c r="DA43" s="689"/>
      <c r="DB43" s="689"/>
      <c r="DC43" s="693"/>
      <c r="DD43" s="668">
        <v>427990</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20045076</v>
      </c>
      <c r="CS44" s="660"/>
      <c r="CT44" s="660"/>
      <c r="CU44" s="660"/>
      <c r="CV44" s="660"/>
      <c r="CW44" s="660"/>
      <c r="CX44" s="660"/>
      <c r="CY44" s="661"/>
      <c r="CZ44" s="664">
        <v>8.5</v>
      </c>
      <c r="DA44" s="665"/>
      <c r="DB44" s="665"/>
      <c r="DC44" s="671"/>
      <c r="DD44" s="668">
        <v>3981416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8677101</v>
      </c>
      <c r="CS45" s="691"/>
      <c r="CT45" s="691"/>
      <c r="CU45" s="691"/>
      <c r="CV45" s="691"/>
      <c r="CW45" s="691"/>
      <c r="CX45" s="691"/>
      <c r="CY45" s="692"/>
      <c r="CZ45" s="664">
        <v>3.7</v>
      </c>
      <c r="DA45" s="689"/>
      <c r="DB45" s="689"/>
      <c r="DC45" s="693"/>
      <c r="DD45" s="668">
        <v>285068</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c r="B46" s="208"/>
      <c r="CD46" s="697"/>
      <c r="CE46" s="698"/>
      <c r="CF46" s="656" t="s">
        <v>348</v>
      </c>
      <c r="CG46" s="657"/>
      <c r="CH46" s="657"/>
      <c r="CI46" s="657"/>
      <c r="CJ46" s="657"/>
      <c r="CK46" s="657"/>
      <c r="CL46" s="657"/>
      <c r="CM46" s="657"/>
      <c r="CN46" s="657"/>
      <c r="CO46" s="657"/>
      <c r="CP46" s="657"/>
      <c r="CQ46" s="658"/>
      <c r="CR46" s="659">
        <v>10592127</v>
      </c>
      <c r="CS46" s="660"/>
      <c r="CT46" s="660"/>
      <c r="CU46" s="660"/>
      <c r="CV46" s="660"/>
      <c r="CW46" s="660"/>
      <c r="CX46" s="660"/>
      <c r="CY46" s="661"/>
      <c r="CZ46" s="664">
        <v>4.5</v>
      </c>
      <c r="DA46" s="665"/>
      <c r="DB46" s="665"/>
      <c r="DC46" s="671"/>
      <c r="DD46" s="668">
        <v>3590600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c r="B47" s="208"/>
      <c r="CD47" s="697"/>
      <c r="CE47" s="698"/>
      <c r="CF47" s="656" t="s">
        <v>349</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c r="B48" s="208"/>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c r="B49" s="208"/>
      <c r="CD49" s="680" t="s">
        <v>351</v>
      </c>
      <c r="CE49" s="681"/>
      <c r="CF49" s="681"/>
      <c r="CG49" s="681"/>
      <c r="CH49" s="681"/>
      <c r="CI49" s="681"/>
      <c r="CJ49" s="681"/>
      <c r="CK49" s="681"/>
      <c r="CL49" s="681"/>
      <c r="CM49" s="681"/>
      <c r="CN49" s="681"/>
      <c r="CO49" s="681"/>
      <c r="CP49" s="681"/>
      <c r="CQ49" s="682"/>
      <c r="CR49" s="731">
        <v>236476338</v>
      </c>
      <c r="CS49" s="718"/>
      <c r="CT49" s="718"/>
      <c r="CU49" s="718"/>
      <c r="CV49" s="718"/>
      <c r="CW49" s="718"/>
      <c r="CX49" s="718"/>
      <c r="CY49" s="747"/>
      <c r="CZ49" s="739">
        <v>100</v>
      </c>
      <c r="DA49" s="748"/>
      <c r="DB49" s="748"/>
      <c r="DC49" s="749"/>
      <c r="DD49" s="750">
        <v>137986524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ReSbs9hQNAHX4g3fL6jiUQ2lH594feCziNpvS0JS9ZmwefqCfuD9YnwS3k6LXShHGQwRjchaXkYFQo9Um9WLmw==" saltValue="ZqSNFH4g8R4xRqf9mXiJg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43" zoomScale="85" zoomScaleNormal="85" zoomScaleSheetLayoutView="70" workbookViewId="0">
      <selection activeCell="AU79" sqref="AU79:AY79"/>
    </sheetView>
  </sheetViews>
  <sheetFormatPr defaultColWidth="0" defaultRowHeight="13.5" zeroHeight="1"/>
  <cols>
    <col min="1" max="130" width="2.75" style="214" customWidth="1"/>
    <col min="131" max="131" width="1.625" style="214" customWidth="1"/>
    <col min="132" max="16384" width="9" style="214" hidden="1"/>
  </cols>
  <sheetData>
    <row r="1" spans="1:131" ht="11.25" customHeight="1" thickBot="1">
      <c r="A1" s="210"/>
      <c r="B1" s="210"/>
      <c r="C1" s="210"/>
      <c r="D1" s="210"/>
      <c r="E1" s="210"/>
      <c r="F1" s="210"/>
      <c r="G1" s="210"/>
      <c r="H1" s="210"/>
      <c r="I1" s="210"/>
      <c r="J1" s="210"/>
      <c r="K1" s="210"/>
      <c r="L1" s="210"/>
      <c r="M1" s="210"/>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c r="BC1" s="211"/>
      <c r="BD1" s="211"/>
      <c r="BE1" s="211"/>
      <c r="BF1" s="211"/>
      <c r="BG1" s="211"/>
      <c r="BH1" s="211"/>
      <c r="BI1" s="211"/>
      <c r="BJ1" s="211"/>
      <c r="BK1" s="211"/>
      <c r="BL1" s="211"/>
      <c r="BM1" s="211"/>
      <c r="BN1" s="211"/>
      <c r="BO1" s="211"/>
      <c r="BP1" s="211"/>
      <c r="BQ1" s="211"/>
      <c r="BR1" s="211"/>
      <c r="BS1" s="211"/>
      <c r="BT1" s="211"/>
      <c r="BU1" s="211"/>
      <c r="BV1" s="211"/>
      <c r="BW1" s="211"/>
      <c r="BX1" s="211"/>
      <c r="BY1" s="211"/>
      <c r="BZ1" s="211"/>
      <c r="CA1" s="211"/>
      <c r="CB1" s="211"/>
      <c r="CC1" s="211"/>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211"/>
      <c r="DI1" s="211"/>
      <c r="DJ1" s="211"/>
      <c r="DK1" s="211"/>
      <c r="DL1" s="211"/>
      <c r="DM1" s="211"/>
      <c r="DN1" s="211"/>
      <c r="DO1" s="211"/>
      <c r="DP1" s="211"/>
      <c r="DQ1" s="212"/>
      <c r="DR1" s="212"/>
      <c r="DS1" s="212"/>
      <c r="DT1" s="212"/>
      <c r="DU1" s="212"/>
      <c r="DV1" s="212"/>
      <c r="DW1" s="212"/>
      <c r="DX1" s="212"/>
      <c r="DY1" s="212"/>
      <c r="DZ1" s="212"/>
      <c r="EA1" s="213"/>
    </row>
    <row r="2" spans="1:131" ht="26.25" customHeight="1" thickBot="1">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1"/>
      <c r="BK2" s="211"/>
      <c r="BL2" s="211"/>
      <c r="BM2" s="211"/>
      <c r="BN2" s="211"/>
      <c r="BO2" s="211"/>
      <c r="BP2" s="211"/>
      <c r="BQ2" s="211"/>
      <c r="BR2" s="211"/>
      <c r="BS2" s="211"/>
      <c r="BT2" s="211"/>
      <c r="BU2" s="211"/>
      <c r="BV2" s="211"/>
      <c r="BW2" s="211"/>
      <c r="BX2" s="211"/>
      <c r="BY2" s="211"/>
      <c r="BZ2" s="211"/>
      <c r="CA2" s="211"/>
      <c r="CB2" s="211"/>
      <c r="CC2" s="211"/>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758" t="s">
        <v>353</v>
      </c>
      <c r="DK2" s="759"/>
      <c r="DL2" s="759"/>
      <c r="DM2" s="759"/>
      <c r="DN2" s="759"/>
      <c r="DO2" s="760"/>
      <c r="DP2" s="211"/>
      <c r="DQ2" s="758" t="s">
        <v>354</v>
      </c>
      <c r="DR2" s="759"/>
      <c r="DS2" s="759"/>
      <c r="DT2" s="759"/>
      <c r="DU2" s="759"/>
      <c r="DV2" s="759"/>
      <c r="DW2" s="759"/>
      <c r="DX2" s="759"/>
      <c r="DY2" s="759"/>
      <c r="DZ2" s="760"/>
      <c r="EA2" s="213"/>
    </row>
    <row r="3" spans="1:131" ht="11.25" customHeight="1">
      <c r="A3" s="211"/>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211"/>
      <c r="AM3" s="211"/>
      <c r="AN3" s="211"/>
      <c r="AO3" s="211"/>
      <c r="AP3" s="211"/>
      <c r="AQ3" s="211"/>
      <c r="AR3" s="211"/>
      <c r="AS3" s="211"/>
      <c r="AT3" s="211"/>
      <c r="AU3" s="211"/>
      <c r="AV3" s="211"/>
      <c r="AW3" s="211"/>
      <c r="AX3" s="211"/>
      <c r="AY3" s="211"/>
      <c r="AZ3" s="211"/>
      <c r="BA3" s="211"/>
      <c r="BB3" s="211"/>
      <c r="BC3" s="211"/>
      <c r="BD3" s="211"/>
      <c r="BE3" s="211"/>
      <c r="BF3" s="211"/>
      <c r="BG3" s="211"/>
      <c r="BH3" s="211"/>
      <c r="BI3" s="211"/>
      <c r="BJ3" s="211"/>
      <c r="BK3" s="211"/>
      <c r="BL3" s="211"/>
      <c r="BM3" s="211"/>
      <c r="BN3" s="211"/>
      <c r="BO3" s="211"/>
      <c r="BP3" s="211"/>
      <c r="BQ3" s="211"/>
      <c r="BR3" s="211"/>
      <c r="BS3" s="211"/>
      <c r="BT3" s="211"/>
      <c r="BU3" s="211"/>
      <c r="BV3" s="211"/>
      <c r="BW3" s="211"/>
      <c r="BX3" s="211"/>
      <c r="BY3" s="211"/>
      <c r="BZ3" s="211"/>
      <c r="CA3" s="211"/>
      <c r="CB3" s="211"/>
      <c r="CC3" s="211"/>
      <c r="CD3" s="211"/>
      <c r="CE3" s="211"/>
      <c r="CF3" s="211"/>
      <c r="CG3" s="211"/>
      <c r="CH3" s="211"/>
      <c r="CI3" s="211"/>
      <c r="CJ3" s="211"/>
      <c r="CK3" s="211"/>
      <c r="CL3" s="211"/>
      <c r="CM3" s="211"/>
      <c r="CN3" s="211"/>
      <c r="CO3" s="211"/>
      <c r="CP3" s="211"/>
      <c r="CQ3" s="211"/>
      <c r="CR3" s="211"/>
      <c r="CS3" s="211"/>
      <c r="CT3" s="211"/>
      <c r="CU3" s="211"/>
      <c r="CV3" s="211"/>
      <c r="CW3" s="211"/>
      <c r="CX3" s="211"/>
      <c r="CY3" s="211"/>
      <c r="CZ3" s="211"/>
      <c r="DA3" s="211"/>
      <c r="DB3" s="211"/>
      <c r="DC3" s="211"/>
      <c r="DD3" s="211"/>
      <c r="DE3" s="211"/>
      <c r="DF3" s="211"/>
      <c r="DG3" s="211"/>
      <c r="DH3" s="211"/>
      <c r="DI3" s="211"/>
      <c r="DJ3" s="211"/>
      <c r="DK3" s="211"/>
      <c r="DL3" s="211"/>
      <c r="DM3" s="211"/>
      <c r="DN3" s="211"/>
      <c r="DO3" s="211"/>
      <c r="DP3" s="211"/>
      <c r="DQ3" s="211"/>
      <c r="DR3" s="211"/>
      <c r="DS3" s="211"/>
      <c r="DT3" s="211"/>
      <c r="DU3" s="211"/>
      <c r="DV3" s="211"/>
      <c r="DW3" s="211"/>
      <c r="DX3" s="211"/>
      <c r="DY3" s="211"/>
      <c r="DZ3" s="211"/>
      <c r="EA3" s="213"/>
    </row>
    <row r="4" spans="1:131" s="218" customFormat="1" ht="26.25" customHeight="1" thickBot="1">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15"/>
      <c r="BA4" s="215"/>
      <c r="BB4" s="215"/>
      <c r="BC4" s="215"/>
      <c r="BD4" s="215"/>
      <c r="BE4" s="216"/>
      <c r="BF4" s="216"/>
      <c r="BG4" s="216"/>
      <c r="BH4" s="216"/>
      <c r="BI4" s="216"/>
      <c r="BJ4" s="216"/>
      <c r="BK4" s="216"/>
      <c r="BL4" s="216"/>
      <c r="BM4" s="216"/>
      <c r="BN4" s="216"/>
      <c r="BO4" s="216"/>
      <c r="BP4" s="216"/>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17"/>
    </row>
    <row r="5" spans="1:131" s="218" customFormat="1" ht="26.25" customHeight="1">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15"/>
      <c r="BA5" s="215"/>
      <c r="BB5" s="215"/>
      <c r="BC5" s="215"/>
      <c r="BD5" s="215"/>
      <c r="BE5" s="216"/>
      <c r="BF5" s="216"/>
      <c r="BG5" s="216"/>
      <c r="BH5" s="216"/>
      <c r="BI5" s="216"/>
      <c r="BJ5" s="216"/>
      <c r="BK5" s="216"/>
      <c r="BL5" s="216"/>
      <c r="BM5" s="216"/>
      <c r="BN5" s="216"/>
      <c r="BO5" s="216"/>
      <c r="BP5" s="216"/>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17"/>
    </row>
    <row r="6" spans="1:131" s="218" customFormat="1" ht="26.25" customHeight="1" thickBot="1">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15"/>
      <c r="BA6" s="215"/>
      <c r="BB6" s="215"/>
      <c r="BC6" s="215"/>
      <c r="BD6" s="215"/>
      <c r="BE6" s="216"/>
      <c r="BF6" s="216"/>
      <c r="BG6" s="216"/>
      <c r="BH6" s="216"/>
      <c r="BI6" s="216"/>
      <c r="BJ6" s="216"/>
      <c r="BK6" s="216"/>
      <c r="BL6" s="216"/>
      <c r="BM6" s="216"/>
      <c r="BN6" s="216"/>
      <c r="BO6" s="216"/>
      <c r="BP6" s="216"/>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17"/>
    </row>
    <row r="7" spans="1:131" s="218" customFormat="1" ht="26.25" customHeight="1" thickTop="1">
      <c r="A7" s="219">
        <v>1</v>
      </c>
      <c r="B7" s="785" t="s">
        <v>374</v>
      </c>
      <c r="C7" s="786"/>
      <c r="D7" s="786"/>
      <c r="E7" s="786"/>
      <c r="F7" s="786"/>
      <c r="G7" s="786"/>
      <c r="H7" s="786"/>
      <c r="I7" s="786"/>
      <c r="J7" s="786"/>
      <c r="K7" s="786"/>
      <c r="L7" s="786"/>
      <c r="M7" s="786"/>
      <c r="N7" s="786"/>
      <c r="O7" s="786"/>
      <c r="P7" s="787"/>
      <c r="Q7" s="788">
        <v>240080</v>
      </c>
      <c r="R7" s="789"/>
      <c r="S7" s="789"/>
      <c r="T7" s="789"/>
      <c r="U7" s="789"/>
      <c r="V7" s="789">
        <v>236640</v>
      </c>
      <c r="W7" s="789"/>
      <c r="X7" s="789"/>
      <c r="Y7" s="789"/>
      <c r="Z7" s="789"/>
      <c r="AA7" s="789">
        <v>3440</v>
      </c>
      <c r="AB7" s="789"/>
      <c r="AC7" s="789"/>
      <c r="AD7" s="789"/>
      <c r="AE7" s="790"/>
      <c r="AF7" s="791">
        <v>2809</v>
      </c>
      <c r="AG7" s="792"/>
      <c r="AH7" s="792"/>
      <c r="AI7" s="792"/>
      <c r="AJ7" s="793"/>
      <c r="AK7" s="794">
        <v>4075</v>
      </c>
      <c r="AL7" s="795"/>
      <c r="AM7" s="795"/>
      <c r="AN7" s="795"/>
      <c r="AO7" s="795"/>
      <c r="AP7" s="795">
        <v>163339</v>
      </c>
      <c r="AQ7" s="795"/>
      <c r="AR7" s="795"/>
      <c r="AS7" s="795"/>
      <c r="AT7" s="795"/>
      <c r="AU7" s="796"/>
      <c r="AV7" s="796"/>
      <c r="AW7" s="796"/>
      <c r="AX7" s="796"/>
      <c r="AY7" s="797"/>
      <c r="AZ7" s="215"/>
      <c r="BA7" s="215"/>
      <c r="BB7" s="215"/>
      <c r="BC7" s="215"/>
      <c r="BD7" s="215"/>
      <c r="BE7" s="216"/>
      <c r="BF7" s="216"/>
      <c r="BG7" s="216"/>
      <c r="BH7" s="216"/>
      <c r="BI7" s="216"/>
      <c r="BJ7" s="216"/>
      <c r="BK7" s="216"/>
      <c r="BL7" s="216"/>
      <c r="BM7" s="216"/>
      <c r="BN7" s="216"/>
      <c r="BO7" s="216"/>
      <c r="BP7" s="216"/>
      <c r="BQ7" s="219">
        <v>1</v>
      </c>
      <c r="BR7" s="220"/>
      <c r="BS7" s="782" t="s">
        <v>568</v>
      </c>
      <c r="BT7" s="783"/>
      <c r="BU7" s="783"/>
      <c r="BV7" s="783"/>
      <c r="BW7" s="783"/>
      <c r="BX7" s="783"/>
      <c r="BY7" s="783"/>
      <c r="BZ7" s="783"/>
      <c r="CA7" s="783"/>
      <c r="CB7" s="783"/>
      <c r="CC7" s="783"/>
      <c r="CD7" s="783"/>
      <c r="CE7" s="783"/>
      <c r="CF7" s="783"/>
      <c r="CG7" s="798"/>
      <c r="CH7" s="779">
        <v>-35</v>
      </c>
      <c r="CI7" s="780"/>
      <c r="CJ7" s="780"/>
      <c r="CK7" s="780"/>
      <c r="CL7" s="781"/>
      <c r="CM7" s="779">
        <v>3624</v>
      </c>
      <c r="CN7" s="780"/>
      <c r="CO7" s="780"/>
      <c r="CP7" s="780"/>
      <c r="CQ7" s="781"/>
      <c r="CR7" s="779">
        <v>148</v>
      </c>
      <c r="CS7" s="780"/>
      <c r="CT7" s="780"/>
      <c r="CU7" s="780"/>
      <c r="CV7" s="781"/>
      <c r="CW7" s="779">
        <v>213</v>
      </c>
      <c r="CX7" s="780"/>
      <c r="CY7" s="780"/>
      <c r="CZ7" s="780"/>
      <c r="DA7" s="781"/>
      <c r="DB7" s="779" t="s">
        <v>569</v>
      </c>
      <c r="DC7" s="780"/>
      <c r="DD7" s="780"/>
      <c r="DE7" s="780"/>
      <c r="DF7" s="781"/>
      <c r="DG7" s="779" t="s">
        <v>569</v>
      </c>
      <c r="DH7" s="780"/>
      <c r="DI7" s="780"/>
      <c r="DJ7" s="780"/>
      <c r="DK7" s="781"/>
      <c r="DL7" s="779" t="s">
        <v>569</v>
      </c>
      <c r="DM7" s="780"/>
      <c r="DN7" s="780"/>
      <c r="DO7" s="780"/>
      <c r="DP7" s="781"/>
      <c r="DQ7" s="779" t="s">
        <v>569</v>
      </c>
      <c r="DR7" s="780"/>
      <c r="DS7" s="780"/>
      <c r="DT7" s="780"/>
      <c r="DU7" s="781"/>
      <c r="DV7" s="782"/>
      <c r="DW7" s="783"/>
      <c r="DX7" s="783"/>
      <c r="DY7" s="783"/>
      <c r="DZ7" s="784"/>
      <c r="EA7" s="217"/>
    </row>
    <row r="8" spans="1:131" s="218" customFormat="1" ht="26.25" customHeight="1">
      <c r="A8" s="221">
        <v>2</v>
      </c>
      <c r="B8" s="816" t="s">
        <v>375</v>
      </c>
      <c r="C8" s="817"/>
      <c r="D8" s="817"/>
      <c r="E8" s="817"/>
      <c r="F8" s="817"/>
      <c r="G8" s="817"/>
      <c r="H8" s="817"/>
      <c r="I8" s="817"/>
      <c r="J8" s="817"/>
      <c r="K8" s="817"/>
      <c r="L8" s="817"/>
      <c r="M8" s="817"/>
      <c r="N8" s="817"/>
      <c r="O8" s="817"/>
      <c r="P8" s="818"/>
      <c r="Q8" s="819">
        <v>20</v>
      </c>
      <c r="R8" s="820"/>
      <c r="S8" s="820"/>
      <c r="T8" s="820"/>
      <c r="U8" s="820"/>
      <c r="V8" s="820">
        <v>20</v>
      </c>
      <c r="W8" s="820"/>
      <c r="X8" s="820"/>
      <c r="Y8" s="820"/>
      <c r="Z8" s="820"/>
      <c r="AA8" s="820" t="s">
        <v>552</v>
      </c>
      <c r="AB8" s="820"/>
      <c r="AC8" s="820"/>
      <c r="AD8" s="820"/>
      <c r="AE8" s="821"/>
      <c r="AF8" s="822" t="s">
        <v>122</v>
      </c>
      <c r="AG8" s="823"/>
      <c r="AH8" s="823"/>
      <c r="AI8" s="823"/>
      <c r="AJ8" s="824"/>
      <c r="AK8" s="805">
        <v>14</v>
      </c>
      <c r="AL8" s="806"/>
      <c r="AM8" s="806"/>
      <c r="AN8" s="806"/>
      <c r="AO8" s="806"/>
      <c r="AP8" s="806" t="s">
        <v>552</v>
      </c>
      <c r="AQ8" s="806"/>
      <c r="AR8" s="806"/>
      <c r="AS8" s="806"/>
      <c r="AT8" s="806"/>
      <c r="AU8" s="807"/>
      <c r="AV8" s="807"/>
      <c r="AW8" s="807"/>
      <c r="AX8" s="807"/>
      <c r="AY8" s="808"/>
      <c r="AZ8" s="215"/>
      <c r="BA8" s="215"/>
      <c r="BB8" s="215"/>
      <c r="BC8" s="215"/>
      <c r="BD8" s="215"/>
      <c r="BE8" s="216"/>
      <c r="BF8" s="216"/>
      <c r="BG8" s="216"/>
      <c r="BH8" s="216"/>
      <c r="BI8" s="216"/>
      <c r="BJ8" s="216"/>
      <c r="BK8" s="216"/>
      <c r="BL8" s="216"/>
      <c r="BM8" s="216"/>
      <c r="BN8" s="216"/>
      <c r="BO8" s="216"/>
      <c r="BP8" s="216"/>
      <c r="BQ8" s="221">
        <v>2</v>
      </c>
      <c r="BR8" s="222"/>
      <c r="BS8" s="809" t="s">
        <v>557</v>
      </c>
      <c r="BT8" s="810"/>
      <c r="BU8" s="810"/>
      <c r="BV8" s="810"/>
      <c r="BW8" s="810"/>
      <c r="BX8" s="810"/>
      <c r="BY8" s="810"/>
      <c r="BZ8" s="810"/>
      <c r="CA8" s="810"/>
      <c r="CB8" s="810"/>
      <c r="CC8" s="810"/>
      <c r="CD8" s="810"/>
      <c r="CE8" s="810"/>
      <c r="CF8" s="810"/>
      <c r="CG8" s="811"/>
      <c r="CH8" s="812">
        <v>-11</v>
      </c>
      <c r="CI8" s="813"/>
      <c r="CJ8" s="813"/>
      <c r="CK8" s="813"/>
      <c r="CL8" s="814"/>
      <c r="CM8" s="812">
        <v>345</v>
      </c>
      <c r="CN8" s="813"/>
      <c r="CO8" s="813"/>
      <c r="CP8" s="813"/>
      <c r="CQ8" s="814"/>
      <c r="CR8" s="812">
        <v>60</v>
      </c>
      <c r="CS8" s="813"/>
      <c r="CT8" s="813"/>
      <c r="CU8" s="813"/>
      <c r="CV8" s="814"/>
      <c r="CW8" s="812">
        <v>10</v>
      </c>
      <c r="CX8" s="813"/>
      <c r="CY8" s="813"/>
      <c r="CZ8" s="813"/>
      <c r="DA8" s="814"/>
      <c r="DB8" s="812" t="s">
        <v>569</v>
      </c>
      <c r="DC8" s="813"/>
      <c r="DD8" s="813"/>
      <c r="DE8" s="813"/>
      <c r="DF8" s="814"/>
      <c r="DG8" s="812" t="s">
        <v>569</v>
      </c>
      <c r="DH8" s="813"/>
      <c r="DI8" s="813"/>
      <c r="DJ8" s="813"/>
      <c r="DK8" s="814"/>
      <c r="DL8" s="812" t="s">
        <v>569</v>
      </c>
      <c r="DM8" s="813"/>
      <c r="DN8" s="813"/>
      <c r="DO8" s="813"/>
      <c r="DP8" s="814"/>
      <c r="DQ8" s="812" t="s">
        <v>569</v>
      </c>
      <c r="DR8" s="813"/>
      <c r="DS8" s="813"/>
      <c r="DT8" s="813"/>
      <c r="DU8" s="814"/>
      <c r="DV8" s="809"/>
      <c r="DW8" s="810"/>
      <c r="DX8" s="810"/>
      <c r="DY8" s="810"/>
      <c r="DZ8" s="815"/>
      <c r="EA8" s="217"/>
    </row>
    <row r="9" spans="1:131" s="218" customFormat="1" ht="26.25" customHeight="1">
      <c r="A9" s="221">
        <v>3</v>
      </c>
      <c r="B9" s="816" t="s">
        <v>376</v>
      </c>
      <c r="C9" s="817"/>
      <c r="D9" s="817"/>
      <c r="E9" s="817"/>
      <c r="F9" s="817"/>
      <c r="G9" s="817"/>
      <c r="H9" s="817"/>
      <c r="I9" s="817"/>
      <c r="J9" s="817"/>
      <c r="K9" s="817"/>
      <c r="L9" s="817"/>
      <c r="M9" s="817"/>
      <c r="N9" s="817"/>
      <c r="O9" s="817"/>
      <c r="P9" s="818"/>
      <c r="Q9" s="819">
        <v>1</v>
      </c>
      <c r="R9" s="820"/>
      <c r="S9" s="820"/>
      <c r="T9" s="820"/>
      <c r="U9" s="820"/>
      <c r="V9" s="820">
        <v>1</v>
      </c>
      <c r="W9" s="820"/>
      <c r="X9" s="820"/>
      <c r="Y9" s="820"/>
      <c r="Z9" s="820"/>
      <c r="AA9" s="820" t="s">
        <v>552</v>
      </c>
      <c r="AB9" s="820"/>
      <c r="AC9" s="820"/>
      <c r="AD9" s="820"/>
      <c r="AE9" s="821"/>
      <c r="AF9" s="822" t="s">
        <v>122</v>
      </c>
      <c r="AG9" s="823"/>
      <c r="AH9" s="823"/>
      <c r="AI9" s="823"/>
      <c r="AJ9" s="824"/>
      <c r="AK9" s="805" t="s">
        <v>552</v>
      </c>
      <c r="AL9" s="806"/>
      <c r="AM9" s="806"/>
      <c r="AN9" s="806"/>
      <c r="AO9" s="806"/>
      <c r="AP9" s="806" t="s">
        <v>552</v>
      </c>
      <c r="AQ9" s="806"/>
      <c r="AR9" s="806"/>
      <c r="AS9" s="806"/>
      <c r="AT9" s="806"/>
      <c r="AU9" s="807"/>
      <c r="AV9" s="807"/>
      <c r="AW9" s="807"/>
      <c r="AX9" s="807"/>
      <c r="AY9" s="808"/>
      <c r="AZ9" s="215"/>
      <c r="BA9" s="215"/>
      <c r="BB9" s="215"/>
      <c r="BC9" s="215"/>
      <c r="BD9" s="215"/>
      <c r="BE9" s="216"/>
      <c r="BF9" s="216"/>
      <c r="BG9" s="216"/>
      <c r="BH9" s="216"/>
      <c r="BI9" s="216"/>
      <c r="BJ9" s="216"/>
      <c r="BK9" s="216"/>
      <c r="BL9" s="216"/>
      <c r="BM9" s="216"/>
      <c r="BN9" s="216"/>
      <c r="BO9" s="216"/>
      <c r="BP9" s="216"/>
      <c r="BQ9" s="221">
        <v>3</v>
      </c>
      <c r="BR9" s="222"/>
      <c r="BS9" s="809" t="s">
        <v>558</v>
      </c>
      <c r="BT9" s="810"/>
      <c r="BU9" s="810"/>
      <c r="BV9" s="810"/>
      <c r="BW9" s="810"/>
      <c r="BX9" s="810"/>
      <c r="BY9" s="810"/>
      <c r="BZ9" s="810"/>
      <c r="CA9" s="810"/>
      <c r="CB9" s="810"/>
      <c r="CC9" s="810"/>
      <c r="CD9" s="810"/>
      <c r="CE9" s="810"/>
      <c r="CF9" s="810"/>
      <c r="CG9" s="811"/>
      <c r="CH9" s="812">
        <v>-300</v>
      </c>
      <c r="CI9" s="813"/>
      <c r="CJ9" s="813"/>
      <c r="CK9" s="813"/>
      <c r="CL9" s="814"/>
      <c r="CM9" s="812">
        <v>3087</v>
      </c>
      <c r="CN9" s="813"/>
      <c r="CO9" s="813"/>
      <c r="CP9" s="813"/>
      <c r="CQ9" s="814"/>
      <c r="CR9" s="812">
        <v>199</v>
      </c>
      <c r="CS9" s="813"/>
      <c r="CT9" s="813"/>
      <c r="CU9" s="813"/>
      <c r="CV9" s="814"/>
      <c r="CW9" s="812">
        <v>287</v>
      </c>
      <c r="CX9" s="813"/>
      <c r="CY9" s="813"/>
      <c r="CZ9" s="813"/>
      <c r="DA9" s="814"/>
      <c r="DB9" s="812" t="s">
        <v>569</v>
      </c>
      <c r="DC9" s="813"/>
      <c r="DD9" s="813"/>
      <c r="DE9" s="813"/>
      <c r="DF9" s="814"/>
      <c r="DG9" s="812" t="s">
        <v>569</v>
      </c>
      <c r="DH9" s="813"/>
      <c r="DI9" s="813"/>
      <c r="DJ9" s="813"/>
      <c r="DK9" s="814"/>
      <c r="DL9" s="812" t="s">
        <v>569</v>
      </c>
      <c r="DM9" s="813"/>
      <c r="DN9" s="813"/>
      <c r="DO9" s="813"/>
      <c r="DP9" s="814"/>
      <c r="DQ9" s="812" t="s">
        <v>569</v>
      </c>
      <c r="DR9" s="813"/>
      <c r="DS9" s="813"/>
      <c r="DT9" s="813"/>
      <c r="DU9" s="814"/>
      <c r="DV9" s="809"/>
      <c r="DW9" s="810"/>
      <c r="DX9" s="810"/>
      <c r="DY9" s="810"/>
      <c r="DZ9" s="815"/>
      <c r="EA9" s="217"/>
    </row>
    <row r="10" spans="1:131" s="218" customFormat="1" ht="26.25" customHeight="1">
      <c r="A10" s="221">
        <v>4</v>
      </c>
      <c r="B10" s="816" t="s">
        <v>377</v>
      </c>
      <c r="C10" s="817"/>
      <c r="D10" s="817"/>
      <c r="E10" s="817"/>
      <c r="F10" s="817"/>
      <c r="G10" s="817"/>
      <c r="H10" s="817"/>
      <c r="I10" s="817"/>
      <c r="J10" s="817"/>
      <c r="K10" s="817"/>
      <c r="L10" s="817"/>
      <c r="M10" s="817"/>
      <c r="N10" s="817"/>
      <c r="O10" s="817"/>
      <c r="P10" s="818"/>
      <c r="Q10" s="819">
        <v>18</v>
      </c>
      <c r="R10" s="820"/>
      <c r="S10" s="820"/>
      <c r="T10" s="820"/>
      <c r="U10" s="820"/>
      <c r="V10" s="820">
        <v>18</v>
      </c>
      <c r="W10" s="820"/>
      <c r="X10" s="820"/>
      <c r="Y10" s="820"/>
      <c r="Z10" s="820"/>
      <c r="AA10" s="820">
        <v>0</v>
      </c>
      <c r="AB10" s="820"/>
      <c r="AC10" s="820"/>
      <c r="AD10" s="820"/>
      <c r="AE10" s="821"/>
      <c r="AF10" s="822">
        <v>0</v>
      </c>
      <c r="AG10" s="823"/>
      <c r="AH10" s="823"/>
      <c r="AI10" s="823"/>
      <c r="AJ10" s="824"/>
      <c r="AK10" s="805">
        <v>9</v>
      </c>
      <c r="AL10" s="806"/>
      <c r="AM10" s="806"/>
      <c r="AN10" s="806"/>
      <c r="AO10" s="806"/>
      <c r="AP10" s="806" t="s">
        <v>552</v>
      </c>
      <c r="AQ10" s="806"/>
      <c r="AR10" s="806"/>
      <c r="AS10" s="806"/>
      <c r="AT10" s="806"/>
      <c r="AU10" s="807"/>
      <c r="AV10" s="807"/>
      <c r="AW10" s="807"/>
      <c r="AX10" s="807"/>
      <c r="AY10" s="808"/>
      <c r="AZ10" s="215"/>
      <c r="BA10" s="215"/>
      <c r="BB10" s="215"/>
      <c r="BC10" s="215"/>
      <c r="BD10" s="215"/>
      <c r="BE10" s="216"/>
      <c r="BF10" s="216"/>
      <c r="BG10" s="216"/>
      <c r="BH10" s="216"/>
      <c r="BI10" s="216"/>
      <c r="BJ10" s="216"/>
      <c r="BK10" s="216"/>
      <c r="BL10" s="216"/>
      <c r="BM10" s="216"/>
      <c r="BN10" s="216"/>
      <c r="BO10" s="216"/>
      <c r="BP10" s="216"/>
      <c r="BQ10" s="221">
        <v>4</v>
      </c>
      <c r="BR10" s="222"/>
      <c r="BS10" s="809" t="s">
        <v>559</v>
      </c>
      <c r="BT10" s="810"/>
      <c r="BU10" s="810"/>
      <c r="BV10" s="810"/>
      <c r="BW10" s="810"/>
      <c r="BX10" s="810"/>
      <c r="BY10" s="810"/>
      <c r="BZ10" s="810"/>
      <c r="CA10" s="810"/>
      <c r="CB10" s="810"/>
      <c r="CC10" s="810"/>
      <c r="CD10" s="810"/>
      <c r="CE10" s="810"/>
      <c r="CF10" s="810"/>
      <c r="CG10" s="811"/>
      <c r="CH10" s="812">
        <v>-16</v>
      </c>
      <c r="CI10" s="813"/>
      <c r="CJ10" s="813"/>
      <c r="CK10" s="813"/>
      <c r="CL10" s="814"/>
      <c r="CM10" s="812">
        <v>1734</v>
      </c>
      <c r="CN10" s="813"/>
      <c r="CO10" s="813"/>
      <c r="CP10" s="813"/>
      <c r="CQ10" s="814"/>
      <c r="CR10" s="812">
        <v>100</v>
      </c>
      <c r="CS10" s="813"/>
      <c r="CT10" s="813"/>
      <c r="CU10" s="813"/>
      <c r="CV10" s="814"/>
      <c r="CW10" s="812">
        <v>9</v>
      </c>
      <c r="CX10" s="813"/>
      <c r="CY10" s="813"/>
      <c r="CZ10" s="813"/>
      <c r="DA10" s="814"/>
      <c r="DB10" s="812" t="s">
        <v>569</v>
      </c>
      <c r="DC10" s="813"/>
      <c r="DD10" s="813"/>
      <c r="DE10" s="813"/>
      <c r="DF10" s="814"/>
      <c r="DG10" s="812" t="s">
        <v>569</v>
      </c>
      <c r="DH10" s="813"/>
      <c r="DI10" s="813"/>
      <c r="DJ10" s="813"/>
      <c r="DK10" s="814"/>
      <c r="DL10" s="812" t="s">
        <v>569</v>
      </c>
      <c r="DM10" s="813"/>
      <c r="DN10" s="813"/>
      <c r="DO10" s="813"/>
      <c r="DP10" s="814"/>
      <c r="DQ10" s="812" t="s">
        <v>569</v>
      </c>
      <c r="DR10" s="813"/>
      <c r="DS10" s="813"/>
      <c r="DT10" s="813"/>
      <c r="DU10" s="814"/>
      <c r="DV10" s="809"/>
      <c r="DW10" s="810"/>
      <c r="DX10" s="810"/>
      <c r="DY10" s="810"/>
      <c r="DZ10" s="815"/>
      <c r="EA10" s="217"/>
    </row>
    <row r="11" spans="1:131" s="218" customFormat="1" ht="26.25" customHeight="1">
      <c r="A11" s="221">
        <v>5</v>
      </c>
      <c r="B11" s="816" t="s">
        <v>378</v>
      </c>
      <c r="C11" s="817"/>
      <c r="D11" s="817"/>
      <c r="E11" s="817"/>
      <c r="F11" s="817"/>
      <c r="G11" s="817"/>
      <c r="H11" s="817"/>
      <c r="I11" s="817"/>
      <c r="J11" s="817"/>
      <c r="K11" s="817"/>
      <c r="L11" s="817"/>
      <c r="M11" s="817"/>
      <c r="N11" s="817"/>
      <c r="O11" s="817"/>
      <c r="P11" s="818"/>
      <c r="Q11" s="819">
        <v>37</v>
      </c>
      <c r="R11" s="820"/>
      <c r="S11" s="820"/>
      <c r="T11" s="820"/>
      <c r="U11" s="820"/>
      <c r="V11" s="820">
        <v>22</v>
      </c>
      <c r="W11" s="820"/>
      <c r="X11" s="820"/>
      <c r="Y11" s="820"/>
      <c r="Z11" s="820"/>
      <c r="AA11" s="820">
        <v>15</v>
      </c>
      <c r="AB11" s="820"/>
      <c r="AC11" s="820"/>
      <c r="AD11" s="820"/>
      <c r="AE11" s="821"/>
      <c r="AF11" s="822" t="s">
        <v>122</v>
      </c>
      <c r="AG11" s="823"/>
      <c r="AH11" s="823"/>
      <c r="AI11" s="823"/>
      <c r="AJ11" s="824"/>
      <c r="AK11" s="805">
        <v>6</v>
      </c>
      <c r="AL11" s="806"/>
      <c r="AM11" s="806"/>
      <c r="AN11" s="806"/>
      <c r="AO11" s="806"/>
      <c r="AP11" s="806">
        <v>139</v>
      </c>
      <c r="AQ11" s="806"/>
      <c r="AR11" s="806"/>
      <c r="AS11" s="806"/>
      <c r="AT11" s="806"/>
      <c r="AU11" s="807"/>
      <c r="AV11" s="807"/>
      <c r="AW11" s="807"/>
      <c r="AX11" s="807"/>
      <c r="AY11" s="808"/>
      <c r="AZ11" s="215"/>
      <c r="BA11" s="215"/>
      <c r="BB11" s="215"/>
      <c r="BC11" s="215"/>
      <c r="BD11" s="215"/>
      <c r="BE11" s="216"/>
      <c r="BF11" s="216"/>
      <c r="BG11" s="216"/>
      <c r="BH11" s="216"/>
      <c r="BI11" s="216"/>
      <c r="BJ11" s="216"/>
      <c r="BK11" s="216"/>
      <c r="BL11" s="216"/>
      <c r="BM11" s="216"/>
      <c r="BN11" s="216"/>
      <c r="BO11" s="216"/>
      <c r="BP11" s="216"/>
      <c r="BQ11" s="221">
        <v>5</v>
      </c>
      <c r="BR11" s="222"/>
      <c r="BS11" s="809" t="s">
        <v>560</v>
      </c>
      <c r="BT11" s="810"/>
      <c r="BU11" s="810"/>
      <c r="BV11" s="810"/>
      <c r="BW11" s="810"/>
      <c r="BX11" s="810"/>
      <c r="BY11" s="810"/>
      <c r="BZ11" s="810"/>
      <c r="CA11" s="810"/>
      <c r="CB11" s="810"/>
      <c r="CC11" s="810"/>
      <c r="CD11" s="810"/>
      <c r="CE11" s="810"/>
      <c r="CF11" s="810"/>
      <c r="CG11" s="811"/>
      <c r="CH11" s="812">
        <v>-5</v>
      </c>
      <c r="CI11" s="813"/>
      <c r="CJ11" s="813"/>
      <c r="CK11" s="813"/>
      <c r="CL11" s="814"/>
      <c r="CM11" s="812">
        <v>769</v>
      </c>
      <c r="CN11" s="813"/>
      <c r="CO11" s="813"/>
      <c r="CP11" s="813"/>
      <c r="CQ11" s="814"/>
      <c r="CR11" s="812">
        <v>63</v>
      </c>
      <c r="CS11" s="813"/>
      <c r="CT11" s="813"/>
      <c r="CU11" s="813"/>
      <c r="CV11" s="814"/>
      <c r="CW11" s="812">
        <v>3</v>
      </c>
      <c r="CX11" s="813"/>
      <c r="CY11" s="813"/>
      <c r="CZ11" s="813"/>
      <c r="DA11" s="814"/>
      <c r="DB11" s="812" t="s">
        <v>569</v>
      </c>
      <c r="DC11" s="813"/>
      <c r="DD11" s="813"/>
      <c r="DE11" s="813"/>
      <c r="DF11" s="814"/>
      <c r="DG11" s="812" t="s">
        <v>569</v>
      </c>
      <c r="DH11" s="813"/>
      <c r="DI11" s="813"/>
      <c r="DJ11" s="813"/>
      <c r="DK11" s="814"/>
      <c r="DL11" s="812" t="s">
        <v>569</v>
      </c>
      <c r="DM11" s="813"/>
      <c r="DN11" s="813"/>
      <c r="DO11" s="813"/>
      <c r="DP11" s="814"/>
      <c r="DQ11" s="812" t="s">
        <v>569</v>
      </c>
      <c r="DR11" s="813"/>
      <c r="DS11" s="813"/>
      <c r="DT11" s="813"/>
      <c r="DU11" s="814"/>
      <c r="DV11" s="809"/>
      <c r="DW11" s="810"/>
      <c r="DX11" s="810"/>
      <c r="DY11" s="810"/>
      <c r="DZ11" s="815"/>
      <c r="EA11" s="217"/>
    </row>
    <row r="12" spans="1:131" s="218" customFormat="1" ht="26.25" customHeight="1">
      <c r="A12" s="221">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15"/>
      <c r="BA12" s="215"/>
      <c r="BB12" s="215"/>
      <c r="BC12" s="215"/>
      <c r="BD12" s="215"/>
      <c r="BE12" s="216"/>
      <c r="BF12" s="216"/>
      <c r="BG12" s="216"/>
      <c r="BH12" s="216"/>
      <c r="BI12" s="216"/>
      <c r="BJ12" s="216"/>
      <c r="BK12" s="216"/>
      <c r="BL12" s="216"/>
      <c r="BM12" s="216"/>
      <c r="BN12" s="216"/>
      <c r="BO12" s="216"/>
      <c r="BP12" s="216"/>
      <c r="BQ12" s="221">
        <v>6</v>
      </c>
      <c r="BR12" s="222"/>
      <c r="BS12" s="809" t="s">
        <v>561</v>
      </c>
      <c r="BT12" s="810"/>
      <c r="BU12" s="810"/>
      <c r="BV12" s="810"/>
      <c r="BW12" s="810"/>
      <c r="BX12" s="810"/>
      <c r="BY12" s="810"/>
      <c r="BZ12" s="810"/>
      <c r="CA12" s="810"/>
      <c r="CB12" s="810"/>
      <c r="CC12" s="810"/>
      <c r="CD12" s="810"/>
      <c r="CE12" s="810"/>
      <c r="CF12" s="810"/>
      <c r="CG12" s="811"/>
      <c r="CH12" s="812">
        <v>30</v>
      </c>
      <c r="CI12" s="813"/>
      <c r="CJ12" s="813"/>
      <c r="CK12" s="813"/>
      <c r="CL12" s="814"/>
      <c r="CM12" s="812">
        <v>556</v>
      </c>
      <c r="CN12" s="813"/>
      <c r="CO12" s="813"/>
      <c r="CP12" s="813"/>
      <c r="CQ12" s="814"/>
      <c r="CR12" s="812">
        <v>7</v>
      </c>
      <c r="CS12" s="813"/>
      <c r="CT12" s="813"/>
      <c r="CU12" s="813"/>
      <c r="CV12" s="814"/>
      <c r="CW12" s="812" t="s">
        <v>569</v>
      </c>
      <c r="CX12" s="813"/>
      <c r="CY12" s="813"/>
      <c r="CZ12" s="813"/>
      <c r="DA12" s="814"/>
      <c r="DB12" s="812" t="s">
        <v>569</v>
      </c>
      <c r="DC12" s="813"/>
      <c r="DD12" s="813"/>
      <c r="DE12" s="813"/>
      <c r="DF12" s="814"/>
      <c r="DG12" s="812" t="s">
        <v>569</v>
      </c>
      <c r="DH12" s="813"/>
      <c r="DI12" s="813"/>
      <c r="DJ12" s="813"/>
      <c r="DK12" s="814"/>
      <c r="DL12" s="812" t="s">
        <v>569</v>
      </c>
      <c r="DM12" s="813"/>
      <c r="DN12" s="813"/>
      <c r="DO12" s="813"/>
      <c r="DP12" s="814"/>
      <c r="DQ12" s="812" t="s">
        <v>569</v>
      </c>
      <c r="DR12" s="813"/>
      <c r="DS12" s="813"/>
      <c r="DT12" s="813"/>
      <c r="DU12" s="814"/>
      <c r="DV12" s="809"/>
      <c r="DW12" s="810"/>
      <c r="DX12" s="810"/>
      <c r="DY12" s="810"/>
      <c r="DZ12" s="815"/>
      <c r="EA12" s="217"/>
    </row>
    <row r="13" spans="1:131" s="218" customFormat="1" ht="26.25" customHeight="1">
      <c r="A13" s="221">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15"/>
      <c r="BA13" s="215"/>
      <c r="BB13" s="215"/>
      <c r="BC13" s="215"/>
      <c r="BD13" s="215"/>
      <c r="BE13" s="216"/>
      <c r="BF13" s="216"/>
      <c r="BG13" s="216"/>
      <c r="BH13" s="216"/>
      <c r="BI13" s="216"/>
      <c r="BJ13" s="216"/>
      <c r="BK13" s="216"/>
      <c r="BL13" s="216"/>
      <c r="BM13" s="216"/>
      <c r="BN13" s="216"/>
      <c r="BO13" s="216"/>
      <c r="BP13" s="216"/>
      <c r="BQ13" s="221">
        <v>7</v>
      </c>
      <c r="BR13" s="222"/>
      <c r="BS13" s="809" t="s">
        <v>562</v>
      </c>
      <c r="BT13" s="810"/>
      <c r="BU13" s="810"/>
      <c r="BV13" s="810"/>
      <c r="BW13" s="810"/>
      <c r="BX13" s="810"/>
      <c r="BY13" s="810"/>
      <c r="BZ13" s="810"/>
      <c r="CA13" s="810"/>
      <c r="CB13" s="810"/>
      <c r="CC13" s="810"/>
      <c r="CD13" s="810"/>
      <c r="CE13" s="810"/>
      <c r="CF13" s="810"/>
      <c r="CG13" s="811"/>
      <c r="CH13" s="812">
        <v>34</v>
      </c>
      <c r="CI13" s="813"/>
      <c r="CJ13" s="813"/>
      <c r="CK13" s="813"/>
      <c r="CL13" s="814"/>
      <c r="CM13" s="812">
        <v>712</v>
      </c>
      <c r="CN13" s="813"/>
      <c r="CO13" s="813"/>
      <c r="CP13" s="813"/>
      <c r="CQ13" s="814"/>
      <c r="CR13" s="812">
        <v>450</v>
      </c>
      <c r="CS13" s="813"/>
      <c r="CT13" s="813"/>
      <c r="CU13" s="813"/>
      <c r="CV13" s="814"/>
      <c r="CW13" s="812" t="s">
        <v>569</v>
      </c>
      <c r="CX13" s="813"/>
      <c r="CY13" s="813"/>
      <c r="CZ13" s="813"/>
      <c r="DA13" s="814"/>
      <c r="DB13" s="812" t="s">
        <v>569</v>
      </c>
      <c r="DC13" s="813"/>
      <c r="DD13" s="813"/>
      <c r="DE13" s="813"/>
      <c r="DF13" s="814"/>
      <c r="DG13" s="812" t="s">
        <v>569</v>
      </c>
      <c r="DH13" s="813"/>
      <c r="DI13" s="813"/>
      <c r="DJ13" s="813"/>
      <c r="DK13" s="814"/>
      <c r="DL13" s="812" t="s">
        <v>569</v>
      </c>
      <c r="DM13" s="813"/>
      <c r="DN13" s="813"/>
      <c r="DO13" s="813"/>
      <c r="DP13" s="814"/>
      <c r="DQ13" s="812" t="s">
        <v>569</v>
      </c>
      <c r="DR13" s="813"/>
      <c r="DS13" s="813"/>
      <c r="DT13" s="813"/>
      <c r="DU13" s="814"/>
      <c r="DV13" s="809"/>
      <c r="DW13" s="810"/>
      <c r="DX13" s="810"/>
      <c r="DY13" s="810"/>
      <c r="DZ13" s="815"/>
      <c r="EA13" s="217"/>
    </row>
    <row r="14" spans="1:131" s="218" customFormat="1" ht="26.25" customHeight="1">
      <c r="A14" s="221">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15"/>
      <c r="BA14" s="215"/>
      <c r="BB14" s="215"/>
      <c r="BC14" s="215"/>
      <c r="BD14" s="215"/>
      <c r="BE14" s="216"/>
      <c r="BF14" s="216"/>
      <c r="BG14" s="216"/>
      <c r="BH14" s="216"/>
      <c r="BI14" s="216"/>
      <c r="BJ14" s="216"/>
      <c r="BK14" s="216"/>
      <c r="BL14" s="216"/>
      <c r="BM14" s="216"/>
      <c r="BN14" s="216"/>
      <c r="BO14" s="216"/>
      <c r="BP14" s="216"/>
      <c r="BQ14" s="221">
        <v>8</v>
      </c>
      <c r="BR14" s="222"/>
      <c r="BS14" s="809" t="s">
        <v>563</v>
      </c>
      <c r="BT14" s="810"/>
      <c r="BU14" s="810"/>
      <c r="BV14" s="810"/>
      <c r="BW14" s="810"/>
      <c r="BX14" s="810"/>
      <c r="BY14" s="810"/>
      <c r="BZ14" s="810"/>
      <c r="CA14" s="810"/>
      <c r="CB14" s="810"/>
      <c r="CC14" s="810"/>
      <c r="CD14" s="810"/>
      <c r="CE14" s="810"/>
      <c r="CF14" s="810"/>
      <c r="CG14" s="811"/>
      <c r="CH14" s="812">
        <v>-47</v>
      </c>
      <c r="CI14" s="813"/>
      <c r="CJ14" s="813"/>
      <c r="CK14" s="813"/>
      <c r="CL14" s="814"/>
      <c r="CM14" s="812">
        <v>1442</v>
      </c>
      <c r="CN14" s="813"/>
      <c r="CO14" s="813"/>
      <c r="CP14" s="813"/>
      <c r="CQ14" s="814"/>
      <c r="CR14" s="812">
        <v>300</v>
      </c>
      <c r="CS14" s="813"/>
      <c r="CT14" s="813"/>
      <c r="CU14" s="813"/>
      <c r="CV14" s="814"/>
      <c r="CW14" s="812">
        <v>28</v>
      </c>
      <c r="CX14" s="813"/>
      <c r="CY14" s="813"/>
      <c r="CZ14" s="813"/>
      <c r="DA14" s="814"/>
      <c r="DB14" s="812" t="s">
        <v>569</v>
      </c>
      <c r="DC14" s="813"/>
      <c r="DD14" s="813"/>
      <c r="DE14" s="813"/>
      <c r="DF14" s="814"/>
      <c r="DG14" s="812" t="s">
        <v>569</v>
      </c>
      <c r="DH14" s="813"/>
      <c r="DI14" s="813"/>
      <c r="DJ14" s="813"/>
      <c r="DK14" s="814"/>
      <c r="DL14" s="812" t="s">
        <v>569</v>
      </c>
      <c r="DM14" s="813"/>
      <c r="DN14" s="813"/>
      <c r="DO14" s="813"/>
      <c r="DP14" s="814"/>
      <c r="DQ14" s="812" t="s">
        <v>569</v>
      </c>
      <c r="DR14" s="813"/>
      <c r="DS14" s="813"/>
      <c r="DT14" s="813"/>
      <c r="DU14" s="814"/>
      <c r="DV14" s="809"/>
      <c r="DW14" s="810"/>
      <c r="DX14" s="810"/>
      <c r="DY14" s="810"/>
      <c r="DZ14" s="815"/>
      <c r="EA14" s="217"/>
    </row>
    <row r="15" spans="1:131" s="218" customFormat="1" ht="26.25" customHeight="1">
      <c r="A15" s="221">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15"/>
      <c r="BA15" s="215"/>
      <c r="BB15" s="215"/>
      <c r="BC15" s="215"/>
      <c r="BD15" s="215"/>
      <c r="BE15" s="216"/>
      <c r="BF15" s="216"/>
      <c r="BG15" s="216"/>
      <c r="BH15" s="216"/>
      <c r="BI15" s="216"/>
      <c r="BJ15" s="216"/>
      <c r="BK15" s="216"/>
      <c r="BL15" s="216"/>
      <c r="BM15" s="216"/>
      <c r="BN15" s="216"/>
      <c r="BO15" s="216"/>
      <c r="BP15" s="216"/>
      <c r="BQ15" s="221">
        <v>9</v>
      </c>
      <c r="BR15" s="222"/>
      <c r="BS15" s="809" t="s">
        <v>564</v>
      </c>
      <c r="BT15" s="810"/>
      <c r="BU15" s="810"/>
      <c r="BV15" s="810"/>
      <c r="BW15" s="810"/>
      <c r="BX15" s="810"/>
      <c r="BY15" s="810"/>
      <c r="BZ15" s="810"/>
      <c r="CA15" s="810"/>
      <c r="CB15" s="810"/>
      <c r="CC15" s="810"/>
      <c r="CD15" s="810"/>
      <c r="CE15" s="810"/>
      <c r="CF15" s="810"/>
      <c r="CG15" s="811"/>
      <c r="CH15" s="812">
        <v>52</v>
      </c>
      <c r="CI15" s="813"/>
      <c r="CJ15" s="813"/>
      <c r="CK15" s="813"/>
      <c r="CL15" s="814"/>
      <c r="CM15" s="812">
        <v>720</v>
      </c>
      <c r="CN15" s="813"/>
      <c r="CO15" s="813"/>
      <c r="CP15" s="813"/>
      <c r="CQ15" s="814"/>
      <c r="CR15" s="812">
        <v>12</v>
      </c>
      <c r="CS15" s="813"/>
      <c r="CT15" s="813"/>
      <c r="CU15" s="813"/>
      <c r="CV15" s="814"/>
      <c r="CW15" s="812">
        <v>61</v>
      </c>
      <c r="CX15" s="813"/>
      <c r="CY15" s="813"/>
      <c r="CZ15" s="813"/>
      <c r="DA15" s="814"/>
      <c r="DB15" s="812" t="s">
        <v>569</v>
      </c>
      <c r="DC15" s="813"/>
      <c r="DD15" s="813"/>
      <c r="DE15" s="813"/>
      <c r="DF15" s="814"/>
      <c r="DG15" s="812" t="s">
        <v>569</v>
      </c>
      <c r="DH15" s="813"/>
      <c r="DI15" s="813"/>
      <c r="DJ15" s="813"/>
      <c r="DK15" s="814"/>
      <c r="DL15" s="812" t="s">
        <v>569</v>
      </c>
      <c r="DM15" s="813"/>
      <c r="DN15" s="813"/>
      <c r="DO15" s="813"/>
      <c r="DP15" s="814"/>
      <c r="DQ15" s="812" t="s">
        <v>569</v>
      </c>
      <c r="DR15" s="813"/>
      <c r="DS15" s="813"/>
      <c r="DT15" s="813"/>
      <c r="DU15" s="814"/>
      <c r="DV15" s="809"/>
      <c r="DW15" s="810"/>
      <c r="DX15" s="810"/>
      <c r="DY15" s="810"/>
      <c r="DZ15" s="815"/>
      <c r="EA15" s="217"/>
    </row>
    <row r="16" spans="1:131" s="218" customFormat="1" ht="26.25" customHeight="1">
      <c r="A16" s="221">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15"/>
      <c r="BA16" s="215"/>
      <c r="BB16" s="215"/>
      <c r="BC16" s="215"/>
      <c r="BD16" s="215"/>
      <c r="BE16" s="216"/>
      <c r="BF16" s="216"/>
      <c r="BG16" s="216"/>
      <c r="BH16" s="216"/>
      <c r="BI16" s="216"/>
      <c r="BJ16" s="216"/>
      <c r="BK16" s="216"/>
      <c r="BL16" s="216"/>
      <c r="BM16" s="216"/>
      <c r="BN16" s="216"/>
      <c r="BO16" s="216"/>
      <c r="BP16" s="216"/>
      <c r="BQ16" s="221">
        <v>10</v>
      </c>
      <c r="BR16" s="222"/>
      <c r="BS16" s="809" t="s">
        <v>565</v>
      </c>
      <c r="BT16" s="810"/>
      <c r="BU16" s="810"/>
      <c r="BV16" s="810"/>
      <c r="BW16" s="810"/>
      <c r="BX16" s="810"/>
      <c r="BY16" s="810"/>
      <c r="BZ16" s="810"/>
      <c r="CA16" s="810"/>
      <c r="CB16" s="810"/>
      <c r="CC16" s="810"/>
      <c r="CD16" s="810"/>
      <c r="CE16" s="810"/>
      <c r="CF16" s="810"/>
      <c r="CG16" s="811"/>
      <c r="CH16" s="812">
        <v>21</v>
      </c>
      <c r="CI16" s="813"/>
      <c r="CJ16" s="813"/>
      <c r="CK16" s="813"/>
      <c r="CL16" s="814"/>
      <c r="CM16" s="812">
        <v>31</v>
      </c>
      <c r="CN16" s="813"/>
      <c r="CO16" s="813"/>
      <c r="CP16" s="813"/>
      <c r="CQ16" s="814"/>
      <c r="CR16" s="812">
        <v>10</v>
      </c>
      <c r="CS16" s="813"/>
      <c r="CT16" s="813"/>
      <c r="CU16" s="813"/>
      <c r="CV16" s="814"/>
      <c r="CW16" s="812">
        <v>49</v>
      </c>
      <c r="CX16" s="813"/>
      <c r="CY16" s="813"/>
      <c r="CZ16" s="813"/>
      <c r="DA16" s="814"/>
      <c r="DB16" s="812" t="s">
        <v>569</v>
      </c>
      <c r="DC16" s="813"/>
      <c r="DD16" s="813"/>
      <c r="DE16" s="813"/>
      <c r="DF16" s="814"/>
      <c r="DG16" s="812" t="s">
        <v>569</v>
      </c>
      <c r="DH16" s="813"/>
      <c r="DI16" s="813"/>
      <c r="DJ16" s="813"/>
      <c r="DK16" s="814"/>
      <c r="DL16" s="812" t="s">
        <v>569</v>
      </c>
      <c r="DM16" s="813"/>
      <c r="DN16" s="813"/>
      <c r="DO16" s="813"/>
      <c r="DP16" s="814"/>
      <c r="DQ16" s="812" t="s">
        <v>569</v>
      </c>
      <c r="DR16" s="813"/>
      <c r="DS16" s="813"/>
      <c r="DT16" s="813"/>
      <c r="DU16" s="814"/>
      <c r="DV16" s="809"/>
      <c r="DW16" s="810"/>
      <c r="DX16" s="810"/>
      <c r="DY16" s="810"/>
      <c r="DZ16" s="815"/>
      <c r="EA16" s="217"/>
    </row>
    <row r="17" spans="1:131" s="218" customFormat="1" ht="26.25" customHeight="1">
      <c r="A17" s="221">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15"/>
      <c r="BA17" s="215"/>
      <c r="BB17" s="215"/>
      <c r="BC17" s="215"/>
      <c r="BD17" s="215"/>
      <c r="BE17" s="216"/>
      <c r="BF17" s="216"/>
      <c r="BG17" s="216"/>
      <c r="BH17" s="216"/>
      <c r="BI17" s="216"/>
      <c r="BJ17" s="216"/>
      <c r="BK17" s="216"/>
      <c r="BL17" s="216"/>
      <c r="BM17" s="216"/>
      <c r="BN17" s="216"/>
      <c r="BO17" s="216"/>
      <c r="BP17" s="216"/>
      <c r="BQ17" s="221">
        <v>11</v>
      </c>
      <c r="BR17" s="222"/>
      <c r="BS17" s="809" t="s">
        <v>566</v>
      </c>
      <c r="BT17" s="810"/>
      <c r="BU17" s="810"/>
      <c r="BV17" s="810"/>
      <c r="BW17" s="810"/>
      <c r="BX17" s="810"/>
      <c r="BY17" s="810"/>
      <c r="BZ17" s="810"/>
      <c r="CA17" s="810"/>
      <c r="CB17" s="810"/>
      <c r="CC17" s="810"/>
      <c r="CD17" s="810"/>
      <c r="CE17" s="810"/>
      <c r="CF17" s="810"/>
      <c r="CG17" s="811"/>
      <c r="CH17" s="812">
        <v>14</v>
      </c>
      <c r="CI17" s="813"/>
      <c r="CJ17" s="813"/>
      <c r="CK17" s="813"/>
      <c r="CL17" s="814"/>
      <c r="CM17" s="812">
        <v>450</v>
      </c>
      <c r="CN17" s="813"/>
      <c r="CO17" s="813"/>
      <c r="CP17" s="813"/>
      <c r="CQ17" s="814"/>
      <c r="CR17" s="812" t="s">
        <v>569</v>
      </c>
      <c r="CS17" s="813"/>
      <c r="CT17" s="813"/>
      <c r="CU17" s="813"/>
      <c r="CV17" s="814"/>
      <c r="CW17" s="812">
        <v>40</v>
      </c>
      <c r="CX17" s="813"/>
      <c r="CY17" s="813"/>
      <c r="CZ17" s="813"/>
      <c r="DA17" s="814"/>
      <c r="DB17" s="812" t="s">
        <v>569</v>
      </c>
      <c r="DC17" s="813"/>
      <c r="DD17" s="813"/>
      <c r="DE17" s="813"/>
      <c r="DF17" s="814"/>
      <c r="DG17" s="812" t="s">
        <v>569</v>
      </c>
      <c r="DH17" s="813"/>
      <c r="DI17" s="813"/>
      <c r="DJ17" s="813"/>
      <c r="DK17" s="814"/>
      <c r="DL17" s="812" t="s">
        <v>569</v>
      </c>
      <c r="DM17" s="813"/>
      <c r="DN17" s="813"/>
      <c r="DO17" s="813"/>
      <c r="DP17" s="814"/>
      <c r="DQ17" s="812" t="s">
        <v>569</v>
      </c>
      <c r="DR17" s="813"/>
      <c r="DS17" s="813"/>
      <c r="DT17" s="813"/>
      <c r="DU17" s="814"/>
      <c r="DV17" s="809"/>
      <c r="DW17" s="810"/>
      <c r="DX17" s="810"/>
      <c r="DY17" s="810"/>
      <c r="DZ17" s="815"/>
      <c r="EA17" s="217"/>
    </row>
    <row r="18" spans="1:131" s="218" customFormat="1" ht="26.25" customHeight="1">
      <c r="A18" s="221">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15"/>
      <c r="BA18" s="215"/>
      <c r="BB18" s="215"/>
      <c r="BC18" s="215"/>
      <c r="BD18" s="215"/>
      <c r="BE18" s="216"/>
      <c r="BF18" s="216"/>
      <c r="BG18" s="216"/>
      <c r="BH18" s="216"/>
      <c r="BI18" s="216"/>
      <c r="BJ18" s="216"/>
      <c r="BK18" s="216"/>
      <c r="BL18" s="216"/>
      <c r="BM18" s="216"/>
      <c r="BN18" s="216"/>
      <c r="BO18" s="216"/>
      <c r="BP18" s="216"/>
      <c r="BQ18" s="221">
        <v>12</v>
      </c>
      <c r="BR18" s="222"/>
      <c r="BS18" s="809" t="s">
        <v>567</v>
      </c>
      <c r="BT18" s="810"/>
      <c r="BU18" s="810"/>
      <c r="BV18" s="810"/>
      <c r="BW18" s="810"/>
      <c r="BX18" s="810"/>
      <c r="BY18" s="810"/>
      <c r="BZ18" s="810"/>
      <c r="CA18" s="810"/>
      <c r="CB18" s="810"/>
      <c r="CC18" s="810"/>
      <c r="CD18" s="810"/>
      <c r="CE18" s="810"/>
      <c r="CF18" s="810"/>
      <c r="CG18" s="811"/>
      <c r="CH18" s="812">
        <v>-7</v>
      </c>
      <c r="CI18" s="813"/>
      <c r="CJ18" s="813"/>
      <c r="CK18" s="813"/>
      <c r="CL18" s="814"/>
      <c r="CM18" s="812">
        <v>17</v>
      </c>
      <c r="CN18" s="813"/>
      <c r="CO18" s="813"/>
      <c r="CP18" s="813"/>
      <c r="CQ18" s="814"/>
      <c r="CR18" s="812" t="s">
        <v>569</v>
      </c>
      <c r="CS18" s="813"/>
      <c r="CT18" s="813"/>
      <c r="CU18" s="813"/>
      <c r="CV18" s="814"/>
      <c r="CW18" s="812">
        <v>39</v>
      </c>
      <c r="CX18" s="813"/>
      <c r="CY18" s="813"/>
      <c r="CZ18" s="813"/>
      <c r="DA18" s="814"/>
      <c r="DB18" s="812" t="s">
        <v>569</v>
      </c>
      <c r="DC18" s="813"/>
      <c r="DD18" s="813"/>
      <c r="DE18" s="813"/>
      <c r="DF18" s="814"/>
      <c r="DG18" s="812" t="s">
        <v>569</v>
      </c>
      <c r="DH18" s="813"/>
      <c r="DI18" s="813"/>
      <c r="DJ18" s="813"/>
      <c r="DK18" s="814"/>
      <c r="DL18" s="812" t="s">
        <v>569</v>
      </c>
      <c r="DM18" s="813"/>
      <c r="DN18" s="813"/>
      <c r="DO18" s="813"/>
      <c r="DP18" s="814"/>
      <c r="DQ18" s="812" t="s">
        <v>569</v>
      </c>
      <c r="DR18" s="813"/>
      <c r="DS18" s="813"/>
      <c r="DT18" s="813"/>
      <c r="DU18" s="814"/>
      <c r="DV18" s="809"/>
      <c r="DW18" s="810"/>
      <c r="DX18" s="810"/>
      <c r="DY18" s="810"/>
      <c r="DZ18" s="815"/>
      <c r="EA18" s="217"/>
    </row>
    <row r="19" spans="1:131" s="218" customFormat="1" ht="26.25" customHeight="1">
      <c r="A19" s="221">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15"/>
      <c r="BA19" s="215"/>
      <c r="BB19" s="215"/>
      <c r="BC19" s="215"/>
      <c r="BD19" s="215"/>
      <c r="BE19" s="216"/>
      <c r="BF19" s="216"/>
      <c r="BG19" s="216"/>
      <c r="BH19" s="216"/>
      <c r="BI19" s="216"/>
      <c r="BJ19" s="216"/>
      <c r="BK19" s="216"/>
      <c r="BL19" s="216"/>
      <c r="BM19" s="216"/>
      <c r="BN19" s="216"/>
      <c r="BO19" s="216"/>
      <c r="BP19" s="216"/>
      <c r="BQ19" s="221">
        <v>13</v>
      </c>
      <c r="BR19" s="222"/>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17"/>
    </row>
    <row r="20" spans="1:131" s="218" customFormat="1" ht="26.25" customHeight="1">
      <c r="A20" s="221">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15"/>
      <c r="BA20" s="215"/>
      <c r="BB20" s="215"/>
      <c r="BC20" s="215"/>
      <c r="BD20" s="215"/>
      <c r="BE20" s="216"/>
      <c r="BF20" s="216"/>
      <c r="BG20" s="216"/>
      <c r="BH20" s="216"/>
      <c r="BI20" s="216"/>
      <c r="BJ20" s="216"/>
      <c r="BK20" s="216"/>
      <c r="BL20" s="216"/>
      <c r="BM20" s="216"/>
      <c r="BN20" s="216"/>
      <c r="BO20" s="216"/>
      <c r="BP20" s="216"/>
      <c r="BQ20" s="221">
        <v>14</v>
      </c>
      <c r="BR20" s="222"/>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17"/>
    </row>
    <row r="21" spans="1:131" s="218" customFormat="1" ht="26.25" customHeight="1" thickBot="1">
      <c r="A21" s="221">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15"/>
      <c r="BA21" s="215"/>
      <c r="BB21" s="215"/>
      <c r="BC21" s="215"/>
      <c r="BD21" s="215"/>
      <c r="BE21" s="216"/>
      <c r="BF21" s="216"/>
      <c r="BG21" s="216"/>
      <c r="BH21" s="216"/>
      <c r="BI21" s="216"/>
      <c r="BJ21" s="216"/>
      <c r="BK21" s="216"/>
      <c r="BL21" s="216"/>
      <c r="BM21" s="216"/>
      <c r="BN21" s="216"/>
      <c r="BO21" s="216"/>
      <c r="BP21" s="216"/>
      <c r="BQ21" s="221">
        <v>15</v>
      </c>
      <c r="BR21" s="222"/>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17"/>
    </row>
    <row r="22" spans="1:131" s="218" customFormat="1" ht="26.25" customHeight="1">
      <c r="A22" s="221">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379</v>
      </c>
      <c r="BA22" s="842"/>
      <c r="BB22" s="842"/>
      <c r="BC22" s="842"/>
      <c r="BD22" s="843"/>
      <c r="BE22" s="216"/>
      <c r="BF22" s="216"/>
      <c r="BG22" s="216"/>
      <c r="BH22" s="216"/>
      <c r="BI22" s="216"/>
      <c r="BJ22" s="216"/>
      <c r="BK22" s="216"/>
      <c r="BL22" s="216"/>
      <c r="BM22" s="216"/>
      <c r="BN22" s="216"/>
      <c r="BO22" s="216"/>
      <c r="BP22" s="216"/>
      <c r="BQ22" s="221">
        <v>16</v>
      </c>
      <c r="BR22" s="222"/>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17"/>
    </row>
    <row r="23" spans="1:131" s="218" customFormat="1" ht="26.25" customHeight="1" thickBot="1">
      <c r="A23" s="223" t="s">
        <v>380</v>
      </c>
      <c r="B23" s="825" t="s">
        <v>381</v>
      </c>
      <c r="C23" s="826"/>
      <c r="D23" s="826"/>
      <c r="E23" s="826"/>
      <c r="F23" s="826"/>
      <c r="G23" s="826"/>
      <c r="H23" s="826"/>
      <c r="I23" s="826"/>
      <c r="J23" s="826"/>
      <c r="K23" s="826"/>
      <c r="L23" s="826"/>
      <c r="M23" s="826"/>
      <c r="N23" s="826"/>
      <c r="O23" s="826"/>
      <c r="P23" s="827"/>
      <c r="Q23" s="828">
        <v>239932</v>
      </c>
      <c r="R23" s="829"/>
      <c r="S23" s="829"/>
      <c r="T23" s="829"/>
      <c r="U23" s="829"/>
      <c r="V23" s="829">
        <v>236476</v>
      </c>
      <c r="W23" s="829"/>
      <c r="X23" s="829"/>
      <c r="Y23" s="829"/>
      <c r="Z23" s="829"/>
      <c r="AA23" s="829">
        <v>3455</v>
      </c>
      <c r="AB23" s="829"/>
      <c r="AC23" s="829"/>
      <c r="AD23" s="829"/>
      <c r="AE23" s="830"/>
      <c r="AF23" s="831">
        <v>2809</v>
      </c>
      <c r="AG23" s="829"/>
      <c r="AH23" s="829"/>
      <c r="AI23" s="829"/>
      <c r="AJ23" s="832"/>
      <c r="AK23" s="833"/>
      <c r="AL23" s="834"/>
      <c r="AM23" s="834"/>
      <c r="AN23" s="834"/>
      <c r="AO23" s="834"/>
      <c r="AP23" s="829"/>
      <c r="AQ23" s="829"/>
      <c r="AR23" s="829"/>
      <c r="AS23" s="829"/>
      <c r="AT23" s="829"/>
      <c r="AU23" s="845"/>
      <c r="AV23" s="845"/>
      <c r="AW23" s="845"/>
      <c r="AX23" s="845"/>
      <c r="AY23" s="846"/>
      <c r="AZ23" s="847" t="s">
        <v>122</v>
      </c>
      <c r="BA23" s="848"/>
      <c r="BB23" s="848"/>
      <c r="BC23" s="848"/>
      <c r="BD23" s="849"/>
      <c r="BE23" s="216"/>
      <c r="BF23" s="216"/>
      <c r="BG23" s="216"/>
      <c r="BH23" s="216"/>
      <c r="BI23" s="216"/>
      <c r="BJ23" s="216"/>
      <c r="BK23" s="216"/>
      <c r="BL23" s="216"/>
      <c r="BM23" s="216"/>
      <c r="BN23" s="216"/>
      <c r="BO23" s="216"/>
      <c r="BP23" s="216"/>
      <c r="BQ23" s="221">
        <v>17</v>
      </c>
      <c r="BR23" s="222"/>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17"/>
    </row>
    <row r="24" spans="1:131" s="218" customFormat="1" ht="26.25" customHeight="1">
      <c r="A24" s="844" t="s">
        <v>382</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15"/>
      <c r="BA24" s="215"/>
      <c r="BB24" s="215"/>
      <c r="BC24" s="215"/>
      <c r="BD24" s="215"/>
      <c r="BE24" s="216"/>
      <c r="BF24" s="216"/>
      <c r="BG24" s="216"/>
      <c r="BH24" s="216"/>
      <c r="BI24" s="216"/>
      <c r="BJ24" s="216"/>
      <c r="BK24" s="216"/>
      <c r="BL24" s="216"/>
      <c r="BM24" s="216"/>
      <c r="BN24" s="216"/>
      <c r="BO24" s="216"/>
      <c r="BP24" s="216"/>
      <c r="BQ24" s="221">
        <v>18</v>
      </c>
      <c r="BR24" s="222"/>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17"/>
    </row>
    <row r="25" spans="1:131" ht="26.25" customHeight="1" thickBot="1">
      <c r="A25" s="761" t="s">
        <v>383</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15"/>
      <c r="BK25" s="215"/>
      <c r="BL25" s="215"/>
      <c r="BM25" s="215"/>
      <c r="BN25" s="215"/>
      <c r="BO25" s="224"/>
      <c r="BP25" s="224"/>
      <c r="BQ25" s="221">
        <v>19</v>
      </c>
      <c r="BR25" s="222"/>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3"/>
    </row>
    <row r="26" spans="1:131" ht="26.25" customHeight="1">
      <c r="A26" s="763" t="s">
        <v>357</v>
      </c>
      <c r="B26" s="764"/>
      <c r="C26" s="764"/>
      <c r="D26" s="764"/>
      <c r="E26" s="764"/>
      <c r="F26" s="764"/>
      <c r="G26" s="764"/>
      <c r="H26" s="764"/>
      <c r="I26" s="764"/>
      <c r="J26" s="764"/>
      <c r="K26" s="764"/>
      <c r="L26" s="764"/>
      <c r="M26" s="764"/>
      <c r="N26" s="764"/>
      <c r="O26" s="764"/>
      <c r="P26" s="765"/>
      <c r="Q26" s="769" t="s">
        <v>384</v>
      </c>
      <c r="R26" s="770"/>
      <c r="S26" s="770"/>
      <c r="T26" s="770"/>
      <c r="U26" s="771"/>
      <c r="V26" s="769" t="s">
        <v>385</v>
      </c>
      <c r="W26" s="770"/>
      <c r="X26" s="770"/>
      <c r="Y26" s="770"/>
      <c r="Z26" s="771"/>
      <c r="AA26" s="769" t="s">
        <v>386</v>
      </c>
      <c r="AB26" s="770"/>
      <c r="AC26" s="770"/>
      <c r="AD26" s="770"/>
      <c r="AE26" s="770"/>
      <c r="AF26" s="850" t="s">
        <v>387</v>
      </c>
      <c r="AG26" s="851"/>
      <c r="AH26" s="851"/>
      <c r="AI26" s="851"/>
      <c r="AJ26" s="852"/>
      <c r="AK26" s="770" t="s">
        <v>388</v>
      </c>
      <c r="AL26" s="770"/>
      <c r="AM26" s="770"/>
      <c r="AN26" s="770"/>
      <c r="AO26" s="771"/>
      <c r="AP26" s="769" t="s">
        <v>389</v>
      </c>
      <c r="AQ26" s="770"/>
      <c r="AR26" s="770"/>
      <c r="AS26" s="770"/>
      <c r="AT26" s="771"/>
      <c r="AU26" s="769" t="s">
        <v>390</v>
      </c>
      <c r="AV26" s="770"/>
      <c r="AW26" s="770"/>
      <c r="AX26" s="770"/>
      <c r="AY26" s="771"/>
      <c r="AZ26" s="769" t="s">
        <v>391</v>
      </c>
      <c r="BA26" s="770"/>
      <c r="BB26" s="770"/>
      <c r="BC26" s="770"/>
      <c r="BD26" s="771"/>
      <c r="BE26" s="769" t="s">
        <v>364</v>
      </c>
      <c r="BF26" s="770"/>
      <c r="BG26" s="770"/>
      <c r="BH26" s="770"/>
      <c r="BI26" s="776"/>
      <c r="BJ26" s="215"/>
      <c r="BK26" s="215"/>
      <c r="BL26" s="215"/>
      <c r="BM26" s="215"/>
      <c r="BN26" s="215"/>
      <c r="BO26" s="224"/>
      <c r="BP26" s="224"/>
      <c r="BQ26" s="221">
        <v>20</v>
      </c>
      <c r="BR26" s="222"/>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3"/>
    </row>
    <row r="27" spans="1:131" ht="26.25" customHeight="1" thickBot="1">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15"/>
      <c r="BK27" s="215"/>
      <c r="BL27" s="215"/>
      <c r="BM27" s="215"/>
      <c r="BN27" s="215"/>
      <c r="BO27" s="224"/>
      <c r="BP27" s="224"/>
      <c r="BQ27" s="221">
        <v>21</v>
      </c>
      <c r="BR27" s="222"/>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3"/>
    </row>
    <row r="28" spans="1:131" ht="26.25" customHeight="1" thickTop="1">
      <c r="A28" s="225">
        <v>1</v>
      </c>
      <c r="B28" s="785" t="s">
        <v>392</v>
      </c>
      <c r="C28" s="786"/>
      <c r="D28" s="786"/>
      <c r="E28" s="786"/>
      <c r="F28" s="786"/>
      <c r="G28" s="786"/>
      <c r="H28" s="786"/>
      <c r="I28" s="786"/>
      <c r="J28" s="786"/>
      <c r="K28" s="786"/>
      <c r="L28" s="786"/>
      <c r="M28" s="786"/>
      <c r="N28" s="786"/>
      <c r="O28" s="786"/>
      <c r="P28" s="787"/>
      <c r="Q28" s="858">
        <v>45308</v>
      </c>
      <c r="R28" s="859"/>
      <c r="S28" s="859"/>
      <c r="T28" s="859"/>
      <c r="U28" s="859"/>
      <c r="V28" s="859">
        <v>45246</v>
      </c>
      <c r="W28" s="859"/>
      <c r="X28" s="859"/>
      <c r="Y28" s="859"/>
      <c r="Z28" s="859"/>
      <c r="AA28" s="859">
        <v>62</v>
      </c>
      <c r="AB28" s="859"/>
      <c r="AC28" s="859"/>
      <c r="AD28" s="859"/>
      <c r="AE28" s="860"/>
      <c r="AF28" s="861">
        <v>62</v>
      </c>
      <c r="AG28" s="859"/>
      <c r="AH28" s="859"/>
      <c r="AI28" s="859"/>
      <c r="AJ28" s="862"/>
      <c r="AK28" s="863">
        <v>5474</v>
      </c>
      <c r="AL28" s="864"/>
      <c r="AM28" s="864"/>
      <c r="AN28" s="864"/>
      <c r="AO28" s="864"/>
      <c r="AP28" s="864" t="s">
        <v>552</v>
      </c>
      <c r="AQ28" s="864"/>
      <c r="AR28" s="864"/>
      <c r="AS28" s="864"/>
      <c r="AT28" s="864"/>
      <c r="AU28" s="864"/>
      <c r="AV28" s="864"/>
      <c r="AW28" s="864"/>
      <c r="AX28" s="864"/>
      <c r="AY28" s="864"/>
      <c r="AZ28" s="865"/>
      <c r="BA28" s="865"/>
      <c r="BB28" s="865"/>
      <c r="BC28" s="865"/>
      <c r="BD28" s="865"/>
      <c r="BE28" s="856"/>
      <c r="BF28" s="856"/>
      <c r="BG28" s="856"/>
      <c r="BH28" s="856"/>
      <c r="BI28" s="857"/>
      <c r="BJ28" s="215"/>
      <c r="BK28" s="215"/>
      <c r="BL28" s="215"/>
      <c r="BM28" s="215"/>
      <c r="BN28" s="215"/>
      <c r="BO28" s="224"/>
      <c r="BP28" s="224"/>
      <c r="BQ28" s="221">
        <v>22</v>
      </c>
      <c r="BR28" s="222"/>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3"/>
    </row>
    <row r="29" spans="1:131" ht="26.25" customHeight="1">
      <c r="A29" s="225">
        <v>2</v>
      </c>
      <c r="B29" s="816" t="s">
        <v>393</v>
      </c>
      <c r="C29" s="817"/>
      <c r="D29" s="817"/>
      <c r="E29" s="817"/>
      <c r="F29" s="817"/>
      <c r="G29" s="817"/>
      <c r="H29" s="817"/>
      <c r="I29" s="817"/>
      <c r="J29" s="817"/>
      <c r="K29" s="817"/>
      <c r="L29" s="817"/>
      <c r="M29" s="817"/>
      <c r="N29" s="817"/>
      <c r="O29" s="817"/>
      <c r="P29" s="818"/>
      <c r="Q29" s="819">
        <v>50627</v>
      </c>
      <c r="R29" s="820"/>
      <c r="S29" s="820"/>
      <c r="T29" s="820"/>
      <c r="U29" s="820"/>
      <c r="V29" s="820">
        <v>50028</v>
      </c>
      <c r="W29" s="820"/>
      <c r="X29" s="820"/>
      <c r="Y29" s="820"/>
      <c r="Z29" s="820"/>
      <c r="AA29" s="820">
        <v>599</v>
      </c>
      <c r="AB29" s="820"/>
      <c r="AC29" s="820"/>
      <c r="AD29" s="820"/>
      <c r="AE29" s="821"/>
      <c r="AF29" s="822">
        <v>599</v>
      </c>
      <c r="AG29" s="823"/>
      <c r="AH29" s="823"/>
      <c r="AI29" s="823"/>
      <c r="AJ29" s="824"/>
      <c r="AK29" s="870">
        <v>7700</v>
      </c>
      <c r="AL29" s="866"/>
      <c r="AM29" s="866"/>
      <c r="AN29" s="866"/>
      <c r="AO29" s="866"/>
      <c r="AP29" s="866" t="s">
        <v>552</v>
      </c>
      <c r="AQ29" s="866"/>
      <c r="AR29" s="866"/>
      <c r="AS29" s="866"/>
      <c r="AT29" s="866"/>
      <c r="AU29" s="866"/>
      <c r="AV29" s="866"/>
      <c r="AW29" s="866"/>
      <c r="AX29" s="866"/>
      <c r="AY29" s="866"/>
      <c r="AZ29" s="867"/>
      <c r="BA29" s="867"/>
      <c r="BB29" s="867"/>
      <c r="BC29" s="867"/>
      <c r="BD29" s="867"/>
      <c r="BE29" s="868"/>
      <c r="BF29" s="868"/>
      <c r="BG29" s="868"/>
      <c r="BH29" s="868"/>
      <c r="BI29" s="869"/>
      <c r="BJ29" s="215"/>
      <c r="BK29" s="215"/>
      <c r="BL29" s="215"/>
      <c r="BM29" s="215"/>
      <c r="BN29" s="215"/>
      <c r="BO29" s="224"/>
      <c r="BP29" s="224"/>
      <c r="BQ29" s="221">
        <v>23</v>
      </c>
      <c r="BR29" s="222"/>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3"/>
    </row>
    <row r="30" spans="1:131" ht="26.25" customHeight="1">
      <c r="A30" s="225">
        <v>3</v>
      </c>
      <c r="B30" s="816" t="s">
        <v>394</v>
      </c>
      <c r="C30" s="817"/>
      <c r="D30" s="817"/>
      <c r="E30" s="817"/>
      <c r="F30" s="817"/>
      <c r="G30" s="817"/>
      <c r="H30" s="817"/>
      <c r="I30" s="817"/>
      <c r="J30" s="817"/>
      <c r="K30" s="817"/>
      <c r="L30" s="817"/>
      <c r="M30" s="817"/>
      <c r="N30" s="817"/>
      <c r="O30" s="817"/>
      <c r="P30" s="818"/>
      <c r="Q30" s="819">
        <v>7900</v>
      </c>
      <c r="R30" s="820"/>
      <c r="S30" s="820"/>
      <c r="T30" s="820"/>
      <c r="U30" s="820"/>
      <c r="V30" s="820">
        <v>7717</v>
      </c>
      <c r="W30" s="820"/>
      <c r="X30" s="820"/>
      <c r="Y30" s="820"/>
      <c r="Z30" s="820"/>
      <c r="AA30" s="820">
        <v>183</v>
      </c>
      <c r="AB30" s="820"/>
      <c r="AC30" s="820"/>
      <c r="AD30" s="820"/>
      <c r="AE30" s="821"/>
      <c r="AF30" s="822">
        <v>183</v>
      </c>
      <c r="AG30" s="823"/>
      <c r="AH30" s="823"/>
      <c r="AI30" s="823"/>
      <c r="AJ30" s="824"/>
      <c r="AK30" s="870">
        <v>1646</v>
      </c>
      <c r="AL30" s="866"/>
      <c r="AM30" s="866"/>
      <c r="AN30" s="866"/>
      <c r="AO30" s="866"/>
      <c r="AP30" s="866" t="s">
        <v>552</v>
      </c>
      <c r="AQ30" s="866"/>
      <c r="AR30" s="866"/>
      <c r="AS30" s="866"/>
      <c r="AT30" s="866"/>
      <c r="AU30" s="866"/>
      <c r="AV30" s="866"/>
      <c r="AW30" s="866"/>
      <c r="AX30" s="866"/>
      <c r="AY30" s="866"/>
      <c r="AZ30" s="867"/>
      <c r="BA30" s="867"/>
      <c r="BB30" s="867"/>
      <c r="BC30" s="867"/>
      <c r="BD30" s="867"/>
      <c r="BE30" s="868"/>
      <c r="BF30" s="868"/>
      <c r="BG30" s="868"/>
      <c r="BH30" s="868"/>
      <c r="BI30" s="869"/>
      <c r="BJ30" s="215"/>
      <c r="BK30" s="215"/>
      <c r="BL30" s="215"/>
      <c r="BM30" s="215"/>
      <c r="BN30" s="215"/>
      <c r="BO30" s="224"/>
      <c r="BP30" s="224"/>
      <c r="BQ30" s="221">
        <v>24</v>
      </c>
      <c r="BR30" s="222"/>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3"/>
    </row>
    <row r="31" spans="1:131" ht="26.25" customHeight="1">
      <c r="A31" s="225">
        <v>4</v>
      </c>
      <c r="B31" s="816" t="s">
        <v>395</v>
      </c>
      <c r="C31" s="817"/>
      <c r="D31" s="817"/>
      <c r="E31" s="817"/>
      <c r="F31" s="817"/>
      <c r="G31" s="817"/>
      <c r="H31" s="817"/>
      <c r="I31" s="817"/>
      <c r="J31" s="817"/>
      <c r="K31" s="817"/>
      <c r="L31" s="817"/>
      <c r="M31" s="817"/>
      <c r="N31" s="817"/>
      <c r="O31" s="817"/>
      <c r="P31" s="818"/>
      <c r="Q31" s="819">
        <v>10166</v>
      </c>
      <c r="R31" s="820"/>
      <c r="S31" s="820"/>
      <c r="T31" s="820"/>
      <c r="U31" s="820"/>
      <c r="V31" s="820">
        <v>1364</v>
      </c>
      <c r="W31" s="820"/>
      <c r="X31" s="820"/>
      <c r="Y31" s="820"/>
      <c r="Z31" s="820"/>
      <c r="AA31" s="820">
        <v>8802</v>
      </c>
      <c r="AB31" s="820"/>
      <c r="AC31" s="820"/>
      <c r="AD31" s="820"/>
      <c r="AE31" s="821"/>
      <c r="AF31" s="822">
        <v>8802</v>
      </c>
      <c r="AG31" s="823"/>
      <c r="AH31" s="823"/>
      <c r="AI31" s="823"/>
      <c r="AJ31" s="824"/>
      <c r="AK31" s="870">
        <v>90</v>
      </c>
      <c r="AL31" s="866"/>
      <c r="AM31" s="866"/>
      <c r="AN31" s="866"/>
      <c r="AO31" s="866"/>
      <c r="AP31" s="866">
        <v>11754</v>
      </c>
      <c r="AQ31" s="866"/>
      <c r="AR31" s="866"/>
      <c r="AS31" s="866"/>
      <c r="AT31" s="866"/>
      <c r="AU31" s="866"/>
      <c r="AV31" s="866"/>
      <c r="AW31" s="866"/>
      <c r="AX31" s="866"/>
      <c r="AY31" s="866"/>
      <c r="AZ31" s="867"/>
      <c r="BA31" s="867"/>
      <c r="BB31" s="867"/>
      <c r="BC31" s="867"/>
      <c r="BD31" s="867"/>
      <c r="BE31" s="868" t="s">
        <v>396</v>
      </c>
      <c r="BF31" s="868"/>
      <c r="BG31" s="868"/>
      <c r="BH31" s="868"/>
      <c r="BI31" s="869"/>
      <c r="BJ31" s="215"/>
      <c r="BK31" s="215"/>
      <c r="BL31" s="215"/>
      <c r="BM31" s="215"/>
      <c r="BN31" s="215"/>
      <c r="BO31" s="224"/>
      <c r="BP31" s="224"/>
      <c r="BQ31" s="221">
        <v>25</v>
      </c>
      <c r="BR31" s="222"/>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3"/>
    </row>
    <row r="32" spans="1:131" ht="26.25" customHeight="1">
      <c r="A32" s="225">
        <v>5</v>
      </c>
      <c r="B32" s="816" t="s">
        <v>397</v>
      </c>
      <c r="C32" s="817"/>
      <c r="D32" s="817"/>
      <c r="E32" s="817"/>
      <c r="F32" s="817"/>
      <c r="G32" s="817"/>
      <c r="H32" s="817"/>
      <c r="I32" s="817"/>
      <c r="J32" s="817"/>
      <c r="K32" s="817"/>
      <c r="L32" s="817"/>
      <c r="M32" s="817"/>
      <c r="N32" s="817"/>
      <c r="O32" s="817"/>
      <c r="P32" s="818"/>
      <c r="Q32" s="819">
        <v>9267</v>
      </c>
      <c r="R32" s="820"/>
      <c r="S32" s="820"/>
      <c r="T32" s="820"/>
      <c r="U32" s="820"/>
      <c r="V32" s="820">
        <v>268</v>
      </c>
      <c r="W32" s="820"/>
      <c r="X32" s="820"/>
      <c r="Y32" s="820"/>
      <c r="Z32" s="820"/>
      <c r="AA32" s="820">
        <v>8999</v>
      </c>
      <c r="AB32" s="820"/>
      <c r="AC32" s="820"/>
      <c r="AD32" s="820"/>
      <c r="AE32" s="821"/>
      <c r="AF32" s="822">
        <v>8999</v>
      </c>
      <c r="AG32" s="823"/>
      <c r="AH32" s="823"/>
      <c r="AI32" s="823"/>
      <c r="AJ32" s="824"/>
      <c r="AK32" s="870">
        <v>2</v>
      </c>
      <c r="AL32" s="866"/>
      <c r="AM32" s="866"/>
      <c r="AN32" s="866"/>
      <c r="AO32" s="866"/>
      <c r="AP32" s="866" t="s">
        <v>552</v>
      </c>
      <c r="AQ32" s="866"/>
      <c r="AR32" s="866"/>
      <c r="AS32" s="866"/>
      <c r="AT32" s="866"/>
      <c r="AU32" s="866"/>
      <c r="AV32" s="866"/>
      <c r="AW32" s="866"/>
      <c r="AX32" s="866"/>
      <c r="AY32" s="866"/>
      <c r="AZ32" s="867"/>
      <c r="BA32" s="867"/>
      <c r="BB32" s="867"/>
      <c r="BC32" s="867"/>
      <c r="BD32" s="867"/>
      <c r="BE32" s="868" t="s">
        <v>396</v>
      </c>
      <c r="BF32" s="868"/>
      <c r="BG32" s="868"/>
      <c r="BH32" s="868"/>
      <c r="BI32" s="869"/>
      <c r="BJ32" s="215"/>
      <c r="BK32" s="215"/>
      <c r="BL32" s="215"/>
      <c r="BM32" s="215"/>
      <c r="BN32" s="215"/>
      <c r="BO32" s="224"/>
      <c r="BP32" s="224"/>
      <c r="BQ32" s="221">
        <v>26</v>
      </c>
      <c r="BR32" s="222"/>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3"/>
    </row>
    <row r="33" spans="1:131" ht="26.25" customHeight="1">
      <c r="A33" s="225">
        <v>6</v>
      </c>
      <c r="B33" s="816" t="s">
        <v>398</v>
      </c>
      <c r="C33" s="817"/>
      <c r="D33" s="817"/>
      <c r="E33" s="817"/>
      <c r="F33" s="817"/>
      <c r="G33" s="817"/>
      <c r="H33" s="817"/>
      <c r="I33" s="817"/>
      <c r="J33" s="817"/>
      <c r="K33" s="817"/>
      <c r="L33" s="817"/>
      <c r="M33" s="817"/>
      <c r="N33" s="817"/>
      <c r="O33" s="817"/>
      <c r="P33" s="818"/>
      <c r="Q33" s="819">
        <v>23060</v>
      </c>
      <c r="R33" s="820"/>
      <c r="S33" s="820"/>
      <c r="T33" s="820"/>
      <c r="U33" s="820"/>
      <c r="V33" s="820">
        <v>3183</v>
      </c>
      <c r="W33" s="820"/>
      <c r="X33" s="820"/>
      <c r="Y33" s="820"/>
      <c r="Z33" s="820"/>
      <c r="AA33" s="820">
        <v>19877</v>
      </c>
      <c r="AB33" s="820"/>
      <c r="AC33" s="820"/>
      <c r="AD33" s="820"/>
      <c r="AE33" s="821"/>
      <c r="AF33" s="822">
        <v>19877</v>
      </c>
      <c r="AG33" s="823"/>
      <c r="AH33" s="823"/>
      <c r="AI33" s="823"/>
      <c r="AJ33" s="824"/>
      <c r="AK33" s="870">
        <v>4781</v>
      </c>
      <c r="AL33" s="866"/>
      <c r="AM33" s="866"/>
      <c r="AN33" s="866"/>
      <c r="AO33" s="866"/>
      <c r="AP33" s="866">
        <v>25625</v>
      </c>
      <c r="AQ33" s="866"/>
      <c r="AR33" s="866"/>
      <c r="AS33" s="866"/>
      <c r="AT33" s="866"/>
      <c r="AU33" s="866"/>
      <c r="AV33" s="866"/>
      <c r="AW33" s="866"/>
      <c r="AX33" s="866"/>
      <c r="AY33" s="866"/>
      <c r="AZ33" s="867"/>
      <c r="BA33" s="867"/>
      <c r="BB33" s="867"/>
      <c r="BC33" s="867"/>
      <c r="BD33" s="867"/>
      <c r="BE33" s="868" t="s">
        <v>396</v>
      </c>
      <c r="BF33" s="868"/>
      <c r="BG33" s="868"/>
      <c r="BH33" s="868"/>
      <c r="BI33" s="869"/>
      <c r="BJ33" s="215"/>
      <c r="BK33" s="215"/>
      <c r="BL33" s="215"/>
      <c r="BM33" s="215"/>
      <c r="BN33" s="215"/>
      <c r="BO33" s="224"/>
      <c r="BP33" s="224"/>
      <c r="BQ33" s="221">
        <v>27</v>
      </c>
      <c r="BR33" s="222"/>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3"/>
    </row>
    <row r="34" spans="1:131" ht="26.25" customHeight="1">
      <c r="A34" s="225">
        <v>7</v>
      </c>
      <c r="B34" s="816" t="s">
        <v>399</v>
      </c>
      <c r="C34" s="817"/>
      <c r="D34" s="817"/>
      <c r="E34" s="817"/>
      <c r="F34" s="817"/>
      <c r="G34" s="817"/>
      <c r="H34" s="817"/>
      <c r="I34" s="817"/>
      <c r="J34" s="817"/>
      <c r="K34" s="817"/>
      <c r="L34" s="817"/>
      <c r="M34" s="817"/>
      <c r="N34" s="817"/>
      <c r="O34" s="817"/>
      <c r="P34" s="818"/>
      <c r="Q34" s="819">
        <v>14302</v>
      </c>
      <c r="R34" s="820"/>
      <c r="S34" s="820"/>
      <c r="T34" s="820"/>
      <c r="U34" s="820"/>
      <c r="V34" s="820">
        <v>3333</v>
      </c>
      <c r="W34" s="820"/>
      <c r="X34" s="820"/>
      <c r="Y34" s="820"/>
      <c r="Z34" s="820"/>
      <c r="AA34" s="820">
        <v>10969</v>
      </c>
      <c r="AB34" s="820"/>
      <c r="AC34" s="820"/>
      <c r="AD34" s="820"/>
      <c r="AE34" s="821"/>
      <c r="AF34" s="822">
        <v>10969</v>
      </c>
      <c r="AG34" s="823"/>
      <c r="AH34" s="823"/>
      <c r="AI34" s="823"/>
      <c r="AJ34" s="824"/>
      <c r="AK34" s="870" t="s">
        <v>552</v>
      </c>
      <c r="AL34" s="866"/>
      <c r="AM34" s="866"/>
      <c r="AN34" s="866"/>
      <c r="AO34" s="866"/>
      <c r="AP34" s="866" t="s">
        <v>552</v>
      </c>
      <c r="AQ34" s="866"/>
      <c r="AR34" s="866"/>
      <c r="AS34" s="866"/>
      <c r="AT34" s="866"/>
      <c r="AU34" s="866"/>
      <c r="AV34" s="866"/>
      <c r="AW34" s="866"/>
      <c r="AX34" s="866"/>
      <c r="AY34" s="866"/>
      <c r="AZ34" s="867"/>
      <c r="BA34" s="867"/>
      <c r="BB34" s="867"/>
      <c r="BC34" s="867"/>
      <c r="BD34" s="867"/>
      <c r="BE34" s="868" t="s">
        <v>396</v>
      </c>
      <c r="BF34" s="868"/>
      <c r="BG34" s="868"/>
      <c r="BH34" s="868"/>
      <c r="BI34" s="869"/>
      <c r="BJ34" s="215"/>
      <c r="BK34" s="215"/>
      <c r="BL34" s="215"/>
      <c r="BM34" s="215"/>
      <c r="BN34" s="215"/>
      <c r="BO34" s="224"/>
      <c r="BP34" s="224"/>
      <c r="BQ34" s="221">
        <v>28</v>
      </c>
      <c r="BR34" s="222"/>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3"/>
    </row>
    <row r="35" spans="1:131" ht="26.25" customHeight="1">
      <c r="A35" s="225">
        <v>8</v>
      </c>
      <c r="B35" s="816" t="s">
        <v>400</v>
      </c>
      <c r="C35" s="817"/>
      <c r="D35" s="817"/>
      <c r="E35" s="817"/>
      <c r="F35" s="817"/>
      <c r="G35" s="817"/>
      <c r="H35" s="817"/>
      <c r="I35" s="817"/>
      <c r="J35" s="817"/>
      <c r="K35" s="817"/>
      <c r="L35" s="817"/>
      <c r="M35" s="817"/>
      <c r="N35" s="817"/>
      <c r="O35" s="817"/>
      <c r="P35" s="818"/>
      <c r="Q35" s="819">
        <v>425</v>
      </c>
      <c r="R35" s="820"/>
      <c r="S35" s="820"/>
      <c r="T35" s="820"/>
      <c r="U35" s="820"/>
      <c r="V35" s="820">
        <v>297</v>
      </c>
      <c r="W35" s="820"/>
      <c r="X35" s="820"/>
      <c r="Y35" s="820"/>
      <c r="Z35" s="820"/>
      <c r="AA35" s="820">
        <v>127</v>
      </c>
      <c r="AB35" s="820"/>
      <c r="AC35" s="820"/>
      <c r="AD35" s="820"/>
      <c r="AE35" s="821"/>
      <c r="AF35" s="822">
        <v>127</v>
      </c>
      <c r="AG35" s="823"/>
      <c r="AH35" s="823"/>
      <c r="AI35" s="823"/>
      <c r="AJ35" s="824"/>
      <c r="AK35" s="870">
        <v>34</v>
      </c>
      <c r="AL35" s="866"/>
      <c r="AM35" s="866"/>
      <c r="AN35" s="866"/>
      <c r="AO35" s="866"/>
      <c r="AP35" s="866" t="s">
        <v>552</v>
      </c>
      <c r="AQ35" s="866"/>
      <c r="AR35" s="866"/>
      <c r="AS35" s="866"/>
      <c r="AT35" s="866"/>
      <c r="AU35" s="866"/>
      <c r="AV35" s="866"/>
      <c r="AW35" s="866"/>
      <c r="AX35" s="866"/>
      <c r="AY35" s="866"/>
      <c r="AZ35" s="867"/>
      <c r="BA35" s="867"/>
      <c r="BB35" s="867"/>
      <c r="BC35" s="867"/>
      <c r="BD35" s="867"/>
      <c r="BE35" s="868" t="s">
        <v>401</v>
      </c>
      <c r="BF35" s="868"/>
      <c r="BG35" s="868"/>
      <c r="BH35" s="868"/>
      <c r="BI35" s="869"/>
      <c r="BJ35" s="215"/>
      <c r="BK35" s="215"/>
      <c r="BL35" s="215"/>
      <c r="BM35" s="215"/>
      <c r="BN35" s="215"/>
      <c r="BO35" s="224"/>
      <c r="BP35" s="224"/>
      <c r="BQ35" s="221">
        <v>29</v>
      </c>
      <c r="BR35" s="222"/>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3"/>
    </row>
    <row r="36" spans="1:131" ht="26.25" customHeight="1">
      <c r="A36" s="225">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15"/>
      <c r="BK36" s="215"/>
      <c r="BL36" s="215"/>
      <c r="BM36" s="215"/>
      <c r="BN36" s="215"/>
      <c r="BO36" s="224"/>
      <c r="BP36" s="224"/>
      <c r="BQ36" s="221">
        <v>30</v>
      </c>
      <c r="BR36" s="222"/>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3"/>
    </row>
    <row r="37" spans="1:131" ht="26.25" customHeight="1">
      <c r="A37" s="225">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15"/>
      <c r="BK37" s="215"/>
      <c r="BL37" s="215"/>
      <c r="BM37" s="215"/>
      <c r="BN37" s="215"/>
      <c r="BO37" s="224"/>
      <c r="BP37" s="224"/>
      <c r="BQ37" s="221">
        <v>31</v>
      </c>
      <c r="BR37" s="222"/>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3"/>
    </row>
    <row r="38" spans="1:131" ht="26.25" customHeight="1">
      <c r="A38" s="225">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15"/>
      <c r="BK38" s="215"/>
      <c r="BL38" s="215"/>
      <c r="BM38" s="215"/>
      <c r="BN38" s="215"/>
      <c r="BO38" s="224"/>
      <c r="BP38" s="224"/>
      <c r="BQ38" s="221">
        <v>32</v>
      </c>
      <c r="BR38" s="222"/>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3"/>
    </row>
    <row r="39" spans="1:131" ht="26.25" customHeight="1">
      <c r="A39" s="225">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15"/>
      <c r="BK39" s="215"/>
      <c r="BL39" s="215"/>
      <c r="BM39" s="215"/>
      <c r="BN39" s="215"/>
      <c r="BO39" s="224"/>
      <c r="BP39" s="224"/>
      <c r="BQ39" s="221">
        <v>33</v>
      </c>
      <c r="BR39" s="222"/>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3"/>
    </row>
    <row r="40" spans="1:131" ht="26.25" customHeight="1">
      <c r="A40" s="221">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15"/>
      <c r="BK40" s="215"/>
      <c r="BL40" s="215"/>
      <c r="BM40" s="215"/>
      <c r="BN40" s="215"/>
      <c r="BO40" s="224"/>
      <c r="BP40" s="224"/>
      <c r="BQ40" s="221">
        <v>34</v>
      </c>
      <c r="BR40" s="222"/>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3"/>
    </row>
    <row r="41" spans="1:131" ht="26.25" customHeight="1">
      <c r="A41" s="221">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15"/>
      <c r="BK41" s="215"/>
      <c r="BL41" s="215"/>
      <c r="BM41" s="215"/>
      <c r="BN41" s="215"/>
      <c r="BO41" s="224"/>
      <c r="BP41" s="224"/>
      <c r="BQ41" s="221">
        <v>35</v>
      </c>
      <c r="BR41" s="222"/>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3"/>
    </row>
    <row r="42" spans="1:131" ht="26.25" customHeight="1">
      <c r="A42" s="221">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15"/>
      <c r="BK42" s="215"/>
      <c r="BL42" s="215"/>
      <c r="BM42" s="215"/>
      <c r="BN42" s="215"/>
      <c r="BO42" s="224"/>
      <c r="BP42" s="224"/>
      <c r="BQ42" s="221">
        <v>36</v>
      </c>
      <c r="BR42" s="222"/>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3"/>
    </row>
    <row r="43" spans="1:131" ht="26.25" customHeight="1">
      <c r="A43" s="221">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15"/>
      <c r="BK43" s="215"/>
      <c r="BL43" s="215"/>
      <c r="BM43" s="215"/>
      <c r="BN43" s="215"/>
      <c r="BO43" s="224"/>
      <c r="BP43" s="224"/>
      <c r="BQ43" s="221">
        <v>37</v>
      </c>
      <c r="BR43" s="222"/>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3"/>
    </row>
    <row r="44" spans="1:131" ht="26.25" customHeight="1">
      <c r="A44" s="221">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15"/>
      <c r="BK44" s="215"/>
      <c r="BL44" s="215"/>
      <c r="BM44" s="215"/>
      <c r="BN44" s="215"/>
      <c r="BO44" s="224"/>
      <c r="BP44" s="224"/>
      <c r="BQ44" s="221">
        <v>38</v>
      </c>
      <c r="BR44" s="222"/>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3"/>
    </row>
    <row r="45" spans="1:131" ht="26.25" customHeight="1">
      <c r="A45" s="221">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15"/>
      <c r="BK45" s="215"/>
      <c r="BL45" s="215"/>
      <c r="BM45" s="215"/>
      <c r="BN45" s="215"/>
      <c r="BO45" s="224"/>
      <c r="BP45" s="224"/>
      <c r="BQ45" s="221">
        <v>39</v>
      </c>
      <c r="BR45" s="222"/>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3"/>
    </row>
    <row r="46" spans="1:131" ht="26.25" customHeight="1">
      <c r="A46" s="221">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15"/>
      <c r="BK46" s="215"/>
      <c r="BL46" s="215"/>
      <c r="BM46" s="215"/>
      <c r="BN46" s="215"/>
      <c r="BO46" s="224"/>
      <c r="BP46" s="224"/>
      <c r="BQ46" s="221">
        <v>40</v>
      </c>
      <c r="BR46" s="222"/>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3"/>
    </row>
    <row r="47" spans="1:131" ht="26.25" customHeight="1">
      <c r="A47" s="221">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15"/>
      <c r="BK47" s="215"/>
      <c r="BL47" s="215"/>
      <c r="BM47" s="215"/>
      <c r="BN47" s="215"/>
      <c r="BO47" s="224"/>
      <c r="BP47" s="224"/>
      <c r="BQ47" s="221">
        <v>41</v>
      </c>
      <c r="BR47" s="222"/>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3"/>
    </row>
    <row r="48" spans="1:131" ht="26.25" customHeight="1">
      <c r="A48" s="221">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15"/>
      <c r="BK48" s="215"/>
      <c r="BL48" s="215"/>
      <c r="BM48" s="215"/>
      <c r="BN48" s="215"/>
      <c r="BO48" s="224"/>
      <c r="BP48" s="224"/>
      <c r="BQ48" s="221">
        <v>42</v>
      </c>
      <c r="BR48" s="222"/>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3"/>
    </row>
    <row r="49" spans="1:131" ht="26.25" customHeight="1">
      <c r="A49" s="221">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15"/>
      <c r="BK49" s="215"/>
      <c r="BL49" s="215"/>
      <c r="BM49" s="215"/>
      <c r="BN49" s="215"/>
      <c r="BO49" s="224"/>
      <c r="BP49" s="224"/>
      <c r="BQ49" s="221">
        <v>43</v>
      </c>
      <c r="BR49" s="222"/>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3"/>
    </row>
    <row r="50" spans="1:131" ht="26.25" customHeight="1">
      <c r="A50" s="221">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15"/>
      <c r="BK50" s="215"/>
      <c r="BL50" s="215"/>
      <c r="BM50" s="215"/>
      <c r="BN50" s="215"/>
      <c r="BO50" s="224"/>
      <c r="BP50" s="224"/>
      <c r="BQ50" s="221">
        <v>44</v>
      </c>
      <c r="BR50" s="222"/>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3"/>
    </row>
    <row r="51" spans="1:131" ht="26.25" customHeight="1">
      <c r="A51" s="221">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15"/>
      <c r="BK51" s="215"/>
      <c r="BL51" s="215"/>
      <c r="BM51" s="215"/>
      <c r="BN51" s="215"/>
      <c r="BO51" s="224"/>
      <c r="BP51" s="224"/>
      <c r="BQ51" s="221">
        <v>45</v>
      </c>
      <c r="BR51" s="222"/>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3"/>
    </row>
    <row r="52" spans="1:131" ht="26.25" customHeight="1">
      <c r="A52" s="221">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15"/>
      <c r="BK52" s="215"/>
      <c r="BL52" s="215"/>
      <c r="BM52" s="215"/>
      <c r="BN52" s="215"/>
      <c r="BO52" s="224"/>
      <c r="BP52" s="224"/>
      <c r="BQ52" s="221">
        <v>46</v>
      </c>
      <c r="BR52" s="222"/>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3"/>
    </row>
    <row r="53" spans="1:131" ht="26.25" customHeight="1">
      <c r="A53" s="221">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15"/>
      <c r="BK53" s="215"/>
      <c r="BL53" s="215"/>
      <c r="BM53" s="215"/>
      <c r="BN53" s="215"/>
      <c r="BO53" s="224"/>
      <c r="BP53" s="224"/>
      <c r="BQ53" s="221">
        <v>47</v>
      </c>
      <c r="BR53" s="222"/>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3"/>
    </row>
    <row r="54" spans="1:131" ht="26.25" customHeight="1">
      <c r="A54" s="221">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15"/>
      <c r="BK54" s="215"/>
      <c r="BL54" s="215"/>
      <c r="BM54" s="215"/>
      <c r="BN54" s="215"/>
      <c r="BO54" s="224"/>
      <c r="BP54" s="224"/>
      <c r="BQ54" s="221">
        <v>48</v>
      </c>
      <c r="BR54" s="222"/>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3"/>
    </row>
    <row r="55" spans="1:131" ht="26.25" customHeight="1">
      <c r="A55" s="221">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15"/>
      <c r="BK55" s="215"/>
      <c r="BL55" s="215"/>
      <c r="BM55" s="215"/>
      <c r="BN55" s="215"/>
      <c r="BO55" s="224"/>
      <c r="BP55" s="224"/>
      <c r="BQ55" s="221">
        <v>49</v>
      </c>
      <c r="BR55" s="222"/>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3"/>
    </row>
    <row r="56" spans="1:131" ht="26.25" customHeight="1">
      <c r="A56" s="221">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15"/>
      <c r="BK56" s="215"/>
      <c r="BL56" s="215"/>
      <c r="BM56" s="215"/>
      <c r="BN56" s="215"/>
      <c r="BO56" s="224"/>
      <c r="BP56" s="224"/>
      <c r="BQ56" s="221">
        <v>50</v>
      </c>
      <c r="BR56" s="222"/>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3"/>
    </row>
    <row r="57" spans="1:131" ht="26.25" customHeight="1">
      <c r="A57" s="221">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15"/>
      <c r="BK57" s="215"/>
      <c r="BL57" s="215"/>
      <c r="BM57" s="215"/>
      <c r="BN57" s="215"/>
      <c r="BO57" s="224"/>
      <c r="BP57" s="224"/>
      <c r="BQ57" s="221">
        <v>51</v>
      </c>
      <c r="BR57" s="222"/>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3"/>
    </row>
    <row r="58" spans="1:131" ht="26.25" customHeight="1">
      <c r="A58" s="221">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15"/>
      <c r="BK58" s="215"/>
      <c r="BL58" s="215"/>
      <c r="BM58" s="215"/>
      <c r="BN58" s="215"/>
      <c r="BO58" s="224"/>
      <c r="BP58" s="224"/>
      <c r="BQ58" s="221">
        <v>52</v>
      </c>
      <c r="BR58" s="222"/>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3"/>
    </row>
    <row r="59" spans="1:131" ht="26.25" customHeight="1">
      <c r="A59" s="221">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15"/>
      <c r="BK59" s="215"/>
      <c r="BL59" s="215"/>
      <c r="BM59" s="215"/>
      <c r="BN59" s="215"/>
      <c r="BO59" s="224"/>
      <c r="BP59" s="224"/>
      <c r="BQ59" s="221">
        <v>53</v>
      </c>
      <c r="BR59" s="222"/>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3"/>
    </row>
    <row r="60" spans="1:131" ht="26.25" customHeight="1">
      <c r="A60" s="221">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15"/>
      <c r="BK60" s="215"/>
      <c r="BL60" s="215"/>
      <c r="BM60" s="215"/>
      <c r="BN60" s="215"/>
      <c r="BO60" s="224"/>
      <c r="BP60" s="224"/>
      <c r="BQ60" s="221">
        <v>54</v>
      </c>
      <c r="BR60" s="222"/>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3"/>
    </row>
    <row r="61" spans="1:131" ht="26.25" customHeight="1" thickBot="1">
      <c r="A61" s="221">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15"/>
      <c r="BK61" s="215"/>
      <c r="BL61" s="215"/>
      <c r="BM61" s="215"/>
      <c r="BN61" s="215"/>
      <c r="BO61" s="224"/>
      <c r="BP61" s="224"/>
      <c r="BQ61" s="221">
        <v>55</v>
      </c>
      <c r="BR61" s="222"/>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3"/>
    </row>
    <row r="62" spans="1:131" ht="26.25" customHeight="1">
      <c r="A62" s="221">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402</v>
      </c>
      <c r="BK62" s="842"/>
      <c r="BL62" s="842"/>
      <c r="BM62" s="842"/>
      <c r="BN62" s="843"/>
      <c r="BO62" s="224"/>
      <c r="BP62" s="224"/>
      <c r="BQ62" s="221">
        <v>56</v>
      </c>
      <c r="BR62" s="222"/>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3"/>
    </row>
    <row r="63" spans="1:131" ht="26.25" customHeight="1" thickBot="1">
      <c r="A63" s="223" t="s">
        <v>380</v>
      </c>
      <c r="B63" s="825" t="s">
        <v>403</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49618</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122</v>
      </c>
      <c r="BK63" s="888"/>
      <c r="BL63" s="888"/>
      <c r="BM63" s="888"/>
      <c r="BN63" s="889"/>
      <c r="BO63" s="224"/>
      <c r="BP63" s="224"/>
      <c r="BQ63" s="221">
        <v>57</v>
      </c>
      <c r="BR63" s="222"/>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3"/>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3"/>
    </row>
    <row r="65" spans="1:131" ht="26.25" customHeight="1" thickBot="1">
      <c r="A65" s="215" t="s">
        <v>404</v>
      </c>
      <c r="B65" s="215"/>
      <c r="C65" s="215"/>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24"/>
      <c r="BF65" s="224"/>
      <c r="BG65" s="224"/>
      <c r="BH65" s="224"/>
      <c r="BI65" s="224"/>
      <c r="BJ65" s="224"/>
      <c r="BK65" s="224"/>
      <c r="BL65" s="224"/>
      <c r="BM65" s="224"/>
      <c r="BN65" s="224"/>
      <c r="BO65" s="224"/>
      <c r="BP65" s="224"/>
      <c r="BQ65" s="221">
        <v>59</v>
      </c>
      <c r="BR65" s="222"/>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3"/>
    </row>
    <row r="66" spans="1:131" ht="26.25" customHeight="1">
      <c r="A66" s="763" t="s">
        <v>405</v>
      </c>
      <c r="B66" s="764"/>
      <c r="C66" s="764"/>
      <c r="D66" s="764"/>
      <c r="E66" s="764"/>
      <c r="F66" s="764"/>
      <c r="G66" s="764"/>
      <c r="H66" s="764"/>
      <c r="I66" s="764"/>
      <c r="J66" s="764"/>
      <c r="K66" s="764"/>
      <c r="L66" s="764"/>
      <c r="M66" s="764"/>
      <c r="N66" s="764"/>
      <c r="O66" s="764"/>
      <c r="P66" s="765"/>
      <c r="Q66" s="769" t="s">
        <v>384</v>
      </c>
      <c r="R66" s="770"/>
      <c r="S66" s="770"/>
      <c r="T66" s="770"/>
      <c r="U66" s="771"/>
      <c r="V66" s="769" t="s">
        <v>385</v>
      </c>
      <c r="W66" s="770"/>
      <c r="X66" s="770"/>
      <c r="Y66" s="770"/>
      <c r="Z66" s="771"/>
      <c r="AA66" s="769" t="s">
        <v>386</v>
      </c>
      <c r="AB66" s="770"/>
      <c r="AC66" s="770"/>
      <c r="AD66" s="770"/>
      <c r="AE66" s="771"/>
      <c r="AF66" s="890" t="s">
        <v>387</v>
      </c>
      <c r="AG66" s="851"/>
      <c r="AH66" s="851"/>
      <c r="AI66" s="851"/>
      <c r="AJ66" s="891"/>
      <c r="AK66" s="769" t="s">
        <v>388</v>
      </c>
      <c r="AL66" s="764"/>
      <c r="AM66" s="764"/>
      <c r="AN66" s="764"/>
      <c r="AO66" s="765"/>
      <c r="AP66" s="769" t="s">
        <v>389</v>
      </c>
      <c r="AQ66" s="770"/>
      <c r="AR66" s="770"/>
      <c r="AS66" s="770"/>
      <c r="AT66" s="771"/>
      <c r="AU66" s="769" t="s">
        <v>406</v>
      </c>
      <c r="AV66" s="770"/>
      <c r="AW66" s="770"/>
      <c r="AX66" s="770"/>
      <c r="AY66" s="771"/>
      <c r="AZ66" s="769" t="s">
        <v>364</v>
      </c>
      <c r="BA66" s="770"/>
      <c r="BB66" s="770"/>
      <c r="BC66" s="770"/>
      <c r="BD66" s="776"/>
      <c r="BE66" s="224"/>
      <c r="BF66" s="224"/>
      <c r="BG66" s="224"/>
      <c r="BH66" s="224"/>
      <c r="BI66" s="224"/>
      <c r="BJ66" s="224"/>
      <c r="BK66" s="224"/>
      <c r="BL66" s="224"/>
      <c r="BM66" s="224"/>
      <c r="BN66" s="224"/>
      <c r="BO66" s="224"/>
      <c r="BP66" s="224"/>
      <c r="BQ66" s="221">
        <v>60</v>
      </c>
      <c r="BR66" s="226"/>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3"/>
    </row>
    <row r="67" spans="1:131" ht="26.25" customHeight="1" thickBot="1">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4"/>
      <c r="BF67" s="224"/>
      <c r="BG67" s="224"/>
      <c r="BH67" s="224"/>
      <c r="BI67" s="224"/>
      <c r="BJ67" s="224"/>
      <c r="BK67" s="224"/>
      <c r="BL67" s="224"/>
      <c r="BM67" s="224"/>
      <c r="BN67" s="224"/>
      <c r="BO67" s="224"/>
      <c r="BP67" s="224"/>
      <c r="BQ67" s="221">
        <v>61</v>
      </c>
      <c r="BR67" s="226"/>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3"/>
    </row>
    <row r="68" spans="1:131" ht="26.25" customHeight="1" thickTop="1">
      <c r="A68" s="219">
        <v>1</v>
      </c>
      <c r="B68" s="905" t="s">
        <v>553</v>
      </c>
      <c r="C68" s="906"/>
      <c r="D68" s="906"/>
      <c r="E68" s="906"/>
      <c r="F68" s="906"/>
      <c r="G68" s="906"/>
      <c r="H68" s="906"/>
      <c r="I68" s="906"/>
      <c r="J68" s="906"/>
      <c r="K68" s="906"/>
      <c r="L68" s="906"/>
      <c r="M68" s="906"/>
      <c r="N68" s="906"/>
      <c r="O68" s="906"/>
      <c r="P68" s="907"/>
      <c r="Q68" s="908">
        <v>785</v>
      </c>
      <c r="R68" s="902"/>
      <c r="S68" s="902"/>
      <c r="T68" s="902"/>
      <c r="U68" s="902"/>
      <c r="V68" s="902">
        <v>370</v>
      </c>
      <c r="W68" s="902"/>
      <c r="X68" s="902"/>
      <c r="Y68" s="902"/>
      <c r="Z68" s="902"/>
      <c r="AA68" s="902">
        <v>414</v>
      </c>
      <c r="AB68" s="902"/>
      <c r="AC68" s="902"/>
      <c r="AD68" s="902"/>
      <c r="AE68" s="902"/>
      <c r="AF68" s="902">
        <v>414</v>
      </c>
      <c r="AG68" s="902"/>
      <c r="AH68" s="902"/>
      <c r="AI68" s="902"/>
      <c r="AJ68" s="902"/>
      <c r="AK68" s="902" t="s">
        <v>552</v>
      </c>
      <c r="AL68" s="902"/>
      <c r="AM68" s="902"/>
      <c r="AN68" s="902"/>
      <c r="AO68" s="902"/>
      <c r="AP68" s="902" t="s">
        <v>552</v>
      </c>
      <c r="AQ68" s="902"/>
      <c r="AR68" s="902"/>
      <c r="AS68" s="902"/>
      <c r="AT68" s="902"/>
      <c r="AU68" s="902"/>
      <c r="AV68" s="902"/>
      <c r="AW68" s="902"/>
      <c r="AX68" s="902"/>
      <c r="AY68" s="902"/>
      <c r="AZ68" s="903"/>
      <c r="BA68" s="903"/>
      <c r="BB68" s="903"/>
      <c r="BC68" s="903"/>
      <c r="BD68" s="904"/>
      <c r="BE68" s="224"/>
      <c r="BF68" s="224"/>
      <c r="BG68" s="224"/>
      <c r="BH68" s="224"/>
      <c r="BI68" s="224"/>
      <c r="BJ68" s="224"/>
      <c r="BK68" s="224"/>
      <c r="BL68" s="224"/>
      <c r="BM68" s="224"/>
      <c r="BN68" s="224"/>
      <c r="BO68" s="224"/>
      <c r="BP68" s="224"/>
      <c r="BQ68" s="221">
        <v>62</v>
      </c>
      <c r="BR68" s="226"/>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3"/>
    </row>
    <row r="69" spans="1:131" ht="26.25" customHeight="1">
      <c r="A69" s="221">
        <v>2</v>
      </c>
      <c r="B69" s="909" t="s">
        <v>554</v>
      </c>
      <c r="C69" s="910"/>
      <c r="D69" s="910"/>
      <c r="E69" s="910"/>
      <c r="F69" s="910"/>
      <c r="G69" s="910"/>
      <c r="H69" s="910"/>
      <c r="I69" s="910"/>
      <c r="J69" s="910"/>
      <c r="K69" s="910"/>
      <c r="L69" s="910"/>
      <c r="M69" s="910"/>
      <c r="N69" s="910"/>
      <c r="O69" s="910"/>
      <c r="P69" s="911"/>
      <c r="Q69" s="912">
        <v>906481</v>
      </c>
      <c r="R69" s="866"/>
      <c r="S69" s="866"/>
      <c r="T69" s="866"/>
      <c r="U69" s="866"/>
      <c r="V69" s="866">
        <v>887687</v>
      </c>
      <c r="W69" s="866"/>
      <c r="X69" s="866"/>
      <c r="Y69" s="866"/>
      <c r="Z69" s="866"/>
      <c r="AA69" s="866">
        <v>18794</v>
      </c>
      <c r="AB69" s="866"/>
      <c r="AC69" s="866"/>
      <c r="AD69" s="866"/>
      <c r="AE69" s="866"/>
      <c r="AF69" s="866">
        <v>18794</v>
      </c>
      <c r="AG69" s="866"/>
      <c r="AH69" s="866"/>
      <c r="AI69" s="866"/>
      <c r="AJ69" s="866"/>
      <c r="AK69" s="866">
        <v>9782</v>
      </c>
      <c r="AL69" s="866"/>
      <c r="AM69" s="866"/>
      <c r="AN69" s="866"/>
      <c r="AO69" s="866"/>
      <c r="AP69" s="866" t="s">
        <v>552</v>
      </c>
      <c r="AQ69" s="866"/>
      <c r="AR69" s="866"/>
      <c r="AS69" s="866"/>
      <c r="AT69" s="866"/>
      <c r="AU69" s="866"/>
      <c r="AV69" s="866"/>
      <c r="AW69" s="866"/>
      <c r="AX69" s="866"/>
      <c r="AY69" s="866"/>
      <c r="AZ69" s="868"/>
      <c r="BA69" s="868"/>
      <c r="BB69" s="868"/>
      <c r="BC69" s="868"/>
      <c r="BD69" s="869"/>
      <c r="BE69" s="224"/>
      <c r="BF69" s="224"/>
      <c r="BG69" s="224"/>
      <c r="BH69" s="224"/>
      <c r="BI69" s="224"/>
      <c r="BJ69" s="224"/>
      <c r="BK69" s="224"/>
      <c r="BL69" s="224"/>
      <c r="BM69" s="224"/>
      <c r="BN69" s="224"/>
      <c r="BO69" s="224"/>
      <c r="BP69" s="224"/>
      <c r="BQ69" s="221">
        <v>63</v>
      </c>
      <c r="BR69" s="226"/>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3"/>
    </row>
    <row r="70" spans="1:131" ht="26.25" customHeight="1">
      <c r="A70" s="221">
        <v>3</v>
      </c>
      <c r="B70" s="909" t="s">
        <v>555</v>
      </c>
      <c r="C70" s="910"/>
      <c r="D70" s="910"/>
      <c r="E70" s="910"/>
      <c r="F70" s="910"/>
      <c r="G70" s="910"/>
      <c r="H70" s="910"/>
      <c r="I70" s="910"/>
      <c r="J70" s="910"/>
      <c r="K70" s="910"/>
      <c r="L70" s="910"/>
      <c r="M70" s="910"/>
      <c r="N70" s="910"/>
      <c r="O70" s="910"/>
      <c r="P70" s="911"/>
      <c r="Q70" s="912">
        <v>26462</v>
      </c>
      <c r="R70" s="866"/>
      <c r="S70" s="866"/>
      <c r="T70" s="866"/>
      <c r="U70" s="866"/>
      <c r="V70" s="866">
        <v>31502</v>
      </c>
      <c r="W70" s="866"/>
      <c r="X70" s="866"/>
      <c r="Y70" s="866"/>
      <c r="Z70" s="866"/>
      <c r="AA70" s="866">
        <v>-5040</v>
      </c>
      <c r="AB70" s="866"/>
      <c r="AC70" s="866"/>
      <c r="AD70" s="866"/>
      <c r="AE70" s="866"/>
      <c r="AF70" s="866">
        <v>-16553</v>
      </c>
      <c r="AG70" s="866"/>
      <c r="AH70" s="866"/>
      <c r="AI70" s="866"/>
      <c r="AJ70" s="866"/>
      <c r="AK70" s="866">
        <v>9</v>
      </c>
      <c r="AL70" s="866"/>
      <c r="AM70" s="866"/>
      <c r="AN70" s="866"/>
      <c r="AO70" s="866"/>
      <c r="AP70" s="866">
        <v>27277</v>
      </c>
      <c r="AQ70" s="866"/>
      <c r="AR70" s="866"/>
      <c r="AS70" s="866"/>
      <c r="AT70" s="866"/>
      <c r="AU70" s="866"/>
      <c r="AV70" s="866"/>
      <c r="AW70" s="866"/>
      <c r="AX70" s="866"/>
      <c r="AY70" s="866"/>
      <c r="AZ70" s="868"/>
      <c r="BA70" s="868"/>
      <c r="BB70" s="868"/>
      <c r="BC70" s="868"/>
      <c r="BD70" s="869"/>
      <c r="BE70" s="224"/>
      <c r="BF70" s="224"/>
      <c r="BG70" s="224"/>
      <c r="BH70" s="224"/>
      <c r="BI70" s="224"/>
      <c r="BJ70" s="224"/>
      <c r="BK70" s="224"/>
      <c r="BL70" s="224"/>
      <c r="BM70" s="224"/>
      <c r="BN70" s="224"/>
      <c r="BO70" s="224"/>
      <c r="BP70" s="224"/>
      <c r="BQ70" s="221">
        <v>64</v>
      </c>
      <c r="BR70" s="226"/>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3"/>
    </row>
    <row r="71" spans="1:131" ht="26.25" customHeight="1">
      <c r="A71" s="221">
        <v>4</v>
      </c>
      <c r="B71" s="909" t="s">
        <v>556</v>
      </c>
      <c r="C71" s="910"/>
      <c r="D71" s="910"/>
      <c r="E71" s="910"/>
      <c r="F71" s="910"/>
      <c r="G71" s="910"/>
      <c r="H71" s="910"/>
      <c r="I71" s="910"/>
      <c r="J71" s="910"/>
      <c r="K71" s="910"/>
      <c r="L71" s="910"/>
      <c r="M71" s="910"/>
      <c r="N71" s="910"/>
      <c r="O71" s="910"/>
      <c r="P71" s="911"/>
      <c r="Q71" s="912">
        <v>130737</v>
      </c>
      <c r="R71" s="866"/>
      <c r="S71" s="866"/>
      <c r="T71" s="866"/>
      <c r="U71" s="866"/>
      <c r="V71" s="866">
        <v>130734</v>
      </c>
      <c r="W71" s="866"/>
      <c r="X71" s="866"/>
      <c r="Y71" s="866"/>
      <c r="Z71" s="866"/>
      <c r="AA71" s="866">
        <v>3</v>
      </c>
      <c r="AB71" s="866"/>
      <c r="AC71" s="866"/>
      <c r="AD71" s="866"/>
      <c r="AE71" s="866"/>
      <c r="AF71" s="866">
        <v>3</v>
      </c>
      <c r="AG71" s="866"/>
      <c r="AH71" s="866"/>
      <c r="AI71" s="866"/>
      <c r="AJ71" s="866"/>
      <c r="AK71" s="866" t="s">
        <v>552</v>
      </c>
      <c r="AL71" s="866"/>
      <c r="AM71" s="866"/>
      <c r="AN71" s="866"/>
      <c r="AO71" s="866"/>
      <c r="AP71" s="866" t="s">
        <v>552</v>
      </c>
      <c r="AQ71" s="866"/>
      <c r="AR71" s="866"/>
      <c r="AS71" s="866"/>
      <c r="AT71" s="866"/>
      <c r="AU71" s="866"/>
      <c r="AV71" s="866"/>
      <c r="AW71" s="866"/>
      <c r="AX71" s="866"/>
      <c r="AY71" s="866"/>
      <c r="AZ71" s="868"/>
      <c r="BA71" s="868"/>
      <c r="BB71" s="868"/>
      <c r="BC71" s="868"/>
      <c r="BD71" s="869"/>
      <c r="BE71" s="224"/>
      <c r="BF71" s="224"/>
      <c r="BG71" s="224"/>
      <c r="BH71" s="224"/>
      <c r="BI71" s="224"/>
      <c r="BJ71" s="224"/>
      <c r="BK71" s="224"/>
      <c r="BL71" s="224"/>
      <c r="BM71" s="224"/>
      <c r="BN71" s="224"/>
      <c r="BO71" s="224"/>
      <c r="BP71" s="224"/>
      <c r="BQ71" s="221">
        <v>65</v>
      </c>
      <c r="BR71" s="226"/>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3"/>
    </row>
    <row r="72" spans="1:131" ht="26.25" customHeight="1">
      <c r="A72" s="221">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4"/>
      <c r="BF72" s="224"/>
      <c r="BG72" s="224"/>
      <c r="BH72" s="224"/>
      <c r="BI72" s="224"/>
      <c r="BJ72" s="224"/>
      <c r="BK72" s="224"/>
      <c r="BL72" s="224"/>
      <c r="BM72" s="224"/>
      <c r="BN72" s="224"/>
      <c r="BO72" s="224"/>
      <c r="BP72" s="224"/>
      <c r="BQ72" s="221">
        <v>66</v>
      </c>
      <c r="BR72" s="226"/>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3"/>
    </row>
    <row r="73" spans="1:131" ht="26.25" customHeight="1">
      <c r="A73" s="221">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4"/>
      <c r="BF73" s="224"/>
      <c r="BG73" s="224"/>
      <c r="BH73" s="224"/>
      <c r="BI73" s="224"/>
      <c r="BJ73" s="224"/>
      <c r="BK73" s="224"/>
      <c r="BL73" s="224"/>
      <c r="BM73" s="224"/>
      <c r="BN73" s="224"/>
      <c r="BO73" s="224"/>
      <c r="BP73" s="224"/>
      <c r="BQ73" s="221">
        <v>67</v>
      </c>
      <c r="BR73" s="226"/>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3"/>
    </row>
    <row r="74" spans="1:131" ht="26.25" customHeight="1">
      <c r="A74" s="221">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4"/>
      <c r="BF74" s="224"/>
      <c r="BG74" s="224"/>
      <c r="BH74" s="224"/>
      <c r="BI74" s="224"/>
      <c r="BJ74" s="224"/>
      <c r="BK74" s="224"/>
      <c r="BL74" s="224"/>
      <c r="BM74" s="224"/>
      <c r="BN74" s="224"/>
      <c r="BO74" s="224"/>
      <c r="BP74" s="224"/>
      <c r="BQ74" s="221">
        <v>68</v>
      </c>
      <c r="BR74" s="226"/>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3"/>
    </row>
    <row r="75" spans="1:131" ht="26.25" customHeight="1">
      <c r="A75" s="221">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4"/>
      <c r="BF75" s="224"/>
      <c r="BG75" s="224"/>
      <c r="BH75" s="224"/>
      <c r="BI75" s="224"/>
      <c r="BJ75" s="224"/>
      <c r="BK75" s="224"/>
      <c r="BL75" s="224"/>
      <c r="BM75" s="224"/>
      <c r="BN75" s="224"/>
      <c r="BO75" s="224"/>
      <c r="BP75" s="224"/>
      <c r="BQ75" s="221">
        <v>69</v>
      </c>
      <c r="BR75" s="226"/>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3"/>
    </row>
    <row r="76" spans="1:131" ht="26.25" customHeight="1">
      <c r="A76" s="221">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4"/>
      <c r="BF76" s="224"/>
      <c r="BG76" s="224"/>
      <c r="BH76" s="224"/>
      <c r="BI76" s="224"/>
      <c r="BJ76" s="224"/>
      <c r="BK76" s="224"/>
      <c r="BL76" s="224"/>
      <c r="BM76" s="224"/>
      <c r="BN76" s="224"/>
      <c r="BO76" s="224"/>
      <c r="BP76" s="224"/>
      <c r="BQ76" s="221">
        <v>70</v>
      </c>
      <c r="BR76" s="226"/>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3"/>
    </row>
    <row r="77" spans="1:131" ht="26.25" customHeight="1">
      <c r="A77" s="221">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4"/>
      <c r="BF77" s="224"/>
      <c r="BG77" s="224"/>
      <c r="BH77" s="224"/>
      <c r="BI77" s="224"/>
      <c r="BJ77" s="224"/>
      <c r="BK77" s="224"/>
      <c r="BL77" s="224"/>
      <c r="BM77" s="224"/>
      <c r="BN77" s="224"/>
      <c r="BO77" s="224"/>
      <c r="BP77" s="224"/>
      <c r="BQ77" s="221">
        <v>71</v>
      </c>
      <c r="BR77" s="226"/>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3"/>
    </row>
    <row r="78" spans="1:131" ht="26.25" customHeight="1">
      <c r="A78" s="221">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4"/>
      <c r="BF78" s="224"/>
      <c r="BG78" s="224"/>
      <c r="BH78" s="224"/>
      <c r="BI78" s="224"/>
      <c r="BJ78" s="213"/>
      <c r="BK78" s="213"/>
      <c r="BL78" s="213"/>
      <c r="BM78" s="213"/>
      <c r="BN78" s="213"/>
      <c r="BO78" s="224"/>
      <c r="BP78" s="224"/>
      <c r="BQ78" s="221">
        <v>72</v>
      </c>
      <c r="BR78" s="226"/>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3"/>
    </row>
    <row r="79" spans="1:131" ht="26.25" customHeight="1">
      <c r="A79" s="221">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4"/>
      <c r="BF79" s="224"/>
      <c r="BG79" s="224"/>
      <c r="BH79" s="224"/>
      <c r="BI79" s="224"/>
      <c r="BJ79" s="213"/>
      <c r="BK79" s="213"/>
      <c r="BL79" s="213"/>
      <c r="BM79" s="213"/>
      <c r="BN79" s="213"/>
      <c r="BO79" s="224"/>
      <c r="BP79" s="224"/>
      <c r="BQ79" s="221">
        <v>73</v>
      </c>
      <c r="BR79" s="226"/>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3"/>
    </row>
    <row r="80" spans="1:131" ht="26.25" customHeight="1">
      <c r="A80" s="221">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4"/>
      <c r="BF80" s="224"/>
      <c r="BG80" s="224"/>
      <c r="BH80" s="224"/>
      <c r="BI80" s="224"/>
      <c r="BJ80" s="224"/>
      <c r="BK80" s="224"/>
      <c r="BL80" s="224"/>
      <c r="BM80" s="224"/>
      <c r="BN80" s="224"/>
      <c r="BO80" s="224"/>
      <c r="BP80" s="224"/>
      <c r="BQ80" s="221">
        <v>74</v>
      </c>
      <c r="BR80" s="226"/>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3"/>
    </row>
    <row r="81" spans="1:131" ht="26.25" customHeight="1">
      <c r="A81" s="221">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4"/>
      <c r="BF81" s="224"/>
      <c r="BG81" s="224"/>
      <c r="BH81" s="224"/>
      <c r="BI81" s="224"/>
      <c r="BJ81" s="224"/>
      <c r="BK81" s="224"/>
      <c r="BL81" s="224"/>
      <c r="BM81" s="224"/>
      <c r="BN81" s="224"/>
      <c r="BO81" s="224"/>
      <c r="BP81" s="224"/>
      <c r="BQ81" s="221">
        <v>75</v>
      </c>
      <c r="BR81" s="226"/>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3"/>
    </row>
    <row r="82" spans="1:131" ht="26.25" customHeight="1">
      <c r="A82" s="221">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4"/>
      <c r="BF82" s="224"/>
      <c r="BG82" s="224"/>
      <c r="BH82" s="224"/>
      <c r="BI82" s="224"/>
      <c r="BJ82" s="224"/>
      <c r="BK82" s="224"/>
      <c r="BL82" s="224"/>
      <c r="BM82" s="224"/>
      <c r="BN82" s="224"/>
      <c r="BO82" s="224"/>
      <c r="BP82" s="224"/>
      <c r="BQ82" s="221">
        <v>76</v>
      </c>
      <c r="BR82" s="226"/>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3"/>
    </row>
    <row r="83" spans="1:131" ht="26.25" customHeight="1">
      <c r="A83" s="221">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4"/>
      <c r="BF83" s="224"/>
      <c r="BG83" s="224"/>
      <c r="BH83" s="224"/>
      <c r="BI83" s="224"/>
      <c r="BJ83" s="224"/>
      <c r="BK83" s="224"/>
      <c r="BL83" s="224"/>
      <c r="BM83" s="224"/>
      <c r="BN83" s="224"/>
      <c r="BO83" s="224"/>
      <c r="BP83" s="224"/>
      <c r="BQ83" s="221">
        <v>77</v>
      </c>
      <c r="BR83" s="226"/>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3"/>
    </row>
    <row r="84" spans="1:131" ht="26.25" customHeight="1">
      <c r="A84" s="221">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4"/>
      <c r="BF84" s="224"/>
      <c r="BG84" s="224"/>
      <c r="BH84" s="224"/>
      <c r="BI84" s="224"/>
      <c r="BJ84" s="224"/>
      <c r="BK84" s="224"/>
      <c r="BL84" s="224"/>
      <c r="BM84" s="224"/>
      <c r="BN84" s="224"/>
      <c r="BO84" s="224"/>
      <c r="BP84" s="224"/>
      <c r="BQ84" s="221">
        <v>78</v>
      </c>
      <c r="BR84" s="226"/>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3"/>
    </row>
    <row r="85" spans="1:131" ht="26.25" customHeight="1">
      <c r="A85" s="221">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4"/>
      <c r="BF85" s="224"/>
      <c r="BG85" s="224"/>
      <c r="BH85" s="224"/>
      <c r="BI85" s="224"/>
      <c r="BJ85" s="224"/>
      <c r="BK85" s="224"/>
      <c r="BL85" s="224"/>
      <c r="BM85" s="224"/>
      <c r="BN85" s="224"/>
      <c r="BO85" s="224"/>
      <c r="BP85" s="224"/>
      <c r="BQ85" s="221">
        <v>79</v>
      </c>
      <c r="BR85" s="226"/>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3"/>
    </row>
    <row r="86" spans="1:131" ht="26.25" customHeight="1">
      <c r="A86" s="221">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4"/>
      <c r="BF86" s="224"/>
      <c r="BG86" s="224"/>
      <c r="BH86" s="224"/>
      <c r="BI86" s="224"/>
      <c r="BJ86" s="224"/>
      <c r="BK86" s="224"/>
      <c r="BL86" s="224"/>
      <c r="BM86" s="224"/>
      <c r="BN86" s="224"/>
      <c r="BO86" s="224"/>
      <c r="BP86" s="224"/>
      <c r="BQ86" s="221">
        <v>80</v>
      </c>
      <c r="BR86" s="226"/>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3"/>
    </row>
    <row r="87" spans="1:131" ht="26.25" customHeight="1">
      <c r="A87" s="227">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4"/>
      <c r="BF87" s="224"/>
      <c r="BG87" s="224"/>
      <c r="BH87" s="224"/>
      <c r="BI87" s="224"/>
      <c r="BJ87" s="224"/>
      <c r="BK87" s="224"/>
      <c r="BL87" s="224"/>
      <c r="BM87" s="224"/>
      <c r="BN87" s="224"/>
      <c r="BO87" s="224"/>
      <c r="BP87" s="224"/>
      <c r="BQ87" s="221">
        <v>81</v>
      </c>
      <c r="BR87" s="226"/>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3"/>
    </row>
    <row r="88" spans="1:131" ht="26.25" customHeight="1" thickBot="1">
      <c r="A88" s="223" t="s">
        <v>380</v>
      </c>
      <c r="B88" s="825" t="s">
        <v>407</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4"/>
      <c r="BF88" s="224"/>
      <c r="BG88" s="224"/>
      <c r="BH88" s="224"/>
      <c r="BI88" s="224"/>
      <c r="BJ88" s="224"/>
      <c r="BK88" s="224"/>
      <c r="BL88" s="224"/>
      <c r="BM88" s="224"/>
      <c r="BN88" s="224"/>
      <c r="BO88" s="224"/>
      <c r="BP88" s="224"/>
      <c r="BQ88" s="221">
        <v>82</v>
      </c>
      <c r="BR88" s="226"/>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3"/>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3"/>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3"/>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3"/>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3"/>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3"/>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3"/>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3"/>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3"/>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3"/>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3"/>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3"/>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3"/>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3"/>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380</v>
      </c>
      <c r="BR102" s="825" t="s">
        <v>408</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3"/>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1" t="s">
        <v>409</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3"/>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2" t="s">
        <v>410</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3"/>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3"/>
      <c r="BR105" s="213"/>
      <c r="BS105" s="213"/>
      <c r="BT105" s="213"/>
      <c r="BU105" s="213"/>
      <c r="BV105" s="213"/>
      <c r="BW105" s="213"/>
      <c r="BX105" s="213"/>
      <c r="BY105" s="213"/>
      <c r="BZ105" s="213"/>
      <c r="CA105" s="213"/>
      <c r="CB105" s="213"/>
      <c r="CC105" s="213"/>
      <c r="CD105" s="213"/>
      <c r="CE105" s="213"/>
      <c r="CF105" s="213"/>
      <c r="CG105" s="213"/>
      <c r="CH105" s="213"/>
      <c r="CI105" s="213"/>
      <c r="CJ105" s="213"/>
      <c r="CK105" s="213"/>
      <c r="CL105" s="213"/>
      <c r="CM105" s="213"/>
      <c r="CN105" s="213"/>
      <c r="CO105" s="213"/>
      <c r="CP105" s="213"/>
      <c r="CQ105" s="213"/>
      <c r="CR105" s="213"/>
      <c r="CS105" s="213"/>
      <c r="CT105" s="213"/>
      <c r="CU105" s="213"/>
      <c r="CV105" s="213"/>
      <c r="CW105" s="213"/>
      <c r="CX105" s="213"/>
      <c r="CY105" s="213"/>
      <c r="CZ105" s="213"/>
      <c r="DA105" s="213"/>
      <c r="DB105" s="213"/>
      <c r="DC105" s="213"/>
      <c r="DD105" s="213"/>
      <c r="DE105" s="213"/>
      <c r="DF105" s="213"/>
      <c r="DG105" s="213"/>
      <c r="DH105" s="213"/>
      <c r="DI105" s="213"/>
      <c r="DJ105" s="213"/>
      <c r="DK105" s="213"/>
      <c r="DL105" s="213"/>
      <c r="DM105" s="213"/>
      <c r="DN105" s="213"/>
      <c r="DO105" s="213"/>
      <c r="DP105" s="213"/>
      <c r="DQ105" s="213"/>
      <c r="DR105" s="213"/>
      <c r="DS105" s="213"/>
      <c r="DT105" s="213"/>
      <c r="DU105" s="213"/>
      <c r="DV105" s="213"/>
      <c r="DW105" s="213"/>
      <c r="DX105" s="213"/>
      <c r="DY105" s="213"/>
      <c r="DZ105" s="213"/>
      <c r="EA105" s="213"/>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3"/>
      <c r="BR106" s="213"/>
      <c r="BS106" s="213"/>
      <c r="BT106" s="213"/>
      <c r="BU106" s="213"/>
      <c r="BV106" s="213"/>
      <c r="BW106" s="213"/>
      <c r="BX106" s="213"/>
      <c r="BY106" s="213"/>
      <c r="BZ106" s="213"/>
      <c r="CA106" s="213"/>
      <c r="CB106" s="213"/>
      <c r="CC106" s="213"/>
      <c r="CD106" s="213"/>
      <c r="CE106" s="213"/>
      <c r="CF106" s="213"/>
      <c r="CG106" s="213"/>
      <c r="CH106" s="213"/>
      <c r="CI106" s="213"/>
      <c r="CJ106" s="213"/>
      <c r="CK106" s="213"/>
      <c r="CL106" s="213"/>
      <c r="CM106" s="213"/>
      <c r="CN106" s="213"/>
      <c r="CO106" s="213"/>
      <c r="CP106" s="213"/>
      <c r="CQ106" s="213"/>
      <c r="CR106" s="213"/>
      <c r="CS106" s="213"/>
      <c r="CT106" s="213"/>
      <c r="CU106" s="213"/>
      <c r="CV106" s="213"/>
      <c r="CW106" s="213"/>
      <c r="CX106" s="213"/>
      <c r="CY106" s="213"/>
      <c r="CZ106" s="213"/>
      <c r="DA106" s="213"/>
      <c r="DB106" s="213"/>
      <c r="DC106" s="213"/>
      <c r="DD106" s="213"/>
      <c r="DE106" s="213"/>
      <c r="DF106" s="213"/>
      <c r="DG106" s="213"/>
      <c r="DH106" s="213"/>
      <c r="DI106" s="213"/>
      <c r="DJ106" s="213"/>
      <c r="DK106" s="213"/>
      <c r="DL106" s="213"/>
      <c r="DM106" s="213"/>
      <c r="DN106" s="213"/>
      <c r="DO106" s="213"/>
      <c r="DP106" s="213"/>
      <c r="DQ106" s="213"/>
      <c r="DR106" s="213"/>
      <c r="DS106" s="213"/>
      <c r="DT106" s="213"/>
      <c r="DU106" s="213"/>
      <c r="DV106" s="213"/>
      <c r="DW106" s="213"/>
      <c r="DX106" s="213"/>
      <c r="DY106" s="213"/>
      <c r="DZ106" s="213"/>
      <c r="EA106" s="213"/>
    </row>
    <row r="107" spans="1:131" s="213" customFormat="1" ht="26.25" customHeight="1" thickBot="1">
      <c r="A107" s="232" t="s">
        <v>411</v>
      </c>
      <c r="B107" s="233"/>
      <c r="C107" s="233"/>
      <c r="D107" s="233"/>
      <c r="E107" s="233"/>
      <c r="F107" s="233"/>
      <c r="G107" s="233"/>
      <c r="H107" s="233"/>
      <c r="I107" s="233"/>
      <c r="J107" s="233"/>
      <c r="K107" s="233"/>
      <c r="L107" s="233"/>
      <c r="M107" s="233"/>
      <c r="N107" s="233"/>
      <c r="O107" s="233"/>
      <c r="P107" s="233"/>
      <c r="Q107" s="233"/>
      <c r="R107" s="233"/>
      <c r="S107" s="233"/>
      <c r="T107" s="233"/>
      <c r="U107" s="233"/>
      <c r="V107" s="233"/>
      <c r="W107" s="233"/>
      <c r="X107" s="233"/>
      <c r="Y107" s="233"/>
      <c r="Z107" s="233"/>
      <c r="AA107" s="233"/>
      <c r="AB107" s="233"/>
      <c r="AC107" s="233"/>
      <c r="AD107" s="233"/>
      <c r="AE107" s="233"/>
      <c r="AF107" s="233"/>
      <c r="AG107" s="233"/>
      <c r="AH107" s="233"/>
      <c r="AI107" s="233"/>
      <c r="AJ107" s="233"/>
      <c r="AK107" s="233"/>
      <c r="AL107" s="233"/>
      <c r="AM107" s="233"/>
      <c r="AN107" s="233"/>
      <c r="AO107" s="233"/>
      <c r="AP107" s="233"/>
      <c r="AQ107" s="233"/>
      <c r="AR107" s="233"/>
      <c r="AS107" s="233"/>
      <c r="AT107" s="233"/>
      <c r="AU107" s="232" t="s">
        <v>412</v>
      </c>
      <c r="AV107" s="233"/>
      <c r="AW107" s="233"/>
      <c r="AX107" s="233"/>
      <c r="AY107" s="233"/>
      <c r="AZ107" s="233"/>
      <c r="BA107" s="233"/>
      <c r="BB107" s="233"/>
      <c r="BC107" s="233"/>
      <c r="BD107" s="233"/>
      <c r="BE107" s="233"/>
      <c r="BF107" s="233"/>
      <c r="BG107" s="233"/>
      <c r="BH107" s="233"/>
      <c r="BI107" s="233"/>
      <c r="BJ107" s="233"/>
      <c r="BK107" s="233"/>
      <c r="BL107" s="233"/>
      <c r="BM107" s="233"/>
      <c r="BN107" s="233"/>
      <c r="BO107" s="233"/>
      <c r="BP107" s="233"/>
      <c r="BQ107" s="233"/>
      <c r="BR107" s="233"/>
      <c r="BS107" s="233"/>
      <c r="BT107" s="233"/>
      <c r="BU107" s="233"/>
      <c r="BV107" s="233"/>
      <c r="BW107" s="233"/>
      <c r="BX107" s="233"/>
      <c r="BY107" s="233"/>
      <c r="BZ107" s="233"/>
      <c r="CA107" s="233"/>
      <c r="CB107" s="233"/>
      <c r="CC107" s="233"/>
      <c r="CD107" s="233"/>
      <c r="CE107" s="233"/>
      <c r="CF107" s="233"/>
      <c r="CG107" s="233"/>
      <c r="CH107" s="233"/>
      <c r="CI107" s="233"/>
      <c r="CJ107" s="233"/>
      <c r="CK107" s="233"/>
      <c r="CL107" s="233"/>
      <c r="CM107" s="233"/>
      <c r="CN107" s="233"/>
      <c r="CO107" s="233"/>
      <c r="CP107" s="233"/>
      <c r="CQ107" s="233"/>
      <c r="CR107" s="233"/>
      <c r="CS107" s="233"/>
      <c r="CT107" s="233"/>
      <c r="CU107" s="233"/>
      <c r="CV107" s="233"/>
      <c r="CW107" s="233"/>
      <c r="CX107" s="233"/>
      <c r="CY107" s="233"/>
      <c r="CZ107" s="233"/>
      <c r="DA107" s="233"/>
      <c r="DB107" s="233"/>
      <c r="DC107" s="233"/>
      <c r="DD107" s="233"/>
      <c r="DE107" s="233"/>
      <c r="DF107" s="233"/>
      <c r="DG107" s="233"/>
      <c r="DH107" s="233"/>
      <c r="DI107" s="233"/>
      <c r="DJ107" s="233"/>
      <c r="DK107" s="233"/>
      <c r="DL107" s="233"/>
      <c r="DM107" s="233"/>
      <c r="DN107" s="233"/>
      <c r="DO107" s="233"/>
      <c r="DP107" s="233"/>
      <c r="DQ107" s="233"/>
      <c r="DR107" s="233"/>
      <c r="DS107" s="233"/>
      <c r="DT107" s="233"/>
      <c r="DU107" s="233"/>
      <c r="DV107" s="233"/>
      <c r="DW107" s="233"/>
      <c r="DX107" s="233"/>
      <c r="DY107" s="233"/>
      <c r="DZ107" s="233"/>
    </row>
    <row r="108" spans="1:131" s="213" customFormat="1" ht="26.25" customHeight="1">
      <c r="A108" s="953" t="s">
        <v>413</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414</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3" customFormat="1" ht="26.25" customHeight="1">
      <c r="A109" s="948" t="s">
        <v>415</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416</v>
      </c>
      <c r="AB109" s="929"/>
      <c r="AC109" s="929"/>
      <c r="AD109" s="929"/>
      <c r="AE109" s="930"/>
      <c r="AF109" s="928" t="s">
        <v>417</v>
      </c>
      <c r="AG109" s="929"/>
      <c r="AH109" s="929"/>
      <c r="AI109" s="929"/>
      <c r="AJ109" s="930"/>
      <c r="AK109" s="928" t="s">
        <v>294</v>
      </c>
      <c r="AL109" s="929"/>
      <c r="AM109" s="929"/>
      <c r="AN109" s="929"/>
      <c r="AO109" s="930"/>
      <c r="AP109" s="928" t="s">
        <v>418</v>
      </c>
      <c r="AQ109" s="929"/>
      <c r="AR109" s="929"/>
      <c r="AS109" s="929"/>
      <c r="AT109" s="931"/>
      <c r="AU109" s="948" t="s">
        <v>415</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416</v>
      </c>
      <c r="BR109" s="929"/>
      <c r="BS109" s="929"/>
      <c r="BT109" s="929"/>
      <c r="BU109" s="930"/>
      <c r="BV109" s="928" t="s">
        <v>417</v>
      </c>
      <c r="BW109" s="929"/>
      <c r="BX109" s="929"/>
      <c r="BY109" s="929"/>
      <c r="BZ109" s="930"/>
      <c r="CA109" s="928" t="s">
        <v>294</v>
      </c>
      <c r="CB109" s="929"/>
      <c r="CC109" s="929"/>
      <c r="CD109" s="929"/>
      <c r="CE109" s="930"/>
      <c r="CF109" s="949" t="s">
        <v>418</v>
      </c>
      <c r="CG109" s="949"/>
      <c r="CH109" s="949"/>
      <c r="CI109" s="949"/>
      <c r="CJ109" s="949"/>
      <c r="CK109" s="928" t="s">
        <v>419</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416</v>
      </c>
      <c r="DH109" s="929"/>
      <c r="DI109" s="929"/>
      <c r="DJ109" s="929"/>
      <c r="DK109" s="930"/>
      <c r="DL109" s="928" t="s">
        <v>417</v>
      </c>
      <c r="DM109" s="929"/>
      <c r="DN109" s="929"/>
      <c r="DO109" s="929"/>
      <c r="DP109" s="930"/>
      <c r="DQ109" s="928" t="s">
        <v>294</v>
      </c>
      <c r="DR109" s="929"/>
      <c r="DS109" s="929"/>
      <c r="DT109" s="929"/>
      <c r="DU109" s="930"/>
      <c r="DV109" s="928" t="s">
        <v>418</v>
      </c>
      <c r="DW109" s="929"/>
      <c r="DX109" s="929"/>
      <c r="DY109" s="929"/>
      <c r="DZ109" s="931"/>
    </row>
    <row r="110" spans="1:131" s="213" customFormat="1" ht="26.25" customHeight="1">
      <c r="A110" s="932" t="s">
        <v>420</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22379595</v>
      </c>
      <c r="AB110" s="936"/>
      <c r="AC110" s="936"/>
      <c r="AD110" s="936"/>
      <c r="AE110" s="937"/>
      <c r="AF110" s="938">
        <v>22478566</v>
      </c>
      <c r="AG110" s="936"/>
      <c r="AH110" s="936"/>
      <c r="AI110" s="936"/>
      <c r="AJ110" s="937"/>
      <c r="AK110" s="938">
        <v>21440541</v>
      </c>
      <c r="AL110" s="936"/>
      <c r="AM110" s="936"/>
      <c r="AN110" s="936"/>
      <c r="AO110" s="937"/>
      <c r="AP110" s="939">
        <v>21.7</v>
      </c>
      <c r="AQ110" s="940"/>
      <c r="AR110" s="940"/>
      <c r="AS110" s="940"/>
      <c r="AT110" s="941"/>
      <c r="AU110" s="942" t="s">
        <v>69</v>
      </c>
      <c r="AV110" s="943"/>
      <c r="AW110" s="943"/>
      <c r="AX110" s="943"/>
      <c r="AY110" s="943"/>
      <c r="AZ110" s="965" t="s">
        <v>421</v>
      </c>
      <c r="BA110" s="933"/>
      <c r="BB110" s="933"/>
      <c r="BC110" s="933"/>
      <c r="BD110" s="933"/>
      <c r="BE110" s="933"/>
      <c r="BF110" s="933"/>
      <c r="BG110" s="933"/>
      <c r="BH110" s="933"/>
      <c r="BI110" s="933"/>
      <c r="BJ110" s="933"/>
      <c r="BK110" s="933"/>
      <c r="BL110" s="933"/>
      <c r="BM110" s="933"/>
      <c r="BN110" s="933"/>
      <c r="BO110" s="933"/>
      <c r="BP110" s="934"/>
      <c r="BQ110" s="966">
        <v>193639193</v>
      </c>
      <c r="BR110" s="967"/>
      <c r="BS110" s="967"/>
      <c r="BT110" s="967"/>
      <c r="BU110" s="967"/>
      <c r="BV110" s="967">
        <v>177387940</v>
      </c>
      <c r="BW110" s="967"/>
      <c r="BX110" s="967"/>
      <c r="BY110" s="967"/>
      <c r="BZ110" s="967"/>
      <c r="CA110" s="967">
        <v>163478147</v>
      </c>
      <c r="CB110" s="967"/>
      <c r="CC110" s="967"/>
      <c r="CD110" s="967"/>
      <c r="CE110" s="967"/>
      <c r="CF110" s="980">
        <v>165.3</v>
      </c>
      <c r="CG110" s="981"/>
      <c r="CH110" s="981"/>
      <c r="CI110" s="981"/>
      <c r="CJ110" s="981"/>
      <c r="CK110" s="982" t="s">
        <v>422</v>
      </c>
      <c r="CL110" s="983"/>
      <c r="CM110" s="965" t="s">
        <v>423</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473351</v>
      </c>
      <c r="DH110" s="967"/>
      <c r="DI110" s="967"/>
      <c r="DJ110" s="967"/>
      <c r="DK110" s="967"/>
      <c r="DL110" s="967">
        <v>437850</v>
      </c>
      <c r="DM110" s="967"/>
      <c r="DN110" s="967"/>
      <c r="DO110" s="967"/>
      <c r="DP110" s="967"/>
      <c r="DQ110" s="967">
        <v>402349</v>
      </c>
      <c r="DR110" s="967"/>
      <c r="DS110" s="967"/>
      <c r="DT110" s="967"/>
      <c r="DU110" s="967"/>
      <c r="DV110" s="968">
        <v>0.4</v>
      </c>
      <c r="DW110" s="968"/>
      <c r="DX110" s="968"/>
      <c r="DY110" s="968"/>
      <c r="DZ110" s="969"/>
    </row>
    <row r="111" spans="1:131" s="213" customFormat="1" ht="26.25" customHeight="1">
      <c r="A111" s="970" t="s">
        <v>424</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425</v>
      </c>
      <c r="BA111" s="959"/>
      <c r="BB111" s="959"/>
      <c r="BC111" s="959"/>
      <c r="BD111" s="959"/>
      <c r="BE111" s="959"/>
      <c r="BF111" s="959"/>
      <c r="BG111" s="959"/>
      <c r="BH111" s="959"/>
      <c r="BI111" s="959"/>
      <c r="BJ111" s="959"/>
      <c r="BK111" s="959"/>
      <c r="BL111" s="959"/>
      <c r="BM111" s="959"/>
      <c r="BN111" s="959"/>
      <c r="BO111" s="959"/>
      <c r="BP111" s="960"/>
      <c r="BQ111" s="961">
        <v>1179117</v>
      </c>
      <c r="BR111" s="962"/>
      <c r="BS111" s="962"/>
      <c r="BT111" s="962"/>
      <c r="BU111" s="962"/>
      <c r="BV111" s="962">
        <v>885391</v>
      </c>
      <c r="BW111" s="962"/>
      <c r="BX111" s="962"/>
      <c r="BY111" s="962"/>
      <c r="BZ111" s="962"/>
      <c r="CA111" s="962">
        <v>627690</v>
      </c>
      <c r="CB111" s="962"/>
      <c r="CC111" s="962"/>
      <c r="CD111" s="962"/>
      <c r="CE111" s="962"/>
      <c r="CF111" s="956">
        <v>0.6</v>
      </c>
      <c r="CG111" s="957"/>
      <c r="CH111" s="957"/>
      <c r="CI111" s="957"/>
      <c r="CJ111" s="957"/>
      <c r="CK111" s="984"/>
      <c r="CL111" s="985"/>
      <c r="CM111" s="958" t="s">
        <v>426</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v>705766</v>
      </c>
      <c r="DH111" s="962"/>
      <c r="DI111" s="962"/>
      <c r="DJ111" s="962"/>
      <c r="DK111" s="962"/>
      <c r="DL111" s="962">
        <v>447541</v>
      </c>
      <c r="DM111" s="962"/>
      <c r="DN111" s="962"/>
      <c r="DO111" s="962"/>
      <c r="DP111" s="962"/>
      <c r="DQ111" s="962">
        <v>225341</v>
      </c>
      <c r="DR111" s="962"/>
      <c r="DS111" s="962"/>
      <c r="DT111" s="962"/>
      <c r="DU111" s="962"/>
      <c r="DV111" s="963">
        <v>0.2</v>
      </c>
      <c r="DW111" s="963"/>
      <c r="DX111" s="963"/>
      <c r="DY111" s="963"/>
      <c r="DZ111" s="964"/>
    </row>
    <row r="112" spans="1:131" s="213" customFormat="1" ht="26.25" customHeight="1">
      <c r="A112" s="988" t="s">
        <v>427</v>
      </c>
      <c r="B112" s="989"/>
      <c r="C112" s="959" t="s">
        <v>428</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v>1667</v>
      </c>
      <c r="AL112" s="995"/>
      <c r="AM112" s="995"/>
      <c r="AN112" s="995"/>
      <c r="AO112" s="996"/>
      <c r="AP112" s="998">
        <v>0</v>
      </c>
      <c r="AQ112" s="999"/>
      <c r="AR112" s="999"/>
      <c r="AS112" s="999"/>
      <c r="AT112" s="1000"/>
      <c r="AU112" s="944"/>
      <c r="AV112" s="945"/>
      <c r="AW112" s="945"/>
      <c r="AX112" s="945"/>
      <c r="AY112" s="945"/>
      <c r="AZ112" s="958" t="s">
        <v>429</v>
      </c>
      <c r="BA112" s="959"/>
      <c r="BB112" s="959"/>
      <c r="BC112" s="959"/>
      <c r="BD112" s="959"/>
      <c r="BE112" s="959"/>
      <c r="BF112" s="959"/>
      <c r="BG112" s="959"/>
      <c r="BH112" s="959"/>
      <c r="BI112" s="959"/>
      <c r="BJ112" s="959"/>
      <c r="BK112" s="959"/>
      <c r="BL112" s="959"/>
      <c r="BM112" s="959"/>
      <c r="BN112" s="959"/>
      <c r="BO112" s="959"/>
      <c r="BP112" s="960"/>
      <c r="BQ112" s="961">
        <v>27678474</v>
      </c>
      <c r="BR112" s="962"/>
      <c r="BS112" s="962"/>
      <c r="BT112" s="962"/>
      <c r="BU112" s="962"/>
      <c r="BV112" s="962">
        <v>26874832</v>
      </c>
      <c r="BW112" s="962"/>
      <c r="BX112" s="962"/>
      <c r="BY112" s="962"/>
      <c r="BZ112" s="962"/>
      <c r="CA112" s="962">
        <v>25965547</v>
      </c>
      <c r="CB112" s="962"/>
      <c r="CC112" s="962"/>
      <c r="CD112" s="962"/>
      <c r="CE112" s="962"/>
      <c r="CF112" s="956">
        <v>26.3</v>
      </c>
      <c r="CG112" s="957"/>
      <c r="CH112" s="957"/>
      <c r="CI112" s="957"/>
      <c r="CJ112" s="957"/>
      <c r="CK112" s="984"/>
      <c r="CL112" s="985"/>
      <c r="CM112" s="958" t="s">
        <v>430</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3" customFormat="1" ht="26.25" customHeight="1">
      <c r="A113" s="990"/>
      <c r="B113" s="991"/>
      <c r="C113" s="959" t="s">
        <v>431</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2622079</v>
      </c>
      <c r="AB113" s="974"/>
      <c r="AC113" s="974"/>
      <c r="AD113" s="974"/>
      <c r="AE113" s="975"/>
      <c r="AF113" s="976">
        <v>2190570</v>
      </c>
      <c r="AG113" s="974"/>
      <c r="AH113" s="974"/>
      <c r="AI113" s="974"/>
      <c r="AJ113" s="975"/>
      <c r="AK113" s="976">
        <v>2028742</v>
      </c>
      <c r="AL113" s="974"/>
      <c r="AM113" s="974"/>
      <c r="AN113" s="974"/>
      <c r="AO113" s="975"/>
      <c r="AP113" s="977">
        <v>2.1</v>
      </c>
      <c r="AQ113" s="978"/>
      <c r="AR113" s="978"/>
      <c r="AS113" s="978"/>
      <c r="AT113" s="979"/>
      <c r="AU113" s="944"/>
      <c r="AV113" s="945"/>
      <c r="AW113" s="945"/>
      <c r="AX113" s="945"/>
      <c r="AY113" s="945"/>
      <c r="AZ113" s="958" t="s">
        <v>432</v>
      </c>
      <c r="BA113" s="959"/>
      <c r="BB113" s="959"/>
      <c r="BC113" s="959"/>
      <c r="BD113" s="959"/>
      <c r="BE113" s="959"/>
      <c r="BF113" s="959"/>
      <c r="BG113" s="959"/>
      <c r="BH113" s="959"/>
      <c r="BI113" s="959"/>
      <c r="BJ113" s="959"/>
      <c r="BK113" s="959"/>
      <c r="BL113" s="959"/>
      <c r="BM113" s="959"/>
      <c r="BN113" s="959"/>
      <c r="BO113" s="959"/>
      <c r="BP113" s="960"/>
      <c r="BQ113" s="961">
        <v>11427</v>
      </c>
      <c r="BR113" s="962"/>
      <c r="BS113" s="962"/>
      <c r="BT113" s="962"/>
      <c r="BU113" s="962"/>
      <c r="BV113" s="962">
        <v>10038</v>
      </c>
      <c r="BW113" s="962"/>
      <c r="BX113" s="962"/>
      <c r="BY113" s="962"/>
      <c r="BZ113" s="962"/>
      <c r="CA113" s="962">
        <v>9320</v>
      </c>
      <c r="CB113" s="962"/>
      <c r="CC113" s="962"/>
      <c r="CD113" s="962"/>
      <c r="CE113" s="962"/>
      <c r="CF113" s="956">
        <v>0</v>
      </c>
      <c r="CG113" s="957"/>
      <c r="CH113" s="957"/>
      <c r="CI113" s="957"/>
      <c r="CJ113" s="957"/>
      <c r="CK113" s="984"/>
      <c r="CL113" s="985"/>
      <c r="CM113" s="958" t="s">
        <v>433</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3" customFormat="1" ht="26.25" customHeight="1">
      <c r="A114" s="990"/>
      <c r="B114" s="991"/>
      <c r="C114" s="959" t="s">
        <v>434</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11854</v>
      </c>
      <c r="AB114" s="995"/>
      <c r="AC114" s="995"/>
      <c r="AD114" s="995"/>
      <c r="AE114" s="996"/>
      <c r="AF114" s="997">
        <v>935</v>
      </c>
      <c r="AG114" s="995"/>
      <c r="AH114" s="995"/>
      <c r="AI114" s="995"/>
      <c r="AJ114" s="996"/>
      <c r="AK114" s="997">
        <v>777</v>
      </c>
      <c r="AL114" s="995"/>
      <c r="AM114" s="995"/>
      <c r="AN114" s="995"/>
      <c r="AO114" s="996"/>
      <c r="AP114" s="998">
        <v>0</v>
      </c>
      <c r="AQ114" s="999"/>
      <c r="AR114" s="999"/>
      <c r="AS114" s="999"/>
      <c r="AT114" s="1000"/>
      <c r="AU114" s="944"/>
      <c r="AV114" s="945"/>
      <c r="AW114" s="945"/>
      <c r="AX114" s="945"/>
      <c r="AY114" s="945"/>
      <c r="AZ114" s="958" t="s">
        <v>435</v>
      </c>
      <c r="BA114" s="959"/>
      <c r="BB114" s="959"/>
      <c r="BC114" s="959"/>
      <c r="BD114" s="959"/>
      <c r="BE114" s="959"/>
      <c r="BF114" s="959"/>
      <c r="BG114" s="959"/>
      <c r="BH114" s="959"/>
      <c r="BI114" s="959"/>
      <c r="BJ114" s="959"/>
      <c r="BK114" s="959"/>
      <c r="BL114" s="959"/>
      <c r="BM114" s="959"/>
      <c r="BN114" s="959"/>
      <c r="BO114" s="959"/>
      <c r="BP114" s="960"/>
      <c r="BQ114" s="961">
        <v>18724837</v>
      </c>
      <c r="BR114" s="962"/>
      <c r="BS114" s="962"/>
      <c r="BT114" s="962"/>
      <c r="BU114" s="962"/>
      <c r="BV114" s="962">
        <v>19284918</v>
      </c>
      <c r="BW114" s="962"/>
      <c r="BX114" s="962"/>
      <c r="BY114" s="962"/>
      <c r="BZ114" s="962"/>
      <c r="CA114" s="962">
        <v>18998573</v>
      </c>
      <c r="CB114" s="962"/>
      <c r="CC114" s="962"/>
      <c r="CD114" s="962"/>
      <c r="CE114" s="962"/>
      <c r="CF114" s="956">
        <v>19.2</v>
      </c>
      <c r="CG114" s="957"/>
      <c r="CH114" s="957"/>
      <c r="CI114" s="957"/>
      <c r="CJ114" s="957"/>
      <c r="CK114" s="984"/>
      <c r="CL114" s="985"/>
      <c r="CM114" s="958" t="s">
        <v>436</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3" customFormat="1" ht="26.25" customHeight="1">
      <c r="A115" s="990"/>
      <c r="B115" s="991"/>
      <c r="C115" s="959" t="s">
        <v>437</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230217</v>
      </c>
      <c r="AB115" s="974"/>
      <c r="AC115" s="974"/>
      <c r="AD115" s="974"/>
      <c r="AE115" s="975"/>
      <c r="AF115" s="976">
        <v>208674</v>
      </c>
      <c r="AG115" s="974"/>
      <c r="AH115" s="974"/>
      <c r="AI115" s="974"/>
      <c r="AJ115" s="975"/>
      <c r="AK115" s="976">
        <v>173516</v>
      </c>
      <c r="AL115" s="974"/>
      <c r="AM115" s="974"/>
      <c r="AN115" s="974"/>
      <c r="AO115" s="975"/>
      <c r="AP115" s="977">
        <v>0.2</v>
      </c>
      <c r="AQ115" s="978"/>
      <c r="AR115" s="978"/>
      <c r="AS115" s="978"/>
      <c r="AT115" s="979"/>
      <c r="AU115" s="944"/>
      <c r="AV115" s="945"/>
      <c r="AW115" s="945"/>
      <c r="AX115" s="945"/>
      <c r="AY115" s="945"/>
      <c r="AZ115" s="958" t="s">
        <v>438</v>
      </c>
      <c r="BA115" s="959"/>
      <c r="BB115" s="959"/>
      <c r="BC115" s="959"/>
      <c r="BD115" s="959"/>
      <c r="BE115" s="959"/>
      <c r="BF115" s="959"/>
      <c r="BG115" s="959"/>
      <c r="BH115" s="959"/>
      <c r="BI115" s="959"/>
      <c r="BJ115" s="959"/>
      <c r="BK115" s="959"/>
      <c r="BL115" s="959"/>
      <c r="BM115" s="959"/>
      <c r="BN115" s="959"/>
      <c r="BO115" s="959"/>
      <c r="BP115" s="960"/>
      <c r="BQ115" s="961">
        <v>171087</v>
      </c>
      <c r="BR115" s="962"/>
      <c r="BS115" s="962"/>
      <c r="BT115" s="962"/>
      <c r="BU115" s="962"/>
      <c r="BV115" s="962">
        <v>160286</v>
      </c>
      <c r="BW115" s="962"/>
      <c r="BX115" s="962"/>
      <c r="BY115" s="962"/>
      <c r="BZ115" s="962"/>
      <c r="CA115" s="962">
        <v>327268</v>
      </c>
      <c r="CB115" s="962"/>
      <c r="CC115" s="962"/>
      <c r="CD115" s="962"/>
      <c r="CE115" s="962"/>
      <c r="CF115" s="956">
        <v>0.3</v>
      </c>
      <c r="CG115" s="957"/>
      <c r="CH115" s="957"/>
      <c r="CI115" s="957"/>
      <c r="CJ115" s="957"/>
      <c r="CK115" s="984"/>
      <c r="CL115" s="985"/>
      <c r="CM115" s="958" t="s">
        <v>439</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3" customFormat="1" ht="26.25" customHeight="1">
      <c r="A116" s="992"/>
      <c r="B116" s="993"/>
      <c r="C116" s="1001" t="s">
        <v>440</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66</v>
      </c>
      <c r="AB116" s="995"/>
      <c r="AC116" s="995"/>
      <c r="AD116" s="995"/>
      <c r="AE116" s="996"/>
      <c r="AF116" s="997">
        <v>116</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441</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442</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3" customFormat="1" ht="26.25" customHeight="1">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443</v>
      </c>
      <c r="Z117" s="930"/>
      <c r="AA117" s="1014">
        <v>25243811</v>
      </c>
      <c r="AB117" s="1015"/>
      <c r="AC117" s="1015"/>
      <c r="AD117" s="1015"/>
      <c r="AE117" s="1016"/>
      <c r="AF117" s="1017">
        <v>24878861</v>
      </c>
      <c r="AG117" s="1015"/>
      <c r="AH117" s="1015"/>
      <c r="AI117" s="1015"/>
      <c r="AJ117" s="1016"/>
      <c r="AK117" s="1017">
        <v>23645243</v>
      </c>
      <c r="AL117" s="1015"/>
      <c r="AM117" s="1015"/>
      <c r="AN117" s="1015"/>
      <c r="AO117" s="1016"/>
      <c r="AP117" s="1018"/>
      <c r="AQ117" s="1019"/>
      <c r="AR117" s="1019"/>
      <c r="AS117" s="1019"/>
      <c r="AT117" s="1020"/>
      <c r="AU117" s="944"/>
      <c r="AV117" s="945"/>
      <c r="AW117" s="945"/>
      <c r="AX117" s="945"/>
      <c r="AY117" s="945"/>
      <c r="AZ117" s="1010" t="s">
        <v>444</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445</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3" customFormat="1" ht="26.25" customHeight="1">
      <c r="A118" s="948" t="s">
        <v>419</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416</v>
      </c>
      <c r="AB118" s="929"/>
      <c r="AC118" s="929"/>
      <c r="AD118" s="929"/>
      <c r="AE118" s="930"/>
      <c r="AF118" s="928" t="s">
        <v>417</v>
      </c>
      <c r="AG118" s="929"/>
      <c r="AH118" s="929"/>
      <c r="AI118" s="929"/>
      <c r="AJ118" s="930"/>
      <c r="AK118" s="928" t="s">
        <v>294</v>
      </c>
      <c r="AL118" s="929"/>
      <c r="AM118" s="929"/>
      <c r="AN118" s="929"/>
      <c r="AO118" s="930"/>
      <c r="AP118" s="1006" t="s">
        <v>418</v>
      </c>
      <c r="AQ118" s="1007"/>
      <c r="AR118" s="1007"/>
      <c r="AS118" s="1007"/>
      <c r="AT118" s="1008"/>
      <c r="AU118" s="944"/>
      <c r="AV118" s="945"/>
      <c r="AW118" s="945"/>
      <c r="AX118" s="945"/>
      <c r="AY118" s="945"/>
      <c r="AZ118" s="1009" t="s">
        <v>446</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447</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3" customFormat="1" ht="26.25" customHeight="1">
      <c r="A119" s="1092" t="s">
        <v>422</v>
      </c>
      <c r="B119" s="983"/>
      <c r="C119" s="965" t="s">
        <v>423</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4" t="s">
        <v>177</v>
      </c>
      <c r="BA119" s="234"/>
      <c r="BB119" s="234"/>
      <c r="BC119" s="234"/>
      <c r="BD119" s="234"/>
      <c r="BE119" s="234"/>
      <c r="BF119" s="234"/>
      <c r="BG119" s="234"/>
      <c r="BH119" s="234"/>
      <c r="BI119" s="234"/>
      <c r="BJ119" s="234"/>
      <c r="BK119" s="234"/>
      <c r="BL119" s="234"/>
      <c r="BM119" s="234"/>
      <c r="BN119" s="234"/>
      <c r="BO119" s="1013" t="s">
        <v>448</v>
      </c>
      <c r="BP119" s="1041"/>
      <c r="BQ119" s="1035">
        <v>241404135</v>
      </c>
      <c r="BR119" s="1036"/>
      <c r="BS119" s="1036"/>
      <c r="BT119" s="1036"/>
      <c r="BU119" s="1036"/>
      <c r="BV119" s="1036">
        <v>224603405</v>
      </c>
      <c r="BW119" s="1036"/>
      <c r="BX119" s="1036"/>
      <c r="BY119" s="1036"/>
      <c r="BZ119" s="1036"/>
      <c r="CA119" s="1036">
        <v>209406545</v>
      </c>
      <c r="CB119" s="1036"/>
      <c r="CC119" s="1036"/>
      <c r="CD119" s="1036"/>
      <c r="CE119" s="1036"/>
      <c r="CF119" s="1037"/>
      <c r="CG119" s="1038"/>
      <c r="CH119" s="1038"/>
      <c r="CI119" s="1038"/>
      <c r="CJ119" s="1039"/>
      <c r="CK119" s="986"/>
      <c r="CL119" s="987"/>
      <c r="CM119" s="1009" t="s">
        <v>449</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3" customFormat="1" ht="26.25" customHeight="1">
      <c r="A120" s="1093"/>
      <c r="B120" s="985"/>
      <c r="C120" s="958" t="s">
        <v>426</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450</v>
      </c>
      <c r="AV120" s="1028"/>
      <c r="AW120" s="1028"/>
      <c r="AX120" s="1028"/>
      <c r="AY120" s="1029"/>
      <c r="AZ120" s="965" t="s">
        <v>451</v>
      </c>
      <c r="BA120" s="933"/>
      <c r="BB120" s="933"/>
      <c r="BC120" s="933"/>
      <c r="BD120" s="933"/>
      <c r="BE120" s="933"/>
      <c r="BF120" s="933"/>
      <c r="BG120" s="933"/>
      <c r="BH120" s="933"/>
      <c r="BI120" s="933"/>
      <c r="BJ120" s="933"/>
      <c r="BK120" s="933"/>
      <c r="BL120" s="933"/>
      <c r="BM120" s="933"/>
      <c r="BN120" s="933"/>
      <c r="BO120" s="933"/>
      <c r="BP120" s="934"/>
      <c r="BQ120" s="966">
        <v>48922275</v>
      </c>
      <c r="BR120" s="967"/>
      <c r="BS120" s="967"/>
      <c r="BT120" s="967"/>
      <c r="BU120" s="967"/>
      <c r="BV120" s="967">
        <v>55745182</v>
      </c>
      <c r="BW120" s="967"/>
      <c r="BX120" s="967"/>
      <c r="BY120" s="967"/>
      <c r="BZ120" s="967"/>
      <c r="CA120" s="967">
        <v>59709245</v>
      </c>
      <c r="CB120" s="967"/>
      <c r="CC120" s="967"/>
      <c r="CD120" s="967"/>
      <c r="CE120" s="967"/>
      <c r="CF120" s="980">
        <v>60.4</v>
      </c>
      <c r="CG120" s="981"/>
      <c r="CH120" s="981"/>
      <c r="CI120" s="981"/>
      <c r="CJ120" s="981"/>
      <c r="CK120" s="1042" t="s">
        <v>452</v>
      </c>
      <c r="CL120" s="1043"/>
      <c r="CM120" s="1043"/>
      <c r="CN120" s="1043"/>
      <c r="CO120" s="1044"/>
      <c r="CP120" s="1050" t="s">
        <v>398</v>
      </c>
      <c r="CQ120" s="1051"/>
      <c r="CR120" s="1051"/>
      <c r="CS120" s="1051"/>
      <c r="CT120" s="1051"/>
      <c r="CU120" s="1051"/>
      <c r="CV120" s="1051"/>
      <c r="CW120" s="1051"/>
      <c r="CX120" s="1051"/>
      <c r="CY120" s="1051"/>
      <c r="CZ120" s="1051"/>
      <c r="DA120" s="1051"/>
      <c r="DB120" s="1051"/>
      <c r="DC120" s="1051"/>
      <c r="DD120" s="1051"/>
      <c r="DE120" s="1051"/>
      <c r="DF120" s="1052"/>
      <c r="DG120" s="966">
        <v>27340961</v>
      </c>
      <c r="DH120" s="967"/>
      <c r="DI120" s="967"/>
      <c r="DJ120" s="967"/>
      <c r="DK120" s="967"/>
      <c r="DL120" s="967">
        <v>26526874</v>
      </c>
      <c r="DM120" s="967"/>
      <c r="DN120" s="967"/>
      <c r="DO120" s="967"/>
      <c r="DP120" s="967"/>
      <c r="DQ120" s="967">
        <v>25624669</v>
      </c>
      <c r="DR120" s="967"/>
      <c r="DS120" s="967"/>
      <c r="DT120" s="967"/>
      <c r="DU120" s="967"/>
      <c r="DV120" s="968">
        <v>25.9</v>
      </c>
      <c r="DW120" s="968"/>
      <c r="DX120" s="968"/>
      <c r="DY120" s="968"/>
      <c r="DZ120" s="969"/>
    </row>
    <row r="121" spans="1:130" s="213" customFormat="1" ht="26.25" customHeight="1">
      <c r="A121" s="1093"/>
      <c r="B121" s="985"/>
      <c r="C121" s="1010" t="s">
        <v>453</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454</v>
      </c>
      <c r="BA121" s="959"/>
      <c r="BB121" s="959"/>
      <c r="BC121" s="959"/>
      <c r="BD121" s="959"/>
      <c r="BE121" s="959"/>
      <c r="BF121" s="959"/>
      <c r="BG121" s="959"/>
      <c r="BH121" s="959"/>
      <c r="BI121" s="959"/>
      <c r="BJ121" s="959"/>
      <c r="BK121" s="959"/>
      <c r="BL121" s="959"/>
      <c r="BM121" s="959"/>
      <c r="BN121" s="959"/>
      <c r="BO121" s="959"/>
      <c r="BP121" s="960"/>
      <c r="BQ121" s="961">
        <v>35157001</v>
      </c>
      <c r="BR121" s="962"/>
      <c r="BS121" s="962"/>
      <c r="BT121" s="962"/>
      <c r="BU121" s="962"/>
      <c r="BV121" s="962">
        <v>31348783</v>
      </c>
      <c r="BW121" s="962"/>
      <c r="BX121" s="962"/>
      <c r="BY121" s="962"/>
      <c r="BZ121" s="962"/>
      <c r="CA121" s="962">
        <v>29713187</v>
      </c>
      <c r="CB121" s="962"/>
      <c r="CC121" s="962"/>
      <c r="CD121" s="962"/>
      <c r="CE121" s="962"/>
      <c r="CF121" s="956">
        <v>30</v>
      </c>
      <c r="CG121" s="957"/>
      <c r="CH121" s="957"/>
      <c r="CI121" s="957"/>
      <c r="CJ121" s="957"/>
      <c r="CK121" s="1045"/>
      <c r="CL121" s="1046"/>
      <c r="CM121" s="1046"/>
      <c r="CN121" s="1046"/>
      <c r="CO121" s="1047"/>
      <c r="CP121" s="1055" t="s">
        <v>395</v>
      </c>
      <c r="CQ121" s="1056"/>
      <c r="CR121" s="1056"/>
      <c r="CS121" s="1056"/>
      <c r="CT121" s="1056"/>
      <c r="CU121" s="1056"/>
      <c r="CV121" s="1056"/>
      <c r="CW121" s="1056"/>
      <c r="CX121" s="1056"/>
      <c r="CY121" s="1056"/>
      <c r="CZ121" s="1056"/>
      <c r="DA121" s="1056"/>
      <c r="DB121" s="1056"/>
      <c r="DC121" s="1056"/>
      <c r="DD121" s="1056"/>
      <c r="DE121" s="1056"/>
      <c r="DF121" s="1057"/>
      <c r="DG121" s="961">
        <v>337513</v>
      </c>
      <c r="DH121" s="962"/>
      <c r="DI121" s="962"/>
      <c r="DJ121" s="962"/>
      <c r="DK121" s="962"/>
      <c r="DL121" s="962">
        <v>347958</v>
      </c>
      <c r="DM121" s="962"/>
      <c r="DN121" s="962"/>
      <c r="DO121" s="962"/>
      <c r="DP121" s="962"/>
      <c r="DQ121" s="962">
        <v>340878</v>
      </c>
      <c r="DR121" s="962"/>
      <c r="DS121" s="962"/>
      <c r="DT121" s="962"/>
      <c r="DU121" s="962"/>
      <c r="DV121" s="963">
        <v>0.3</v>
      </c>
      <c r="DW121" s="963"/>
      <c r="DX121" s="963"/>
      <c r="DY121" s="963"/>
      <c r="DZ121" s="964"/>
    </row>
    <row r="122" spans="1:130" s="213" customFormat="1" ht="26.25" customHeight="1">
      <c r="A122" s="1093"/>
      <c r="B122" s="985"/>
      <c r="C122" s="958" t="s">
        <v>436</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455</v>
      </c>
      <c r="BA122" s="1001"/>
      <c r="BB122" s="1001"/>
      <c r="BC122" s="1001"/>
      <c r="BD122" s="1001"/>
      <c r="BE122" s="1001"/>
      <c r="BF122" s="1001"/>
      <c r="BG122" s="1001"/>
      <c r="BH122" s="1001"/>
      <c r="BI122" s="1001"/>
      <c r="BJ122" s="1001"/>
      <c r="BK122" s="1001"/>
      <c r="BL122" s="1001"/>
      <c r="BM122" s="1001"/>
      <c r="BN122" s="1001"/>
      <c r="BO122" s="1001"/>
      <c r="BP122" s="1002"/>
      <c r="BQ122" s="1035">
        <v>139040975</v>
      </c>
      <c r="BR122" s="1036"/>
      <c r="BS122" s="1036"/>
      <c r="BT122" s="1036"/>
      <c r="BU122" s="1036"/>
      <c r="BV122" s="1036">
        <v>134739434</v>
      </c>
      <c r="BW122" s="1036"/>
      <c r="BX122" s="1036"/>
      <c r="BY122" s="1036"/>
      <c r="BZ122" s="1036"/>
      <c r="CA122" s="1036">
        <v>127658653</v>
      </c>
      <c r="CB122" s="1036"/>
      <c r="CC122" s="1036"/>
      <c r="CD122" s="1036"/>
      <c r="CE122" s="1036"/>
      <c r="CF122" s="1053">
        <v>129.1</v>
      </c>
      <c r="CG122" s="1054"/>
      <c r="CH122" s="1054"/>
      <c r="CI122" s="1054"/>
      <c r="CJ122" s="1054"/>
      <c r="CK122" s="1045"/>
      <c r="CL122" s="1046"/>
      <c r="CM122" s="1046"/>
      <c r="CN122" s="1046"/>
      <c r="CO122" s="1047"/>
      <c r="CP122" s="1055" t="s">
        <v>399</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3" customFormat="1" ht="26.25" customHeight="1">
      <c r="A123" s="1093"/>
      <c r="B123" s="985"/>
      <c r="C123" s="958" t="s">
        <v>442</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4" t="s">
        <v>177</v>
      </c>
      <c r="BA123" s="234"/>
      <c r="BB123" s="234"/>
      <c r="BC123" s="234"/>
      <c r="BD123" s="234"/>
      <c r="BE123" s="234"/>
      <c r="BF123" s="234"/>
      <c r="BG123" s="234"/>
      <c r="BH123" s="234"/>
      <c r="BI123" s="234"/>
      <c r="BJ123" s="234"/>
      <c r="BK123" s="234"/>
      <c r="BL123" s="234"/>
      <c r="BM123" s="234"/>
      <c r="BN123" s="234"/>
      <c r="BO123" s="1013" t="s">
        <v>456</v>
      </c>
      <c r="BP123" s="1041"/>
      <c r="BQ123" s="1099">
        <v>223120251</v>
      </c>
      <c r="BR123" s="1100"/>
      <c r="BS123" s="1100"/>
      <c r="BT123" s="1100"/>
      <c r="BU123" s="1100"/>
      <c r="BV123" s="1100">
        <v>221833399</v>
      </c>
      <c r="BW123" s="1100"/>
      <c r="BX123" s="1100"/>
      <c r="BY123" s="1100"/>
      <c r="BZ123" s="1100"/>
      <c r="CA123" s="1100">
        <v>217081085</v>
      </c>
      <c r="CB123" s="1100"/>
      <c r="CC123" s="1100"/>
      <c r="CD123" s="1100"/>
      <c r="CE123" s="1100"/>
      <c r="CF123" s="1037"/>
      <c r="CG123" s="1038"/>
      <c r="CH123" s="1038"/>
      <c r="CI123" s="1038"/>
      <c r="CJ123" s="1039"/>
      <c r="CK123" s="1045"/>
      <c r="CL123" s="1046"/>
      <c r="CM123" s="1046"/>
      <c r="CN123" s="1046"/>
      <c r="CO123" s="1047"/>
      <c r="CP123" s="1055" t="s">
        <v>393</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3" customFormat="1" ht="26.25" customHeight="1" thickBot="1">
      <c r="A124" s="1093"/>
      <c r="B124" s="985"/>
      <c r="C124" s="958" t="s">
        <v>445</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457</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19.5</v>
      </c>
      <c r="BR124" s="1063"/>
      <c r="BS124" s="1063"/>
      <c r="BT124" s="1063"/>
      <c r="BU124" s="1063"/>
      <c r="BV124" s="1063">
        <v>2.8</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458</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3" customFormat="1" ht="26.25" customHeight="1">
      <c r="A125" s="1093"/>
      <c r="B125" s="985"/>
      <c r="C125" s="958" t="s">
        <v>447</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35"/>
      <c r="AV125" s="236"/>
      <c r="AW125" s="236"/>
      <c r="AX125" s="236"/>
      <c r="AY125" s="236"/>
      <c r="AZ125" s="236"/>
      <c r="BA125" s="236"/>
      <c r="BB125" s="236"/>
      <c r="BC125" s="236"/>
      <c r="BD125" s="236"/>
      <c r="BE125" s="236"/>
      <c r="BF125" s="236"/>
      <c r="BG125" s="236"/>
      <c r="BH125" s="236"/>
      <c r="BI125" s="236"/>
      <c r="BJ125" s="236"/>
      <c r="BK125" s="236"/>
      <c r="BL125" s="236"/>
      <c r="BM125" s="236"/>
      <c r="BN125" s="236"/>
      <c r="BO125" s="236"/>
      <c r="BP125" s="236"/>
      <c r="BQ125" s="215"/>
      <c r="BR125" s="215"/>
      <c r="BS125" s="215"/>
      <c r="BT125" s="215"/>
      <c r="BU125" s="215"/>
      <c r="BV125" s="215"/>
      <c r="BW125" s="215"/>
      <c r="BX125" s="215"/>
      <c r="BY125" s="215"/>
      <c r="BZ125" s="215"/>
      <c r="CA125" s="215"/>
      <c r="CB125" s="215"/>
      <c r="CC125" s="215"/>
      <c r="CD125" s="215"/>
      <c r="CE125" s="215"/>
      <c r="CF125" s="215"/>
      <c r="CG125" s="215"/>
      <c r="CH125" s="215"/>
      <c r="CI125" s="215"/>
      <c r="CJ125" s="237"/>
      <c r="CK125" s="1058" t="s">
        <v>459</v>
      </c>
      <c r="CL125" s="1043"/>
      <c r="CM125" s="1043"/>
      <c r="CN125" s="1043"/>
      <c r="CO125" s="1044"/>
      <c r="CP125" s="965" t="s">
        <v>460</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3" customFormat="1" ht="26.25" customHeight="1" thickBot="1">
      <c r="A126" s="1093"/>
      <c r="B126" s="985"/>
      <c r="C126" s="958" t="s">
        <v>449</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230217</v>
      </c>
      <c r="AB126" s="995"/>
      <c r="AC126" s="995"/>
      <c r="AD126" s="995"/>
      <c r="AE126" s="996"/>
      <c r="AF126" s="997">
        <v>208674</v>
      </c>
      <c r="AG126" s="995"/>
      <c r="AH126" s="995"/>
      <c r="AI126" s="995"/>
      <c r="AJ126" s="996"/>
      <c r="AK126" s="997">
        <v>173516</v>
      </c>
      <c r="AL126" s="995"/>
      <c r="AM126" s="995"/>
      <c r="AN126" s="995"/>
      <c r="AO126" s="996"/>
      <c r="AP126" s="998">
        <v>0.2</v>
      </c>
      <c r="AQ126" s="999"/>
      <c r="AR126" s="999"/>
      <c r="AS126" s="999"/>
      <c r="AT126" s="1000"/>
      <c r="AU126" s="215"/>
      <c r="AV126" s="215"/>
      <c r="AW126" s="215"/>
      <c r="AX126" s="215"/>
      <c r="AY126" s="215"/>
      <c r="AZ126" s="215"/>
      <c r="BA126" s="215"/>
      <c r="BB126" s="215"/>
      <c r="BC126" s="215"/>
      <c r="BD126" s="215"/>
      <c r="BE126" s="215"/>
      <c r="BF126" s="215"/>
      <c r="BG126" s="215"/>
      <c r="BH126" s="215"/>
      <c r="BI126" s="215"/>
      <c r="BJ126" s="215"/>
      <c r="BK126" s="215"/>
      <c r="BL126" s="215"/>
      <c r="BM126" s="215"/>
      <c r="BN126" s="215"/>
      <c r="BO126" s="215"/>
      <c r="BP126" s="215"/>
      <c r="BQ126" s="215"/>
      <c r="BR126" s="215"/>
      <c r="BS126" s="215"/>
      <c r="BT126" s="215"/>
      <c r="BU126" s="215"/>
      <c r="BV126" s="215"/>
      <c r="BW126" s="215"/>
      <c r="BX126" s="215"/>
      <c r="BY126" s="215"/>
      <c r="BZ126" s="215"/>
      <c r="CA126" s="215"/>
      <c r="CB126" s="215"/>
      <c r="CC126" s="215"/>
      <c r="CD126" s="238"/>
      <c r="CE126" s="238"/>
      <c r="CF126" s="238"/>
      <c r="CG126" s="215"/>
      <c r="CH126" s="215"/>
      <c r="CI126" s="215"/>
      <c r="CJ126" s="237"/>
      <c r="CK126" s="1059"/>
      <c r="CL126" s="1046"/>
      <c r="CM126" s="1046"/>
      <c r="CN126" s="1046"/>
      <c r="CO126" s="1047"/>
      <c r="CP126" s="958" t="s">
        <v>461</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3" customFormat="1" ht="26.25" customHeight="1">
      <c r="A127" s="1094"/>
      <c r="B127" s="987"/>
      <c r="C127" s="1009" t="s">
        <v>462</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15"/>
      <c r="AV127" s="215"/>
      <c r="AW127" s="215"/>
      <c r="AX127" s="1067" t="s">
        <v>463</v>
      </c>
      <c r="AY127" s="1068"/>
      <c r="AZ127" s="1068"/>
      <c r="BA127" s="1068"/>
      <c r="BB127" s="1068"/>
      <c r="BC127" s="1068"/>
      <c r="BD127" s="1068"/>
      <c r="BE127" s="1069"/>
      <c r="BF127" s="1070" t="s">
        <v>464</v>
      </c>
      <c r="BG127" s="1068"/>
      <c r="BH127" s="1068"/>
      <c r="BI127" s="1068"/>
      <c r="BJ127" s="1068"/>
      <c r="BK127" s="1068"/>
      <c r="BL127" s="1069"/>
      <c r="BM127" s="1070" t="s">
        <v>465</v>
      </c>
      <c r="BN127" s="1068"/>
      <c r="BO127" s="1068"/>
      <c r="BP127" s="1068"/>
      <c r="BQ127" s="1068"/>
      <c r="BR127" s="1068"/>
      <c r="BS127" s="1069"/>
      <c r="BT127" s="1070" t="s">
        <v>466</v>
      </c>
      <c r="BU127" s="1068"/>
      <c r="BV127" s="1068"/>
      <c r="BW127" s="1068"/>
      <c r="BX127" s="1068"/>
      <c r="BY127" s="1068"/>
      <c r="BZ127" s="1091"/>
      <c r="CA127" s="215"/>
      <c r="CB127" s="215"/>
      <c r="CC127" s="215"/>
      <c r="CD127" s="238"/>
      <c r="CE127" s="238"/>
      <c r="CF127" s="238"/>
      <c r="CG127" s="215"/>
      <c r="CH127" s="215"/>
      <c r="CI127" s="215"/>
      <c r="CJ127" s="237"/>
      <c r="CK127" s="1059"/>
      <c r="CL127" s="1046"/>
      <c r="CM127" s="1046"/>
      <c r="CN127" s="1046"/>
      <c r="CO127" s="1047"/>
      <c r="CP127" s="958" t="s">
        <v>467</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3" customFormat="1" ht="26.25" customHeight="1" thickBot="1">
      <c r="A128" s="1077" t="s">
        <v>468</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469</v>
      </c>
      <c r="X128" s="1079"/>
      <c r="Y128" s="1079"/>
      <c r="Z128" s="1080"/>
      <c r="AA128" s="1081">
        <v>6038026</v>
      </c>
      <c r="AB128" s="1082"/>
      <c r="AC128" s="1082"/>
      <c r="AD128" s="1082"/>
      <c r="AE128" s="1083"/>
      <c r="AF128" s="1084">
        <v>5681828</v>
      </c>
      <c r="AG128" s="1082"/>
      <c r="AH128" s="1082"/>
      <c r="AI128" s="1082"/>
      <c r="AJ128" s="1083"/>
      <c r="AK128" s="1084">
        <v>5623915</v>
      </c>
      <c r="AL128" s="1082"/>
      <c r="AM128" s="1082"/>
      <c r="AN128" s="1082"/>
      <c r="AO128" s="1083"/>
      <c r="AP128" s="1085"/>
      <c r="AQ128" s="1086"/>
      <c r="AR128" s="1086"/>
      <c r="AS128" s="1086"/>
      <c r="AT128" s="1087"/>
      <c r="AU128" s="215"/>
      <c r="AV128" s="215"/>
      <c r="AW128" s="215"/>
      <c r="AX128" s="932" t="s">
        <v>470</v>
      </c>
      <c r="AY128" s="933"/>
      <c r="AZ128" s="933"/>
      <c r="BA128" s="933"/>
      <c r="BB128" s="933"/>
      <c r="BC128" s="933"/>
      <c r="BD128" s="933"/>
      <c r="BE128" s="934"/>
      <c r="BF128" s="1088" t="s">
        <v>122</v>
      </c>
      <c r="BG128" s="1089"/>
      <c r="BH128" s="1089"/>
      <c r="BI128" s="1089"/>
      <c r="BJ128" s="1089"/>
      <c r="BK128" s="1089"/>
      <c r="BL128" s="1090"/>
      <c r="BM128" s="1088">
        <v>11.25</v>
      </c>
      <c r="BN128" s="1089"/>
      <c r="BO128" s="1089"/>
      <c r="BP128" s="1089"/>
      <c r="BQ128" s="1089"/>
      <c r="BR128" s="1089"/>
      <c r="BS128" s="1090"/>
      <c r="BT128" s="1088">
        <v>20</v>
      </c>
      <c r="BU128" s="1089"/>
      <c r="BV128" s="1089"/>
      <c r="BW128" s="1089"/>
      <c r="BX128" s="1089"/>
      <c r="BY128" s="1089"/>
      <c r="BZ128" s="1112"/>
      <c r="CA128" s="238"/>
      <c r="CB128" s="238"/>
      <c r="CC128" s="238"/>
      <c r="CD128" s="238"/>
      <c r="CE128" s="238"/>
      <c r="CF128" s="238"/>
      <c r="CG128" s="215"/>
      <c r="CH128" s="215"/>
      <c r="CI128" s="215"/>
      <c r="CJ128" s="237"/>
      <c r="CK128" s="1060"/>
      <c r="CL128" s="1061"/>
      <c r="CM128" s="1061"/>
      <c r="CN128" s="1061"/>
      <c r="CO128" s="1062"/>
      <c r="CP128" s="1071" t="s">
        <v>471</v>
      </c>
      <c r="CQ128" s="762"/>
      <c r="CR128" s="762"/>
      <c r="CS128" s="762"/>
      <c r="CT128" s="762"/>
      <c r="CU128" s="762"/>
      <c r="CV128" s="762"/>
      <c r="CW128" s="762"/>
      <c r="CX128" s="762"/>
      <c r="CY128" s="762"/>
      <c r="CZ128" s="762"/>
      <c r="DA128" s="762"/>
      <c r="DB128" s="762"/>
      <c r="DC128" s="762"/>
      <c r="DD128" s="762"/>
      <c r="DE128" s="762"/>
      <c r="DF128" s="1072"/>
      <c r="DG128" s="1073">
        <v>171087</v>
      </c>
      <c r="DH128" s="1074"/>
      <c r="DI128" s="1074"/>
      <c r="DJ128" s="1074"/>
      <c r="DK128" s="1074"/>
      <c r="DL128" s="1074">
        <v>160286</v>
      </c>
      <c r="DM128" s="1074"/>
      <c r="DN128" s="1074"/>
      <c r="DO128" s="1074"/>
      <c r="DP128" s="1074"/>
      <c r="DQ128" s="1074">
        <v>327268</v>
      </c>
      <c r="DR128" s="1074"/>
      <c r="DS128" s="1074"/>
      <c r="DT128" s="1074"/>
      <c r="DU128" s="1074"/>
      <c r="DV128" s="1075">
        <v>0.3</v>
      </c>
      <c r="DW128" s="1075"/>
      <c r="DX128" s="1075"/>
      <c r="DY128" s="1075"/>
      <c r="DZ128" s="1076"/>
    </row>
    <row r="129" spans="1:131" s="213" customFormat="1" ht="26.25" customHeight="1">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472</v>
      </c>
      <c r="X129" s="1107"/>
      <c r="Y129" s="1107"/>
      <c r="Z129" s="1108"/>
      <c r="AA129" s="994">
        <v>104976508</v>
      </c>
      <c r="AB129" s="995"/>
      <c r="AC129" s="995"/>
      <c r="AD129" s="995"/>
      <c r="AE129" s="996"/>
      <c r="AF129" s="997">
        <v>107016234</v>
      </c>
      <c r="AG129" s="995"/>
      <c r="AH129" s="995"/>
      <c r="AI129" s="995"/>
      <c r="AJ129" s="996"/>
      <c r="AK129" s="997">
        <v>109613015</v>
      </c>
      <c r="AL129" s="995"/>
      <c r="AM129" s="995"/>
      <c r="AN129" s="995"/>
      <c r="AO129" s="996"/>
      <c r="AP129" s="1109"/>
      <c r="AQ129" s="1110"/>
      <c r="AR129" s="1110"/>
      <c r="AS129" s="1110"/>
      <c r="AT129" s="1111"/>
      <c r="AU129" s="216"/>
      <c r="AV129" s="216"/>
      <c r="AW129" s="216"/>
      <c r="AX129" s="1101" t="s">
        <v>473</v>
      </c>
      <c r="AY129" s="959"/>
      <c r="AZ129" s="959"/>
      <c r="BA129" s="959"/>
      <c r="BB129" s="959"/>
      <c r="BC129" s="959"/>
      <c r="BD129" s="959"/>
      <c r="BE129" s="960"/>
      <c r="BF129" s="1102" t="s">
        <v>122</v>
      </c>
      <c r="BG129" s="1103"/>
      <c r="BH129" s="1103"/>
      <c r="BI129" s="1103"/>
      <c r="BJ129" s="1103"/>
      <c r="BK129" s="1103"/>
      <c r="BL129" s="1104"/>
      <c r="BM129" s="1102">
        <v>16.25</v>
      </c>
      <c r="BN129" s="1103"/>
      <c r="BO129" s="1103"/>
      <c r="BP129" s="1103"/>
      <c r="BQ129" s="1103"/>
      <c r="BR129" s="1103"/>
      <c r="BS129" s="1104"/>
      <c r="BT129" s="1102">
        <v>30</v>
      </c>
      <c r="BU129" s="1103"/>
      <c r="BV129" s="1103"/>
      <c r="BW129" s="1103"/>
      <c r="BX129" s="1103"/>
      <c r="BY129" s="1103"/>
      <c r="BZ129" s="1105"/>
      <c r="CA129" s="239"/>
      <c r="CB129" s="239"/>
      <c r="CC129" s="239"/>
      <c r="CD129" s="239"/>
      <c r="CE129" s="239"/>
      <c r="CF129" s="239"/>
      <c r="CG129" s="239"/>
      <c r="CH129" s="239"/>
      <c r="CI129" s="239"/>
      <c r="CJ129" s="239"/>
      <c r="CK129" s="239"/>
      <c r="CL129" s="239"/>
      <c r="CM129" s="239"/>
      <c r="CN129" s="239"/>
      <c r="CO129" s="239"/>
      <c r="CP129" s="239"/>
      <c r="CQ129" s="239"/>
      <c r="CR129" s="239"/>
      <c r="CS129" s="239"/>
      <c r="CT129" s="239"/>
      <c r="CU129" s="239"/>
      <c r="CV129" s="239"/>
      <c r="CW129" s="239"/>
      <c r="CX129" s="239"/>
      <c r="CY129" s="239"/>
      <c r="CZ129" s="239"/>
      <c r="DA129" s="239"/>
      <c r="DB129" s="239"/>
      <c r="DC129" s="239"/>
      <c r="DD129" s="239"/>
      <c r="DE129" s="239"/>
      <c r="DF129" s="239"/>
      <c r="DG129" s="239"/>
      <c r="DH129" s="239"/>
      <c r="DI129" s="239"/>
      <c r="DJ129" s="239"/>
      <c r="DK129" s="239"/>
      <c r="DL129" s="239"/>
      <c r="DM129" s="239"/>
      <c r="DN129" s="239"/>
      <c r="DO129" s="239"/>
      <c r="DP129" s="216"/>
      <c r="DQ129" s="216"/>
      <c r="DR129" s="216"/>
      <c r="DS129" s="216"/>
      <c r="DT129" s="216"/>
      <c r="DU129" s="216"/>
      <c r="DV129" s="216"/>
      <c r="DW129" s="216"/>
      <c r="DX129" s="216"/>
      <c r="DY129" s="216"/>
      <c r="DZ129" s="216"/>
    </row>
    <row r="130" spans="1:131" s="213" customFormat="1" ht="26.25" customHeight="1">
      <c r="A130" s="970" t="s">
        <v>474</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475</v>
      </c>
      <c r="X130" s="1107"/>
      <c r="Y130" s="1107"/>
      <c r="Z130" s="1108"/>
      <c r="AA130" s="994">
        <v>11542190</v>
      </c>
      <c r="AB130" s="995"/>
      <c r="AC130" s="995"/>
      <c r="AD130" s="995"/>
      <c r="AE130" s="996"/>
      <c r="AF130" s="997">
        <v>10911220</v>
      </c>
      <c r="AG130" s="995"/>
      <c r="AH130" s="995"/>
      <c r="AI130" s="995"/>
      <c r="AJ130" s="996"/>
      <c r="AK130" s="997">
        <v>10706500</v>
      </c>
      <c r="AL130" s="995"/>
      <c r="AM130" s="995"/>
      <c r="AN130" s="995"/>
      <c r="AO130" s="996"/>
      <c r="AP130" s="1109"/>
      <c r="AQ130" s="1110"/>
      <c r="AR130" s="1110"/>
      <c r="AS130" s="1110"/>
      <c r="AT130" s="1111"/>
      <c r="AU130" s="216"/>
      <c r="AV130" s="216"/>
      <c r="AW130" s="216"/>
      <c r="AX130" s="1101" t="s">
        <v>476</v>
      </c>
      <c r="AY130" s="959"/>
      <c r="AZ130" s="959"/>
      <c r="BA130" s="959"/>
      <c r="BB130" s="959"/>
      <c r="BC130" s="959"/>
      <c r="BD130" s="959"/>
      <c r="BE130" s="960"/>
      <c r="BF130" s="1137">
        <v>8</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9"/>
      <c r="CB130" s="239"/>
      <c r="CC130" s="239"/>
      <c r="CD130" s="239"/>
      <c r="CE130" s="239"/>
      <c r="CF130" s="239"/>
      <c r="CG130" s="239"/>
      <c r="CH130" s="239"/>
      <c r="CI130" s="239"/>
      <c r="CJ130" s="239"/>
      <c r="CK130" s="239"/>
      <c r="CL130" s="239"/>
      <c r="CM130" s="239"/>
      <c r="CN130" s="239"/>
      <c r="CO130" s="239"/>
      <c r="CP130" s="239"/>
      <c r="CQ130" s="239"/>
      <c r="CR130" s="239"/>
      <c r="CS130" s="239"/>
      <c r="CT130" s="239"/>
      <c r="CU130" s="239"/>
      <c r="CV130" s="239"/>
      <c r="CW130" s="239"/>
      <c r="CX130" s="239"/>
      <c r="CY130" s="239"/>
      <c r="CZ130" s="239"/>
      <c r="DA130" s="239"/>
      <c r="DB130" s="239"/>
      <c r="DC130" s="239"/>
      <c r="DD130" s="239"/>
      <c r="DE130" s="239"/>
      <c r="DF130" s="239"/>
      <c r="DG130" s="239"/>
      <c r="DH130" s="239"/>
      <c r="DI130" s="239"/>
      <c r="DJ130" s="239"/>
      <c r="DK130" s="239"/>
      <c r="DL130" s="239"/>
      <c r="DM130" s="239"/>
      <c r="DN130" s="239"/>
      <c r="DO130" s="239"/>
      <c r="DP130" s="216"/>
      <c r="DQ130" s="216"/>
      <c r="DR130" s="216"/>
      <c r="DS130" s="216"/>
      <c r="DT130" s="216"/>
      <c r="DU130" s="216"/>
      <c r="DV130" s="216"/>
      <c r="DW130" s="216"/>
      <c r="DX130" s="216"/>
      <c r="DY130" s="216"/>
      <c r="DZ130" s="216"/>
    </row>
    <row r="131" spans="1:131" s="213" customFormat="1" ht="26.25" customHeight="1" thickBot="1">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477</v>
      </c>
      <c r="X131" s="1144"/>
      <c r="Y131" s="1144"/>
      <c r="Z131" s="1145"/>
      <c r="AA131" s="1040">
        <v>93434318</v>
      </c>
      <c r="AB131" s="1022"/>
      <c r="AC131" s="1022"/>
      <c r="AD131" s="1022"/>
      <c r="AE131" s="1023"/>
      <c r="AF131" s="1021">
        <v>96105014</v>
      </c>
      <c r="AG131" s="1022"/>
      <c r="AH131" s="1022"/>
      <c r="AI131" s="1022"/>
      <c r="AJ131" s="1023"/>
      <c r="AK131" s="1021">
        <v>98906515</v>
      </c>
      <c r="AL131" s="1022"/>
      <c r="AM131" s="1022"/>
      <c r="AN131" s="1022"/>
      <c r="AO131" s="1023"/>
      <c r="AP131" s="1146"/>
      <c r="AQ131" s="1147"/>
      <c r="AR131" s="1147"/>
      <c r="AS131" s="1147"/>
      <c r="AT131" s="1148"/>
      <c r="AU131" s="216"/>
      <c r="AV131" s="216"/>
      <c r="AW131" s="216"/>
      <c r="AX131" s="1119" t="s">
        <v>478</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9"/>
      <c r="CB131" s="239"/>
      <c r="CC131" s="239"/>
      <c r="CD131" s="239"/>
      <c r="CE131" s="239"/>
      <c r="CF131" s="239"/>
      <c r="CG131" s="239"/>
      <c r="CH131" s="239"/>
      <c r="CI131" s="239"/>
      <c r="CJ131" s="239"/>
      <c r="CK131" s="239"/>
      <c r="CL131" s="239"/>
      <c r="CM131" s="239"/>
      <c r="CN131" s="239"/>
      <c r="CO131" s="239"/>
      <c r="CP131" s="239"/>
      <c r="CQ131" s="239"/>
      <c r="CR131" s="239"/>
      <c r="CS131" s="239"/>
      <c r="CT131" s="239"/>
      <c r="CU131" s="239"/>
      <c r="CV131" s="239"/>
      <c r="CW131" s="239"/>
      <c r="CX131" s="239"/>
      <c r="CY131" s="239"/>
      <c r="CZ131" s="239"/>
      <c r="DA131" s="239"/>
      <c r="DB131" s="239"/>
      <c r="DC131" s="239"/>
      <c r="DD131" s="239"/>
      <c r="DE131" s="239"/>
      <c r="DF131" s="239"/>
      <c r="DG131" s="239"/>
      <c r="DH131" s="239"/>
      <c r="DI131" s="239"/>
      <c r="DJ131" s="239"/>
      <c r="DK131" s="239"/>
      <c r="DL131" s="239"/>
      <c r="DM131" s="239"/>
      <c r="DN131" s="239"/>
      <c r="DO131" s="239"/>
      <c r="DP131" s="216"/>
      <c r="DQ131" s="216"/>
      <c r="DR131" s="216"/>
      <c r="DS131" s="216"/>
      <c r="DT131" s="216"/>
      <c r="DU131" s="216"/>
      <c r="DV131" s="216"/>
      <c r="DW131" s="216"/>
      <c r="DX131" s="216"/>
      <c r="DY131" s="216"/>
      <c r="DZ131" s="216"/>
    </row>
    <row r="132" spans="1:131" s="213" customFormat="1" ht="26.25" customHeight="1">
      <c r="A132" s="1126" t="s">
        <v>479</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480</v>
      </c>
      <c r="W132" s="1130"/>
      <c r="X132" s="1130"/>
      <c r="Y132" s="1130"/>
      <c r="Z132" s="1131"/>
      <c r="AA132" s="1132">
        <v>8.2021201250000004</v>
      </c>
      <c r="AB132" s="1133"/>
      <c r="AC132" s="1133"/>
      <c r="AD132" s="1133"/>
      <c r="AE132" s="1134"/>
      <c r="AF132" s="1135">
        <v>8.6216240499999994</v>
      </c>
      <c r="AG132" s="1133"/>
      <c r="AH132" s="1133"/>
      <c r="AI132" s="1133"/>
      <c r="AJ132" s="1134"/>
      <c r="AK132" s="1135">
        <v>7.3956988580000003</v>
      </c>
      <c r="AL132" s="1133"/>
      <c r="AM132" s="1133"/>
      <c r="AN132" s="1133"/>
      <c r="AO132" s="1134"/>
      <c r="AP132" s="1037"/>
      <c r="AQ132" s="1038"/>
      <c r="AR132" s="1038"/>
      <c r="AS132" s="1038"/>
      <c r="AT132" s="1136"/>
      <c r="AU132" s="240"/>
      <c r="AV132" s="216"/>
      <c r="AW132" s="216"/>
      <c r="AX132" s="216"/>
      <c r="AY132" s="216"/>
      <c r="AZ132" s="216"/>
      <c r="BA132" s="216"/>
      <c r="BB132" s="216"/>
      <c r="BC132" s="216"/>
      <c r="BD132" s="216"/>
      <c r="BE132" s="216"/>
      <c r="BF132" s="216"/>
      <c r="BG132" s="216"/>
      <c r="BH132" s="216"/>
      <c r="BI132" s="216"/>
      <c r="BJ132" s="216"/>
      <c r="BK132" s="216"/>
      <c r="BL132" s="216"/>
      <c r="BM132" s="216"/>
      <c r="BN132" s="216"/>
      <c r="BO132" s="216"/>
      <c r="BP132" s="216"/>
      <c r="BQ132" s="216"/>
      <c r="BR132" s="216"/>
      <c r="BS132" s="217"/>
      <c r="BT132" s="216"/>
      <c r="BU132" s="216"/>
      <c r="BV132" s="216"/>
      <c r="BW132" s="216"/>
      <c r="BX132" s="216"/>
      <c r="BY132" s="216"/>
      <c r="BZ132" s="216"/>
      <c r="CA132" s="239"/>
      <c r="CB132" s="239"/>
      <c r="CC132" s="239"/>
      <c r="CD132" s="239"/>
      <c r="CE132" s="239"/>
      <c r="CF132" s="239"/>
      <c r="CG132" s="239"/>
      <c r="CH132" s="239"/>
      <c r="CI132" s="239"/>
      <c r="CJ132" s="239"/>
      <c r="CK132" s="239"/>
      <c r="CL132" s="239"/>
      <c r="CM132" s="239"/>
      <c r="CN132" s="239"/>
      <c r="CO132" s="239"/>
      <c r="CP132" s="239"/>
      <c r="CQ132" s="239"/>
      <c r="CR132" s="239"/>
      <c r="CS132" s="239"/>
      <c r="CT132" s="239"/>
      <c r="CU132" s="239"/>
      <c r="CV132" s="239"/>
      <c r="CW132" s="239"/>
      <c r="CX132" s="239"/>
      <c r="CY132" s="239"/>
      <c r="CZ132" s="239"/>
      <c r="DA132" s="239"/>
      <c r="DB132" s="239"/>
      <c r="DC132" s="239"/>
      <c r="DD132" s="239"/>
      <c r="DE132" s="239"/>
      <c r="DF132" s="239"/>
      <c r="DG132" s="239"/>
      <c r="DH132" s="239"/>
      <c r="DI132" s="239"/>
      <c r="DJ132" s="239"/>
      <c r="DK132" s="239"/>
      <c r="DL132" s="239"/>
      <c r="DM132" s="239"/>
      <c r="DN132" s="239"/>
      <c r="DO132" s="239"/>
      <c r="DP132" s="216"/>
      <c r="DQ132" s="216"/>
      <c r="DR132" s="216"/>
      <c r="DS132" s="216"/>
      <c r="DT132" s="216"/>
      <c r="DU132" s="216"/>
      <c r="DV132" s="216"/>
      <c r="DW132" s="216"/>
      <c r="DX132" s="216"/>
      <c r="DY132" s="216"/>
      <c r="DZ132" s="216"/>
    </row>
    <row r="133" spans="1:131" s="213" customFormat="1" ht="26.25" customHeight="1" thickBot="1">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481</v>
      </c>
      <c r="W133" s="1113"/>
      <c r="X133" s="1113"/>
      <c r="Y133" s="1113"/>
      <c r="Z133" s="1114"/>
      <c r="AA133" s="1115">
        <v>8.5</v>
      </c>
      <c r="AB133" s="1116"/>
      <c r="AC133" s="1116"/>
      <c r="AD133" s="1116"/>
      <c r="AE133" s="1117"/>
      <c r="AF133" s="1115">
        <v>8.1</v>
      </c>
      <c r="AG133" s="1116"/>
      <c r="AH133" s="1116"/>
      <c r="AI133" s="1116"/>
      <c r="AJ133" s="1117"/>
      <c r="AK133" s="1115">
        <v>8</v>
      </c>
      <c r="AL133" s="1116"/>
      <c r="AM133" s="1116"/>
      <c r="AN133" s="1116"/>
      <c r="AO133" s="1117"/>
      <c r="AP133" s="1064"/>
      <c r="AQ133" s="1065"/>
      <c r="AR133" s="1065"/>
      <c r="AS133" s="1065"/>
      <c r="AT133" s="1118"/>
      <c r="AU133" s="216"/>
      <c r="AV133" s="216"/>
      <c r="AW133" s="216"/>
      <c r="AX133" s="216"/>
      <c r="AY133" s="216"/>
      <c r="AZ133" s="216"/>
      <c r="BA133" s="216"/>
      <c r="BB133" s="216"/>
      <c r="BC133" s="216"/>
      <c r="BD133" s="216"/>
      <c r="BE133" s="216"/>
      <c r="BF133" s="216"/>
      <c r="BG133" s="216"/>
      <c r="BH133" s="216"/>
      <c r="BI133" s="216"/>
      <c r="BJ133" s="216"/>
      <c r="BK133" s="216"/>
      <c r="BL133" s="216"/>
      <c r="BM133" s="216"/>
      <c r="BN133" s="239"/>
      <c r="BO133" s="239"/>
      <c r="BP133" s="239"/>
      <c r="BQ133" s="239"/>
      <c r="BR133" s="239"/>
      <c r="BS133" s="239"/>
      <c r="BT133" s="239"/>
      <c r="BU133" s="239"/>
      <c r="BV133" s="239"/>
      <c r="BW133" s="239"/>
      <c r="BX133" s="239"/>
      <c r="BY133" s="239"/>
      <c r="BZ133" s="239"/>
      <c r="CA133" s="239"/>
      <c r="CB133" s="239"/>
      <c r="CC133" s="239"/>
      <c r="CD133" s="239"/>
      <c r="CE133" s="239"/>
      <c r="CF133" s="239"/>
      <c r="CG133" s="239"/>
      <c r="CH133" s="239"/>
      <c r="CI133" s="239"/>
      <c r="CJ133" s="239"/>
      <c r="CK133" s="239"/>
      <c r="CL133" s="239"/>
      <c r="CM133" s="239"/>
      <c r="CN133" s="239"/>
      <c r="CO133" s="239"/>
      <c r="CP133" s="239"/>
      <c r="CQ133" s="239"/>
      <c r="CR133" s="239"/>
      <c r="CS133" s="239"/>
      <c r="CT133" s="239"/>
      <c r="CU133" s="239"/>
      <c r="CV133" s="239"/>
      <c r="CW133" s="239"/>
      <c r="CX133" s="239"/>
      <c r="CY133" s="239"/>
      <c r="CZ133" s="239"/>
      <c r="DA133" s="239"/>
      <c r="DB133" s="239"/>
      <c r="DC133" s="239"/>
      <c r="DD133" s="239"/>
      <c r="DE133" s="239"/>
      <c r="DF133" s="239"/>
      <c r="DG133" s="239"/>
      <c r="DH133" s="239"/>
      <c r="DI133" s="239"/>
      <c r="DJ133" s="239"/>
      <c r="DK133" s="239"/>
      <c r="DL133" s="239"/>
      <c r="DM133" s="239"/>
      <c r="DN133" s="239"/>
      <c r="DO133" s="239"/>
      <c r="DP133" s="216"/>
      <c r="DQ133" s="216"/>
      <c r="DR133" s="216"/>
      <c r="DS133" s="216"/>
      <c r="DT133" s="216"/>
      <c r="DU133" s="216"/>
      <c r="DV133" s="216"/>
      <c r="DW133" s="216"/>
      <c r="DX133" s="216"/>
      <c r="DY133" s="216"/>
      <c r="DZ133" s="216"/>
    </row>
    <row r="134" spans="1:13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16"/>
      <c r="AV134" s="216"/>
      <c r="AW134" s="216"/>
      <c r="AX134" s="216"/>
      <c r="AY134" s="216"/>
      <c r="AZ134" s="216"/>
      <c r="BA134" s="216"/>
      <c r="BB134" s="216"/>
      <c r="BC134" s="216"/>
      <c r="BD134" s="216"/>
      <c r="BE134" s="216"/>
      <c r="BF134" s="216"/>
      <c r="BG134" s="216"/>
      <c r="BH134" s="216"/>
      <c r="BI134" s="216"/>
      <c r="BJ134" s="216"/>
      <c r="BK134" s="216"/>
      <c r="BL134" s="216"/>
      <c r="BM134" s="216"/>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16"/>
      <c r="DQ134" s="216"/>
      <c r="DR134" s="216"/>
      <c r="DS134" s="216"/>
      <c r="DT134" s="216"/>
      <c r="DU134" s="216"/>
      <c r="DV134" s="216"/>
      <c r="DW134" s="216"/>
      <c r="DX134" s="216"/>
      <c r="DY134" s="216"/>
      <c r="DZ134" s="216"/>
      <c r="EA134" s="213"/>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sheetData>
  <sheetProtection algorithmName="SHA-512" hashValue="b2MgHzYaV9guJeBBRPjzJnTUi0r4K8F8Gw64uI2Hk1WFLcrsKQ2CtCga/a5vuTcg+FQHnFE0pgcNc7o63fRmIw==" saltValue="0Imk5LMWnTdVCvQQjk8d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V19" zoomScale="80" zoomScaleNormal="85" zoomScaleSheetLayoutView="80" workbookViewId="0">
      <selection activeCell="AO74" sqref="AO74"/>
    </sheetView>
  </sheetViews>
  <sheetFormatPr defaultColWidth="0" defaultRowHeight="13.5" customHeight="1" zeroHeight="1"/>
  <cols>
    <col min="1" max="120" width="2.75" style="243" customWidth="1"/>
    <col min="121" max="121" width="0" style="242" hidden="1" customWidth="1"/>
    <col min="122" max="16384" width="9" style="242" hidden="1"/>
  </cols>
  <sheetData>
    <row r="1" spans="1:120">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row>
    <row r="2" spans="1:120"/>
    <row r="3" spans="1:120"/>
    <row r="4" spans="1:120"/>
    <row r="5" spans="1:120"/>
    <row r="6" spans="1:120"/>
    <row r="7" spans="1:120"/>
    <row r="8" spans="1:120"/>
    <row r="9" spans="1:120"/>
    <row r="10" spans="1:120"/>
    <row r="11" spans="1:120"/>
    <row r="12" spans="1:120"/>
    <row r="13" spans="1:120"/>
    <row r="14" spans="1:120"/>
    <row r="15" spans="1:120"/>
    <row r="16" spans="1:120">
      <c r="DP16" s="242"/>
    </row>
    <row r="17" spans="119:120">
      <c r="DP17" s="242"/>
    </row>
    <row r="18" spans="119:120"/>
    <row r="19" spans="119:120"/>
    <row r="20" spans="119:120">
      <c r="DO20" s="242"/>
      <c r="DP20" s="242"/>
    </row>
    <row r="21" spans="119:120">
      <c r="DP21" s="242"/>
    </row>
    <row r="22" spans="119:120"/>
    <row r="23" spans="119:120">
      <c r="DO23" s="242"/>
      <c r="DP23" s="242"/>
    </row>
    <row r="24" spans="119:120">
      <c r="DP24" s="242"/>
    </row>
    <row r="25" spans="119:120">
      <c r="DP25" s="242"/>
    </row>
    <row r="26" spans="119:120">
      <c r="DO26" s="242"/>
      <c r="DP26" s="242"/>
    </row>
    <row r="27" spans="119:120"/>
    <row r="28" spans="119:120">
      <c r="DO28" s="242"/>
      <c r="DP28" s="242"/>
    </row>
    <row r="29" spans="119:120">
      <c r="DP29" s="242"/>
    </row>
    <row r="30" spans="119:120"/>
    <row r="31" spans="119:120">
      <c r="DO31" s="242"/>
      <c r="DP31" s="242"/>
    </row>
    <row r="32" spans="119:120"/>
    <row r="33" spans="98:120">
      <c r="DO33" s="242"/>
      <c r="DP33" s="242"/>
    </row>
    <row r="34" spans="98:120">
      <c r="DM34" s="242"/>
    </row>
    <row r="35" spans="98:120">
      <c r="CT35" s="242"/>
      <c r="CU35" s="242"/>
      <c r="CV35" s="242"/>
      <c r="CY35" s="242"/>
      <c r="CZ35" s="242"/>
      <c r="DA35" s="242"/>
      <c r="DD35" s="242"/>
      <c r="DE35" s="242"/>
      <c r="DF35" s="242"/>
      <c r="DI35" s="242"/>
      <c r="DJ35" s="242"/>
      <c r="DK35" s="242"/>
      <c r="DM35" s="242"/>
      <c r="DN35" s="242"/>
      <c r="DO35" s="242"/>
      <c r="DP35" s="242"/>
    </row>
    <row r="36" spans="98:120"/>
    <row r="37" spans="98:120">
      <c r="CW37" s="242"/>
      <c r="DB37" s="242"/>
      <c r="DG37" s="242"/>
      <c r="DL37" s="242"/>
      <c r="DP37" s="242"/>
    </row>
    <row r="38" spans="98:120">
      <c r="CT38" s="242"/>
      <c r="CU38" s="242"/>
      <c r="CV38" s="242"/>
      <c r="CW38" s="242"/>
      <c r="CY38" s="242"/>
      <c r="CZ38" s="242"/>
      <c r="DA38" s="242"/>
      <c r="DB38" s="242"/>
      <c r="DD38" s="242"/>
      <c r="DE38" s="242"/>
      <c r="DF38" s="242"/>
      <c r="DG38" s="242"/>
      <c r="DI38" s="242"/>
      <c r="DJ38" s="242"/>
      <c r="DK38" s="242"/>
      <c r="DL38" s="242"/>
      <c r="DN38" s="242"/>
      <c r="DO38" s="242"/>
      <c r="DP38" s="242"/>
    </row>
    <row r="39" spans="98:120"/>
    <row r="40" spans="98:120"/>
    <row r="41" spans="98:120"/>
    <row r="42" spans="98:120"/>
    <row r="43" spans="98:120"/>
    <row r="44" spans="98:120"/>
    <row r="45" spans="98:120"/>
    <row r="46" spans="98:120"/>
    <row r="47" spans="98:120"/>
    <row r="48" spans="98:120"/>
    <row r="49" spans="22:120">
      <c r="DN49" s="242"/>
      <c r="DO49" s="242"/>
      <c r="DP49" s="242"/>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2"/>
      <c r="CS63" s="242"/>
      <c r="CX63" s="242"/>
      <c r="DC63" s="242"/>
      <c r="DH63" s="242"/>
    </row>
    <row r="64" spans="22:120">
      <c r="V64" s="242"/>
    </row>
    <row r="65" spans="15:120">
      <c r="X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U65" s="242"/>
      <c r="CZ65" s="242"/>
      <c r="DE65" s="242"/>
      <c r="DJ65" s="242"/>
    </row>
    <row r="66" spans="15:120">
      <c r="Q66" s="242"/>
      <c r="S66" s="242"/>
      <c r="U66" s="242"/>
      <c r="DM66" s="242"/>
    </row>
    <row r="67" spans="15:120">
      <c r="O67" s="242"/>
      <c r="P67" s="242"/>
      <c r="R67" s="242"/>
      <c r="T67" s="242"/>
      <c r="Y67" s="242"/>
      <c r="CT67" s="242"/>
      <c r="CV67" s="242"/>
      <c r="CW67" s="242"/>
      <c r="CY67" s="242"/>
      <c r="DA67" s="242"/>
      <c r="DB67" s="242"/>
      <c r="DD67" s="242"/>
      <c r="DF67" s="242"/>
      <c r="DG67" s="242"/>
      <c r="DI67" s="242"/>
      <c r="DK67" s="242"/>
      <c r="DL67" s="242"/>
      <c r="DN67" s="242"/>
      <c r="DO67" s="242"/>
      <c r="DP67" s="242"/>
    </row>
    <row r="68" spans="15:120"/>
    <row r="69" spans="15:120"/>
    <row r="70" spans="15:120"/>
    <row r="71" spans="15:120"/>
    <row r="72" spans="15:120">
      <c r="DP72" s="242"/>
    </row>
    <row r="73" spans="15:120">
      <c r="DP73" s="242"/>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2"/>
      <c r="CX96" s="242"/>
      <c r="DC96" s="242"/>
      <c r="DH96" s="242"/>
    </row>
    <row r="97" spans="24:120">
      <c r="CS97" s="242"/>
      <c r="CX97" s="242"/>
      <c r="DC97" s="242"/>
      <c r="DH97" s="242"/>
      <c r="DP97" s="243" t="s">
        <v>482</v>
      </c>
    </row>
    <row r="98" spans="24:120" hidden="1">
      <c r="CS98" s="242"/>
      <c r="CX98" s="242"/>
      <c r="DC98" s="242"/>
      <c r="DH98" s="242"/>
    </row>
    <row r="99" spans="24:120" hidden="1">
      <c r="CS99" s="242"/>
      <c r="CX99" s="242"/>
      <c r="DC99" s="242"/>
      <c r="DH99" s="242"/>
    </row>
    <row r="101" spans="24:120" ht="12" hidden="1" customHeight="1">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U101" s="242"/>
      <c r="CZ101" s="242"/>
      <c r="DE101" s="242"/>
      <c r="DJ101" s="242"/>
    </row>
    <row r="102" spans="24:120" ht="1.5" hidden="1" customHeight="1">
      <c r="CU102" s="242"/>
      <c r="CZ102" s="242"/>
      <c r="DE102" s="242"/>
      <c r="DJ102" s="242"/>
      <c r="DM102" s="242"/>
    </row>
    <row r="103" spans="24:120" hidden="1">
      <c r="CT103" s="242"/>
      <c r="CV103" s="242"/>
      <c r="CW103" s="242"/>
      <c r="CY103" s="242"/>
      <c r="DA103" s="242"/>
      <c r="DB103" s="242"/>
      <c r="DD103" s="242"/>
      <c r="DF103" s="242"/>
      <c r="DG103" s="242"/>
      <c r="DI103" s="242"/>
      <c r="DK103" s="242"/>
      <c r="DL103" s="242"/>
      <c r="DM103" s="242"/>
      <c r="DN103" s="242"/>
      <c r="DO103" s="242"/>
      <c r="DP103" s="242"/>
    </row>
    <row r="104" spans="24:120" hidden="1">
      <c r="CV104" s="242"/>
      <c r="CW104" s="242"/>
      <c r="DA104" s="242"/>
      <c r="DB104" s="242"/>
      <c r="DF104" s="242"/>
      <c r="DG104" s="242"/>
      <c r="DK104" s="242"/>
      <c r="DL104" s="242"/>
      <c r="DN104" s="242"/>
      <c r="DO104" s="242"/>
      <c r="DP104" s="242"/>
    </row>
    <row r="105" spans="24:120" ht="12.75" hidden="1" customHeight="1"/>
  </sheetData>
  <sheetProtection algorithmName="SHA-512" hashValue="p1lO4I+LsbDB+tB1qXUx5h3iP9JUwPeCavpgh+pDu0kHGP4/WLEcJ7s7qmyY6s5pVyMCV2gB75qd6Qruw3Cc0A==" saltValue="2ePQiC2Fla8g1uMgmNO1P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4610F-0FEC-48FA-8C45-9FC5E175E718}">
  <sheetPr>
    <pageSetUpPr fitToPage="1"/>
  </sheetPr>
  <dimension ref="A1:DL89"/>
  <sheetViews>
    <sheetView showGridLines="0" topLeftCell="A40" zoomScale="70" zoomScaleNormal="70" zoomScaleSheetLayoutView="55" workbookViewId="0"/>
  </sheetViews>
  <sheetFormatPr defaultColWidth="0" defaultRowHeight="13.5" customHeight="1" zeroHeight="1"/>
  <cols>
    <col min="1" max="116" width="2.625" style="243" customWidth="1"/>
    <col min="117" max="16384" width="9" style="242" hidden="1"/>
  </cols>
  <sheetData>
    <row r="1" spans="2:116">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row>
    <row r="2" spans="2:116"/>
    <row r="3" spans="2:116"/>
    <row r="4" spans="2:116">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2"/>
      <c r="BM4" s="242"/>
      <c r="BN4" s="242"/>
      <c r="BO4" s="242"/>
      <c r="BP4" s="242"/>
      <c r="BQ4" s="242"/>
      <c r="BR4" s="242"/>
      <c r="BS4" s="242"/>
      <c r="BT4" s="242"/>
      <c r="BU4" s="242"/>
      <c r="BV4" s="242"/>
      <c r="BW4" s="242"/>
      <c r="BX4" s="242"/>
      <c r="BY4" s="242"/>
      <c r="BZ4" s="242"/>
      <c r="CA4" s="242"/>
      <c r="CB4" s="242"/>
      <c r="CC4" s="242"/>
      <c r="CD4" s="242"/>
      <c r="CE4" s="242"/>
      <c r="CF4" s="242"/>
      <c r="CG4" s="242"/>
      <c r="CH4" s="242"/>
      <c r="CI4" s="242"/>
      <c r="CJ4" s="242"/>
      <c r="CK4" s="242"/>
      <c r="CL4" s="242"/>
      <c r="CM4" s="242"/>
      <c r="CN4" s="242"/>
      <c r="CO4" s="242"/>
      <c r="CP4" s="242"/>
      <c r="CQ4" s="242"/>
      <c r="CR4" s="242"/>
      <c r="CS4" s="242"/>
      <c r="CT4" s="242"/>
      <c r="CU4" s="242"/>
      <c r="CV4" s="242"/>
      <c r="CW4" s="242"/>
      <c r="CX4" s="242"/>
      <c r="CY4" s="242"/>
      <c r="CZ4" s="242"/>
      <c r="DA4" s="242"/>
      <c r="DB4" s="242"/>
      <c r="DC4" s="242"/>
      <c r="DD4" s="242"/>
      <c r="DE4" s="242"/>
      <c r="DF4" s="242"/>
      <c r="DG4" s="242"/>
      <c r="DH4" s="242"/>
      <c r="DI4" s="242"/>
      <c r="DJ4" s="242"/>
      <c r="DK4" s="242"/>
      <c r="DL4" s="242"/>
    </row>
    <row r="5" spans="2:116">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row>
    <row r="6" spans="2:116"/>
    <row r="7" spans="2:116"/>
    <row r="8" spans="2:116"/>
    <row r="9" spans="2:116"/>
    <row r="10" spans="2:116"/>
    <row r="11" spans="2:116"/>
    <row r="12" spans="2:116"/>
    <row r="13" spans="2:116"/>
    <row r="14" spans="2:116"/>
    <row r="15" spans="2:116"/>
    <row r="16" spans="2:116"/>
    <row r="17" spans="9:116"/>
    <row r="18" spans="9:116">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2"/>
      <c r="DD18" s="242"/>
      <c r="DE18" s="242"/>
      <c r="DF18" s="242"/>
      <c r="DG18" s="242"/>
      <c r="DH18" s="242"/>
      <c r="DI18" s="242"/>
      <c r="DJ18" s="242"/>
      <c r="DK18" s="242"/>
      <c r="DL18" s="242"/>
    </row>
    <row r="19" spans="9:116"/>
    <row r="20" spans="9:116"/>
    <row r="21" spans="9:116">
      <c r="DL21" s="242"/>
    </row>
    <row r="22" spans="9:116">
      <c r="DI22" s="242"/>
      <c r="DJ22" s="242"/>
      <c r="DK22" s="242"/>
      <c r="DL22" s="242"/>
    </row>
    <row r="23" spans="9:116">
      <c r="CY23" s="242"/>
      <c r="CZ23" s="242"/>
      <c r="DA23" s="242"/>
      <c r="DB23" s="242"/>
      <c r="DC23" s="242"/>
      <c r="DD23" s="242"/>
      <c r="DE23" s="242"/>
      <c r="DF23" s="242"/>
      <c r="DG23" s="242"/>
      <c r="DH23" s="242"/>
      <c r="DI23" s="242"/>
      <c r="DJ23" s="242"/>
      <c r="DK23" s="242"/>
      <c r="DL23" s="242"/>
    </row>
    <row r="24" spans="9:116"/>
    <row r="25" spans="9:116"/>
    <row r="26" spans="9:116"/>
    <row r="27" spans="9:116"/>
    <row r="28" spans="9:116"/>
    <row r="29" spans="9:116"/>
    <row r="30" spans="9:116"/>
    <row r="31" spans="9:116"/>
    <row r="32" spans="9:116"/>
    <row r="33" spans="15:116"/>
    <row r="34" spans="15:116"/>
    <row r="35" spans="15:116">
      <c r="CZ35" s="242"/>
      <c r="DA35" s="242"/>
      <c r="DB35" s="242"/>
      <c r="DC35" s="242"/>
      <c r="DD35" s="242"/>
      <c r="DE35" s="242"/>
      <c r="DF35" s="242"/>
      <c r="DG35" s="242"/>
      <c r="DH35" s="242"/>
      <c r="DI35" s="242"/>
      <c r="DJ35" s="242"/>
      <c r="DK35" s="242"/>
      <c r="DL35" s="242"/>
    </row>
    <row r="36" spans="15:116"/>
    <row r="37" spans="15:116">
      <c r="DL37" s="242"/>
    </row>
    <row r="38" spans="15:116">
      <c r="DI38" s="242"/>
      <c r="DJ38" s="242"/>
      <c r="DK38" s="242"/>
      <c r="DL38" s="242"/>
    </row>
    <row r="39" spans="15:116"/>
    <row r="40" spans="15:116"/>
    <row r="41" spans="15:116"/>
    <row r="42" spans="15:116"/>
    <row r="43" spans="15:116">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2"/>
      <c r="DL43" s="242"/>
    </row>
    <row r="44" spans="15:116">
      <c r="DL44" s="242"/>
    </row>
    <row r="45" spans="15:116"/>
    <row r="46" spans="15:116">
      <c r="DA46" s="242"/>
      <c r="DB46" s="242"/>
      <c r="DC46" s="242"/>
      <c r="DD46" s="242"/>
      <c r="DE46" s="242"/>
      <c r="DF46" s="242"/>
      <c r="DG46" s="242"/>
      <c r="DH46" s="242"/>
      <c r="DI46" s="242"/>
      <c r="DJ46" s="242"/>
      <c r="DK46" s="242"/>
      <c r="DL46" s="242"/>
    </row>
    <row r="47" spans="15:116"/>
    <row r="48" spans="15:116"/>
    <row r="49" spans="104:116"/>
    <row r="50" spans="104:116">
      <c r="CZ50" s="242"/>
      <c r="DA50" s="242"/>
      <c r="DB50" s="242"/>
      <c r="DC50" s="242"/>
      <c r="DD50" s="242"/>
      <c r="DE50" s="242"/>
      <c r="DF50" s="242"/>
      <c r="DG50" s="242"/>
      <c r="DH50" s="242"/>
      <c r="DI50" s="242"/>
      <c r="DJ50" s="242"/>
      <c r="DK50" s="242"/>
      <c r="DL50" s="242"/>
    </row>
    <row r="51" spans="104:116"/>
    <row r="52" spans="104:116"/>
    <row r="53" spans="104:116">
      <c r="DL53" s="242"/>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2"/>
      <c r="DD67" s="242"/>
      <c r="DE67" s="242"/>
      <c r="DF67" s="242"/>
      <c r="DG67" s="242"/>
      <c r="DH67" s="242"/>
      <c r="DI67" s="242"/>
      <c r="DJ67" s="242"/>
      <c r="DK67" s="242"/>
      <c r="DL67" s="242"/>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9QFQ56j57qzrMNKQkWsbpvUSTsFWG9pqnCjU2u3dU+zL3l4LxG1NuxisNRZACEpjkio4Z4C4bniN6dhTRMKejg==" saltValue="h6QojWRCSjM+4A/Valq2hA=="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K37" sqref="AK37:AN37"/>
    </sheetView>
  </sheetViews>
  <sheetFormatPr defaultColWidth="0" defaultRowHeight="13.5" customHeight="1" zeroHeight="1"/>
  <cols>
    <col min="1" max="36" width="2.5" style="244" customWidth="1"/>
    <col min="37" max="44" width="17" style="244" customWidth="1"/>
    <col min="45" max="45" width="6.125" style="251" customWidth="1"/>
    <col min="46" max="46" width="3" style="249" customWidth="1"/>
    <col min="47" max="47" width="19.125" style="244" hidden="1" customWidth="1"/>
    <col min="48" max="52" width="12.625" style="244" hidden="1" customWidth="1"/>
    <col min="53" max="16384" width="8.625" style="244" hidden="1"/>
  </cols>
  <sheetData>
    <row r="1" spans="1:46">
      <c r="AS1" s="245"/>
      <c r="AT1" s="245"/>
    </row>
    <row r="2" spans="1:46">
      <c r="AS2" s="245"/>
      <c r="AT2" s="245"/>
    </row>
    <row r="3" spans="1:46">
      <c r="AS3" s="245"/>
      <c r="AT3" s="245"/>
    </row>
    <row r="4" spans="1:46">
      <c r="AS4" s="245"/>
      <c r="AT4" s="245"/>
    </row>
    <row r="5" spans="1:46" ht="17.25">
      <c r="A5" s="246" t="s">
        <v>483</v>
      </c>
      <c r="B5" s="247"/>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8"/>
    </row>
    <row r="6" spans="1:46">
      <c r="A6" s="249"/>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50" t="s">
        <v>484</v>
      </c>
      <c r="AL6" s="250"/>
      <c r="AM6" s="250"/>
      <c r="AN6" s="250"/>
      <c r="AO6" s="245"/>
      <c r="AP6" s="245"/>
      <c r="AQ6" s="245"/>
      <c r="AR6" s="245"/>
    </row>
    <row r="7" spans="1:46" ht="13.5" customHeight="1">
      <c r="A7" s="249"/>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52"/>
      <c r="AL7" s="253"/>
      <c r="AM7" s="253"/>
      <c r="AN7" s="254"/>
      <c r="AO7" s="1150" t="s">
        <v>485</v>
      </c>
      <c r="AP7" s="255"/>
      <c r="AQ7" s="256" t="s">
        <v>486</v>
      </c>
      <c r="AR7" s="257"/>
    </row>
    <row r="8" spans="1:46">
      <c r="A8" s="249"/>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58"/>
      <c r="AL8" s="259"/>
      <c r="AM8" s="259"/>
      <c r="AN8" s="260"/>
      <c r="AO8" s="1151"/>
      <c r="AP8" s="261" t="s">
        <v>487</v>
      </c>
      <c r="AQ8" s="262" t="s">
        <v>488</v>
      </c>
      <c r="AR8" s="263" t="s">
        <v>489</v>
      </c>
    </row>
    <row r="9" spans="1:46">
      <c r="A9" s="249"/>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5"/>
      <c r="AJ9" s="245"/>
      <c r="AK9" s="1152" t="s">
        <v>490</v>
      </c>
      <c r="AL9" s="1153"/>
      <c r="AM9" s="1153"/>
      <c r="AN9" s="1154"/>
      <c r="AO9" s="264">
        <v>31743084</v>
      </c>
      <c r="AP9" s="264">
        <v>69383</v>
      </c>
      <c r="AQ9" s="265">
        <v>69190</v>
      </c>
      <c r="AR9" s="266">
        <v>0.3</v>
      </c>
    </row>
    <row r="10" spans="1:46" ht="13.5" customHeight="1">
      <c r="A10" s="249"/>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1152" t="s">
        <v>491</v>
      </c>
      <c r="AL10" s="1153"/>
      <c r="AM10" s="1153"/>
      <c r="AN10" s="1154"/>
      <c r="AO10" s="267">
        <v>28</v>
      </c>
      <c r="AP10" s="267">
        <v>0</v>
      </c>
      <c r="AQ10" s="268">
        <v>1817</v>
      </c>
      <c r="AR10" s="269">
        <v>-100</v>
      </c>
    </row>
    <row r="11" spans="1:46" ht="13.5" customHeight="1">
      <c r="A11" s="249"/>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1152" t="s">
        <v>492</v>
      </c>
      <c r="AL11" s="1153"/>
      <c r="AM11" s="1153"/>
      <c r="AN11" s="1154"/>
      <c r="AO11" s="267">
        <v>272458</v>
      </c>
      <c r="AP11" s="267">
        <v>596</v>
      </c>
      <c r="AQ11" s="268">
        <v>711</v>
      </c>
      <c r="AR11" s="269">
        <v>-16.2</v>
      </c>
    </row>
    <row r="12" spans="1:46" ht="13.5" customHeight="1">
      <c r="A12" s="249"/>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1152" t="s">
        <v>493</v>
      </c>
      <c r="AL12" s="1153"/>
      <c r="AM12" s="1153"/>
      <c r="AN12" s="1154"/>
      <c r="AO12" s="267" t="s">
        <v>494</v>
      </c>
      <c r="AP12" s="267" t="s">
        <v>494</v>
      </c>
      <c r="AQ12" s="268">
        <v>19</v>
      </c>
      <c r="AR12" s="269" t="s">
        <v>494</v>
      </c>
    </row>
    <row r="13" spans="1:46" ht="13.5" customHeight="1">
      <c r="A13" s="249"/>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1152" t="s">
        <v>495</v>
      </c>
      <c r="AL13" s="1153"/>
      <c r="AM13" s="1153"/>
      <c r="AN13" s="1154"/>
      <c r="AO13" s="267">
        <v>1224008</v>
      </c>
      <c r="AP13" s="267">
        <v>2675</v>
      </c>
      <c r="AQ13" s="268">
        <v>2094</v>
      </c>
      <c r="AR13" s="269">
        <v>27.7</v>
      </c>
    </row>
    <row r="14" spans="1:46" ht="13.5" customHeight="1">
      <c r="A14" s="249"/>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1152" t="s">
        <v>496</v>
      </c>
      <c r="AL14" s="1153"/>
      <c r="AM14" s="1153"/>
      <c r="AN14" s="1154"/>
      <c r="AO14" s="267">
        <v>427990</v>
      </c>
      <c r="AP14" s="267">
        <v>935</v>
      </c>
      <c r="AQ14" s="268">
        <v>1351</v>
      </c>
      <c r="AR14" s="269">
        <v>-30.8</v>
      </c>
    </row>
    <row r="15" spans="1:46" ht="13.5" customHeight="1">
      <c r="A15" s="249"/>
      <c r="B15" s="245"/>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1155" t="s">
        <v>497</v>
      </c>
      <c r="AL15" s="1156"/>
      <c r="AM15" s="1156"/>
      <c r="AN15" s="1157"/>
      <c r="AO15" s="267">
        <v>-1996807</v>
      </c>
      <c r="AP15" s="267">
        <v>-4365</v>
      </c>
      <c r="AQ15" s="268">
        <v>-3935</v>
      </c>
      <c r="AR15" s="269">
        <v>10.9</v>
      </c>
    </row>
    <row r="16" spans="1:46">
      <c r="A16" s="249"/>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1155" t="s">
        <v>177</v>
      </c>
      <c r="AL16" s="1156"/>
      <c r="AM16" s="1156"/>
      <c r="AN16" s="1157"/>
      <c r="AO16" s="267">
        <v>31670761</v>
      </c>
      <c r="AP16" s="267">
        <v>69224</v>
      </c>
      <c r="AQ16" s="268">
        <v>71247</v>
      </c>
      <c r="AR16" s="269">
        <v>-2.8</v>
      </c>
    </row>
    <row r="17" spans="1:46">
      <c r="A17" s="249"/>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70"/>
    </row>
    <row r="18" spans="1:46">
      <c r="A18" s="249"/>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71"/>
      <c r="AR18" s="271"/>
    </row>
    <row r="19" spans="1:46">
      <c r="A19" s="249"/>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t="s">
        <v>498</v>
      </c>
      <c r="AL19" s="245"/>
      <c r="AM19" s="245"/>
      <c r="AN19" s="245"/>
      <c r="AO19" s="245"/>
      <c r="AP19" s="245"/>
      <c r="AQ19" s="245"/>
      <c r="AR19" s="245"/>
    </row>
    <row r="20" spans="1:46">
      <c r="A20" s="249"/>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72"/>
      <c r="AL20" s="273"/>
      <c r="AM20" s="273"/>
      <c r="AN20" s="274"/>
      <c r="AO20" s="275" t="s">
        <v>499</v>
      </c>
      <c r="AP20" s="276" t="s">
        <v>500</v>
      </c>
      <c r="AQ20" s="277" t="s">
        <v>501</v>
      </c>
      <c r="AR20" s="278"/>
    </row>
    <row r="21" spans="1:46" s="284" customFormat="1">
      <c r="A21" s="279"/>
      <c r="B21" s="250"/>
      <c r="C21" s="250"/>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1158" t="s">
        <v>502</v>
      </c>
      <c r="AL21" s="1159"/>
      <c r="AM21" s="1159"/>
      <c r="AN21" s="1160"/>
      <c r="AO21" s="280">
        <v>6.35</v>
      </c>
      <c r="AP21" s="281">
        <v>6.59</v>
      </c>
      <c r="AQ21" s="282">
        <v>-0.24</v>
      </c>
      <c r="AR21" s="250"/>
      <c r="AS21" s="283"/>
      <c r="AT21" s="279"/>
    </row>
    <row r="22" spans="1:46" s="284" customFormat="1">
      <c r="A22" s="279"/>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1158" t="s">
        <v>503</v>
      </c>
      <c r="AL22" s="1159"/>
      <c r="AM22" s="1159"/>
      <c r="AN22" s="1160"/>
      <c r="AO22" s="285">
        <v>97.8</v>
      </c>
      <c r="AP22" s="286">
        <v>99.2</v>
      </c>
      <c r="AQ22" s="287">
        <v>-1.4</v>
      </c>
      <c r="AR22" s="271"/>
      <c r="AS22" s="283"/>
      <c r="AT22" s="279"/>
    </row>
    <row r="23" spans="1:46" s="284" customFormat="1">
      <c r="A23" s="279"/>
      <c r="B23" s="250"/>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71"/>
      <c r="AQ23" s="271"/>
      <c r="AR23" s="271"/>
      <c r="AS23" s="283"/>
      <c r="AT23" s="279"/>
    </row>
    <row r="24" spans="1:46" s="284" customFormat="1">
      <c r="A24" s="279"/>
      <c r="B24" s="250"/>
      <c r="C24" s="250"/>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71"/>
      <c r="AQ24" s="271"/>
      <c r="AR24" s="271"/>
      <c r="AS24" s="283"/>
      <c r="AT24" s="279"/>
    </row>
    <row r="25" spans="1:46" s="284" customFormat="1">
      <c r="A25" s="288"/>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90"/>
      <c r="AQ25" s="290"/>
      <c r="AR25" s="290"/>
      <c r="AS25" s="291"/>
      <c r="AT25" s="279"/>
    </row>
    <row r="26" spans="1:46" s="284" customFormat="1">
      <c r="A26" s="1149" t="s">
        <v>504</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0"/>
    </row>
    <row r="27" spans="1:46">
      <c r="A27" s="292"/>
      <c r="AO27" s="245"/>
      <c r="AP27" s="245"/>
      <c r="AQ27" s="245"/>
      <c r="AR27" s="245"/>
      <c r="AS27" s="245"/>
      <c r="AT27" s="245"/>
    </row>
    <row r="28" spans="1:46" ht="17.25">
      <c r="A28" s="246" t="s">
        <v>505</v>
      </c>
      <c r="B28" s="247"/>
      <c r="C28" s="247"/>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93"/>
    </row>
    <row r="29" spans="1:46">
      <c r="A29" s="249"/>
      <c r="B29" s="245"/>
      <c r="C29" s="245"/>
      <c r="D29" s="245"/>
      <c r="E29" s="245"/>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50" t="s">
        <v>506</v>
      </c>
      <c r="AL29" s="250"/>
      <c r="AM29" s="250"/>
      <c r="AN29" s="250"/>
      <c r="AO29" s="245"/>
      <c r="AP29" s="245"/>
      <c r="AQ29" s="245"/>
      <c r="AR29" s="245"/>
      <c r="AS29" s="294"/>
    </row>
    <row r="30" spans="1:46" ht="13.5" customHeight="1">
      <c r="A30" s="249"/>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52"/>
      <c r="AL30" s="253"/>
      <c r="AM30" s="253"/>
      <c r="AN30" s="254"/>
      <c r="AO30" s="1150" t="s">
        <v>485</v>
      </c>
      <c r="AP30" s="255"/>
      <c r="AQ30" s="256" t="s">
        <v>486</v>
      </c>
      <c r="AR30" s="257"/>
    </row>
    <row r="31" spans="1:46">
      <c r="A31" s="249"/>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58"/>
      <c r="AL31" s="259"/>
      <c r="AM31" s="259"/>
      <c r="AN31" s="260"/>
      <c r="AO31" s="1151"/>
      <c r="AP31" s="261" t="s">
        <v>487</v>
      </c>
      <c r="AQ31" s="262" t="s">
        <v>488</v>
      </c>
      <c r="AR31" s="263" t="s">
        <v>489</v>
      </c>
    </row>
    <row r="32" spans="1:46" ht="27" customHeight="1">
      <c r="A32" s="249"/>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1166" t="s">
        <v>507</v>
      </c>
      <c r="AL32" s="1167"/>
      <c r="AM32" s="1167"/>
      <c r="AN32" s="1168"/>
      <c r="AO32" s="295">
        <v>21440541</v>
      </c>
      <c r="AP32" s="295">
        <v>46864</v>
      </c>
      <c r="AQ32" s="296">
        <v>37151</v>
      </c>
      <c r="AR32" s="297">
        <v>26.1</v>
      </c>
    </row>
    <row r="33" spans="1:46" ht="13.5" customHeight="1">
      <c r="A33" s="249"/>
      <c r="B33" s="245"/>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1166" t="s">
        <v>508</v>
      </c>
      <c r="AL33" s="1167"/>
      <c r="AM33" s="1167"/>
      <c r="AN33" s="1168"/>
      <c r="AO33" s="295" t="s">
        <v>494</v>
      </c>
      <c r="AP33" s="295" t="s">
        <v>494</v>
      </c>
      <c r="AQ33" s="296">
        <v>1</v>
      </c>
      <c r="AR33" s="297" t="s">
        <v>494</v>
      </c>
    </row>
    <row r="34" spans="1:46" ht="27" customHeight="1">
      <c r="A34" s="249"/>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1166" t="s">
        <v>509</v>
      </c>
      <c r="AL34" s="1167"/>
      <c r="AM34" s="1167"/>
      <c r="AN34" s="1168"/>
      <c r="AO34" s="295">
        <v>1667</v>
      </c>
      <c r="AP34" s="295">
        <v>4</v>
      </c>
      <c r="AQ34" s="296">
        <v>48</v>
      </c>
      <c r="AR34" s="297">
        <v>-91.7</v>
      </c>
    </row>
    <row r="35" spans="1:46" ht="27" customHeight="1">
      <c r="A35" s="249"/>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1166" t="s">
        <v>510</v>
      </c>
      <c r="AL35" s="1167"/>
      <c r="AM35" s="1167"/>
      <c r="AN35" s="1168"/>
      <c r="AO35" s="295">
        <v>2028742</v>
      </c>
      <c r="AP35" s="295">
        <v>4434</v>
      </c>
      <c r="AQ35" s="296">
        <v>8181</v>
      </c>
      <c r="AR35" s="297">
        <v>-45.8</v>
      </c>
    </row>
    <row r="36" spans="1:46" ht="27" customHeight="1">
      <c r="A36" s="249"/>
      <c r="B36" s="245"/>
      <c r="C36" s="245"/>
      <c r="D36" s="245"/>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1166" t="s">
        <v>511</v>
      </c>
      <c r="AL36" s="1167"/>
      <c r="AM36" s="1167"/>
      <c r="AN36" s="1168"/>
      <c r="AO36" s="295">
        <v>777</v>
      </c>
      <c r="AP36" s="295">
        <v>2</v>
      </c>
      <c r="AQ36" s="296">
        <v>473</v>
      </c>
      <c r="AR36" s="297">
        <v>-99.6</v>
      </c>
    </row>
    <row r="37" spans="1:46" ht="13.5" customHeight="1">
      <c r="A37" s="249"/>
      <c r="B37" s="245"/>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1166" t="s">
        <v>512</v>
      </c>
      <c r="AL37" s="1167"/>
      <c r="AM37" s="1167"/>
      <c r="AN37" s="1168"/>
      <c r="AO37" s="295">
        <v>173516</v>
      </c>
      <c r="AP37" s="295">
        <v>379</v>
      </c>
      <c r="AQ37" s="296">
        <v>499</v>
      </c>
      <c r="AR37" s="297">
        <v>-24</v>
      </c>
    </row>
    <row r="38" spans="1:46" ht="27" customHeight="1">
      <c r="A38" s="249"/>
      <c r="B38" s="245"/>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1169" t="s">
        <v>513</v>
      </c>
      <c r="AL38" s="1170"/>
      <c r="AM38" s="1170"/>
      <c r="AN38" s="1171"/>
      <c r="AO38" s="298" t="s">
        <v>494</v>
      </c>
      <c r="AP38" s="298" t="s">
        <v>494</v>
      </c>
      <c r="AQ38" s="299">
        <v>1</v>
      </c>
      <c r="AR38" s="287" t="s">
        <v>494</v>
      </c>
      <c r="AS38" s="294"/>
    </row>
    <row r="39" spans="1:46">
      <c r="A39" s="249"/>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1169" t="s">
        <v>514</v>
      </c>
      <c r="AL39" s="1170"/>
      <c r="AM39" s="1170"/>
      <c r="AN39" s="1171"/>
      <c r="AO39" s="295">
        <v>-5623915</v>
      </c>
      <c r="AP39" s="295">
        <v>-12292</v>
      </c>
      <c r="AQ39" s="296">
        <v>-8269</v>
      </c>
      <c r="AR39" s="297">
        <v>48.7</v>
      </c>
      <c r="AS39" s="294"/>
    </row>
    <row r="40" spans="1:46" ht="27" customHeight="1">
      <c r="A40" s="249"/>
      <c r="B40" s="245"/>
      <c r="C40" s="245"/>
      <c r="D40" s="245"/>
      <c r="E40" s="245"/>
      <c r="F40" s="245"/>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1166" t="s">
        <v>515</v>
      </c>
      <c r="AL40" s="1167"/>
      <c r="AM40" s="1167"/>
      <c r="AN40" s="1168"/>
      <c r="AO40" s="295">
        <v>-10706500</v>
      </c>
      <c r="AP40" s="295">
        <v>-23402</v>
      </c>
      <c r="AQ40" s="296">
        <v>-27482</v>
      </c>
      <c r="AR40" s="297">
        <v>-14.8</v>
      </c>
      <c r="AS40" s="294"/>
    </row>
    <row r="41" spans="1:46">
      <c r="A41" s="249"/>
      <c r="B41" s="245"/>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1172" t="s">
        <v>287</v>
      </c>
      <c r="AL41" s="1173"/>
      <c r="AM41" s="1173"/>
      <c r="AN41" s="1174"/>
      <c r="AO41" s="295">
        <v>7314828</v>
      </c>
      <c r="AP41" s="295">
        <v>15988</v>
      </c>
      <c r="AQ41" s="296">
        <v>10602</v>
      </c>
      <c r="AR41" s="297">
        <v>50.8</v>
      </c>
      <c r="AS41" s="294"/>
    </row>
    <row r="42" spans="1:46">
      <c r="A42" s="249"/>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300"/>
      <c r="AL42" s="245"/>
      <c r="AM42" s="245"/>
      <c r="AN42" s="245"/>
      <c r="AO42" s="245"/>
      <c r="AP42" s="245"/>
      <c r="AQ42" s="271"/>
      <c r="AR42" s="271"/>
      <c r="AS42" s="294"/>
    </row>
    <row r="43" spans="1:46">
      <c r="A43" s="249"/>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301"/>
      <c r="AQ43" s="271"/>
      <c r="AR43" s="245"/>
      <c r="AS43" s="294"/>
    </row>
    <row r="44" spans="1:46">
      <c r="A44" s="249"/>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71"/>
      <c r="AR44" s="245"/>
    </row>
    <row r="45" spans="1:46">
      <c r="A45" s="247"/>
      <c r="B45" s="247"/>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302"/>
      <c r="AR45" s="247"/>
      <c r="AS45" s="247"/>
      <c r="AT45" s="245"/>
    </row>
    <row r="46" spans="1:46">
      <c r="A46" s="303"/>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245"/>
    </row>
    <row r="47" spans="1:46" ht="17.25" customHeight="1">
      <c r="A47" s="304" t="s">
        <v>516</v>
      </c>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row>
    <row r="48" spans="1:46">
      <c r="A48" s="249"/>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c r="Z48" s="245"/>
      <c r="AA48" s="245"/>
      <c r="AB48" s="245"/>
      <c r="AC48" s="245"/>
      <c r="AD48" s="245"/>
      <c r="AE48" s="245"/>
      <c r="AF48" s="245"/>
      <c r="AG48" s="245"/>
      <c r="AH48" s="245"/>
      <c r="AI48" s="245"/>
      <c r="AJ48" s="245"/>
      <c r="AK48" s="305" t="s">
        <v>517</v>
      </c>
      <c r="AL48" s="305"/>
      <c r="AM48" s="305"/>
      <c r="AN48" s="305"/>
      <c r="AO48" s="305"/>
      <c r="AP48" s="305"/>
      <c r="AQ48" s="306"/>
      <c r="AR48" s="305"/>
    </row>
    <row r="49" spans="1:44" ht="13.5" customHeight="1">
      <c r="A49" s="249"/>
      <c r="B49" s="245"/>
      <c r="C49" s="245"/>
      <c r="D49" s="245"/>
      <c r="E49" s="245"/>
      <c r="F49" s="245"/>
      <c r="G49" s="245"/>
      <c r="H49" s="245"/>
      <c r="I49" s="245"/>
      <c r="J49" s="245"/>
      <c r="K49" s="245"/>
      <c r="L49" s="245"/>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5"/>
      <c r="AJ49" s="245"/>
      <c r="AK49" s="307"/>
      <c r="AL49" s="308"/>
      <c r="AM49" s="1161" t="s">
        <v>485</v>
      </c>
      <c r="AN49" s="1163" t="s">
        <v>518</v>
      </c>
      <c r="AO49" s="1164"/>
      <c r="AP49" s="1164"/>
      <c r="AQ49" s="1164"/>
      <c r="AR49" s="1165"/>
    </row>
    <row r="50" spans="1:44">
      <c r="A50" s="249"/>
      <c r="B50" s="245"/>
      <c r="C50" s="245"/>
      <c r="D50" s="245"/>
      <c r="E50" s="245"/>
      <c r="F50" s="245"/>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309"/>
      <c r="AL50" s="310"/>
      <c r="AM50" s="1162"/>
      <c r="AN50" s="311" t="s">
        <v>519</v>
      </c>
      <c r="AO50" s="312" t="s">
        <v>520</v>
      </c>
      <c r="AP50" s="313" t="s">
        <v>521</v>
      </c>
      <c r="AQ50" s="314" t="s">
        <v>522</v>
      </c>
      <c r="AR50" s="315" t="s">
        <v>523</v>
      </c>
    </row>
    <row r="51" spans="1:44">
      <c r="A51" s="249"/>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307" t="s">
        <v>524</v>
      </c>
      <c r="AL51" s="308"/>
      <c r="AM51" s="316">
        <v>20079335</v>
      </c>
      <c r="AN51" s="317">
        <v>43385</v>
      </c>
      <c r="AO51" s="318">
        <v>41.2</v>
      </c>
      <c r="AP51" s="319">
        <v>52191</v>
      </c>
      <c r="AQ51" s="320">
        <v>0.7</v>
      </c>
      <c r="AR51" s="321">
        <v>40.5</v>
      </c>
    </row>
    <row r="52" spans="1:44">
      <c r="A52" s="249"/>
      <c r="B52" s="245"/>
      <c r="C52" s="245"/>
      <c r="D52" s="245"/>
      <c r="E52" s="245"/>
      <c r="F52" s="245"/>
      <c r="G52" s="245"/>
      <c r="H52" s="245"/>
      <c r="I52" s="245"/>
      <c r="J52" s="245"/>
      <c r="K52" s="245"/>
      <c r="L52" s="245"/>
      <c r="M52" s="245"/>
      <c r="N52" s="245"/>
      <c r="O52" s="245"/>
      <c r="P52" s="245"/>
      <c r="Q52" s="245"/>
      <c r="R52" s="245"/>
      <c r="S52" s="245"/>
      <c r="T52" s="245"/>
      <c r="U52" s="245"/>
      <c r="V52" s="245"/>
      <c r="W52" s="245"/>
      <c r="X52" s="245"/>
      <c r="Y52" s="245"/>
      <c r="Z52" s="245"/>
      <c r="AA52" s="245"/>
      <c r="AB52" s="245"/>
      <c r="AC52" s="245"/>
      <c r="AD52" s="245"/>
      <c r="AE52" s="245"/>
      <c r="AF52" s="245"/>
      <c r="AG52" s="245"/>
      <c r="AH52" s="245"/>
      <c r="AI52" s="245"/>
      <c r="AJ52" s="245"/>
      <c r="AK52" s="322"/>
      <c r="AL52" s="323" t="s">
        <v>525</v>
      </c>
      <c r="AM52" s="324">
        <v>10511940</v>
      </c>
      <c r="AN52" s="325">
        <v>22713</v>
      </c>
      <c r="AO52" s="326">
        <v>40.200000000000003</v>
      </c>
      <c r="AP52" s="327">
        <v>26807</v>
      </c>
      <c r="AQ52" s="328">
        <v>1.8</v>
      </c>
      <c r="AR52" s="329">
        <v>38.4</v>
      </c>
    </row>
    <row r="53" spans="1:44">
      <c r="A53" s="249"/>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307" t="s">
        <v>526</v>
      </c>
      <c r="AL53" s="308"/>
      <c r="AM53" s="316">
        <v>16739385</v>
      </c>
      <c r="AN53" s="317">
        <v>36378</v>
      </c>
      <c r="AO53" s="318">
        <v>-16.2</v>
      </c>
      <c r="AP53" s="319">
        <v>48105</v>
      </c>
      <c r="AQ53" s="320">
        <v>-7.8</v>
      </c>
      <c r="AR53" s="321">
        <v>-8.4</v>
      </c>
    </row>
    <row r="54" spans="1:44">
      <c r="A54" s="249"/>
      <c r="B54" s="245"/>
      <c r="C54" s="245"/>
      <c r="D54" s="245"/>
      <c r="E54" s="245"/>
      <c r="F54" s="245"/>
      <c r="G54" s="245"/>
      <c r="H54" s="245"/>
      <c r="I54" s="245"/>
      <c r="J54" s="245"/>
      <c r="K54" s="245"/>
      <c r="L54" s="245"/>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322"/>
      <c r="AL54" s="323" t="s">
        <v>525</v>
      </c>
      <c r="AM54" s="324">
        <v>10763374</v>
      </c>
      <c r="AN54" s="325">
        <v>23391</v>
      </c>
      <c r="AO54" s="326">
        <v>3</v>
      </c>
      <c r="AP54" s="327">
        <v>24072</v>
      </c>
      <c r="AQ54" s="328">
        <v>-10.199999999999999</v>
      </c>
      <c r="AR54" s="329">
        <v>13.2</v>
      </c>
    </row>
    <row r="55" spans="1:44">
      <c r="A55" s="249"/>
      <c r="B55" s="245"/>
      <c r="C55" s="245"/>
      <c r="D55" s="245"/>
      <c r="E55" s="245"/>
      <c r="F55" s="245"/>
      <c r="G55" s="245"/>
      <c r="H55" s="245"/>
      <c r="I55" s="245"/>
      <c r="J55" s="245"/>
      <c r="K55" s="245"/>
      <c r="L55" s="245"/>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307" t="s">
        <v>527</v>
      </c>
      <c r="AL55" s="308"/>
      <c r="AM55" s="316">
        <v>13222793</v>
      </c>
      <c r="AN55" s="317">
        <v>28814</v>
      </c>
      <c r="AO55" s="318">
        <v>-20.8</v>
      </c>
      <c r="AP55" s="319">
        <v>47446</v>
      </c>
      <c r="AQ55" s="320">
        <v>-1.4</v>
      </c>
      <c r="AR55" s="321">
        <v>-19.399999999999999</v>
      </c>
    </row>
    <row r="56" spans="1:44">
      <c r="A56" s="249"/>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c r="AA56" s="245"/>
      <c r="AB56" s="245"/>
      <c r="AC56" s="245"/>
      <c r="AD56" s="245"/>
      <c r="AE56" s="245"/>
      <c r="AF56" s="245"/>
      <c r="AG56" s="245"/>
      <c r="AH56" s="245"/>
      <c r="AI56" s="245"/>
      <c r="AJ56" s="245"/>
      <c r="AK56" s="322"/>
      <c r="AL56" s="323" t="s">
        <v>525</v>
      </c>
      <c r="AM56" s="324">
        <v>8765821</v>
      </c>
      <c r="AN56" s="325">
        <v>19102</v>
      </c>
      <c r="AO56" s="326">
        <v>-18.3</v>
      </c>
      <c r="AP56" s="327">
        <v>24371</v>
      </c>
      <c r="AQ56" s="328">
        <v>1.2</v>
      </c>
      <c r="AR56" s="329">
        <v>-19.5</v>
      </c>
    </row>
    <row r="57" spans="1:44">
      <c r="A57" s="249"/>
      <c r="B57" s="245"/>
      <c r="C57" s="245"/>
      <c r="D57" s="245"/>
      <c r="E57" s="245"/>
      <c r="F57" s="245"/>
      <c r="G57" s="245"/>
      <c r="H57" s="245"/>
      <c r="I57" s="245"/>
      <c r="J57" s="245"/>
      <c r="K57" s="245"/>
      <c r="L57" s="245"/>
      <c r="M57" s="245"/>
      <c r="N57" s="245"/>
      <c r="O57" s="245"/>
      <c r="P57" s="245"/>
      <c r="Q57" s="245"/>
      <c r="R57" s="245"/>
      <c r="S57" s="245"/>
      <c r="T57" s="245"/>
      <c r="U57" s="245"/>
      <c r="V57" s="245"/>
      <c r="W57" s="245"/>
      <c r="X57" s="245"/>
      <c r="Y57" s="245"/>
      <c r="Z57" s="245"/>
      <c r="AA57" s="245"/>
      <c r="AB57" s="245"/>
      <c r="AC57" s="245"/>
      <c r="AD57" s="245"/>
      <c r="AE57" s="245"/>
      <c r="AF57" s="245"/>
      <c r="AG57" s="245"/>
      <c r="AH57" s="245"/>
      <c r="AI57" s="245"/>
      <c r="AJ57" s="245"/>
      <c r="AK57" s="307" t="s">
        <v>528</v>
      </c>
      <c r="AL57" s="308"/>
      <c r="AM57" s="316">
        <v>12460776</v>
      </c>
      <c r="AN57" s="317">
        <v>27204</v>
      </c>
      <c r="AO57" s="318">
        <v>-5.6</v>
      </c>
      <c r="AP57" s="319">
        <v>48387</v>
      </c>
      <c r="AQ57" s="320">
        <v>2</v>
      </c>
      <c r="AR57" s="321">
        <v>-7.6</v>
      </c>
    </row>
    <row r="58" spans="1:44">
      <c r="A58" s="249"/>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322"/>
      <c r="AL58" s="323" t="s">
        <v>525</v>
      </c>
      <c r="AM58" s="324">
        <v>8062404</v>
      </c>
      <c r="AN58" s="325">
        <v>17602</v>
      </c>
      <c r="AO58" s="326">
        <v>-7.9</v>
      </c>
      <c r="AP58" s="327">
        <v>25592</v>
      </c>
      <c r="AQ58" s="328">
        <v>5</v>
      </c>
      <c r="AR58" s="329">
        <v>-12.9</v>
      </c>
    </row>
    <row r="59" spans="1:44">
      <c r="A59" s="249"/>
      <c r="B59" s="245"/>
      <c r="C59" s="245"/>
      <c r="D59" s="245"/>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c r="AE59" s="245"/>
      <c r="AF59" s="245"/>
      <c r="AG59" s="245"/>
      <c r="AH59" s="245"/>
      <c r="AI59" s="245"/>
      <c r="AJ59" s="245"/>
      <c r="AK59" s="307" t="s">
        <v>529</v>
      </c>
      <c r="AL59" s="308"/>
      <c r="AM59" s="316">
        <v>20045076</v>
      </c>
      <c r="AN59" s="317">
        <v>43814</v>
      </c>
      <c r="AO59" s="318">
        <v>61.1</v>
      </c>
      <c r="AP59" s="319">
        <v>49684</v>
      </c>
      <c r="AQ59" s="320">
        <v>2.7</v>
      </c>
      <c r="AR59" s="321">
        <v>58.4</v>
      </c>
    </row>
    <row r="60" spans="1:44">
      <c r="A60" s="249"/>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c r="AE60" s="245"/>
      <c r="AF60" s="245"/>
      <c r="AG60" s="245"/>
      <c r="AH60" s="245"/>
      <c r="AI60" s="245"/>
      <c r="AJ60" s="245"/>
      <c r="AK60" s="322"/>
      <c r="AL60" s="323" t="s">
        <v>525</v>
      </c>
      <c r="AM60" s="324">
        <v>10592127</v>
      </c>
      <c r="AN60" s="325">
        <v>23152</v>
      </c>
      <c r="AO60" s="326">
        <v>31.5</v>
      </c>
      <c r="AP60" s="327">
        <v>28303</v>
      </c>
      <c r="AQ60" s="328">
        <v>10.6</v>
      </c>
      <c r="AR60" s="329">
        <v>20.9</v>
      </c>
    </row>
    <row r="61" spans="1:44">
      <c r="A61" s="249"/>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5"/>
      <c r="AI61" s="245"/>
      <c r="AJ61" s="245"/>
      <c r="AK61" s="307" t="s">
        <v>530</v>
      </c>
      <c r="AL61" s="330"/>
      <c r="AM61" s="331">
        <v>16509473</v>
      </c>
      <c r="AN61" s="332">
        <v>35919</v>
      </c>
      <c r="AO61" s="333">
        <v>11.9</v>
      </c>
      <c r="AP61" s="334">
        <v>49163</v>
      </c>
      <c r="AQ61" s="335">
        <v>-0.8</v>
      </c>
      <c r="AR61" s="321">
        <v>12.7</v>
      </c>
    </row>
    <row r="62" spans="1:44">
      <c r="A62" s="249"/>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322"/>
      <c r="AL62" s="323" t="s">
        <v>525</v>
      </c>
      <c r="AM62" s="324">
        <v>9739133</v>
      </c>
      <c r="AN62" s="325">
        <v>21192</v>
      </c>
      <c r="AO62" s="326">
        <v>9.6999999999999993</v>
      </c>
      <c r="AP62" s="327">
        <v>25829</v>
      </c>
      <c r="AQ62" s="328">
        <v>1.7</v>
      </c>
      <c r="AR62" s="329">
        <v>8</v>
      </c>
    </row>
    <row r="63" spans="1:44">
      <c r="A63" s="249"/>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row>
    <row r="64" spans="1:44">
      <c r="A64" s="249"/>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row>
    <row r="65" spans="1:46">
      <c r="A65" s="249"/>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row>
    <row r="66" spans="1:46">
      <c r="A66" s="336"/>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37"/>
    </row>
    <row r="67" spans="1:46" ht="13.5" hidden="1" customHeight="1">
      <c r="AK67" s="245"/>
      <c r="AL67" s="245"/>
      <c r="AM67" s="245"/>
      <c r="AN67" s="245"/>
      <c r="AO67" s="245"/>
      <c r="AP67" s="245"/>
      <c r="AQ67" s="245"/>
      <c r="AR67" s="245"/>
      <c r="AS67" s="245"/>
      <c r="AT67" s="245"/>
    </row>
    <row r="68" spans="1:46" ht="13.5" hidden="1" customHeight="1">
      <c r="AK68" s="245"/>
      <c r="AL68" s="245"/>
      <c r="AM68" s="245"/>
      <c r="AN68" s="245"/>
      <c r="AO68" s="245"/>
      <c r="AP68" s="245"/>
      <c r="AQ68" s="245"/>
      <c r="AR68" s="245"/>
    </row>
    <row r="69" spans="1:46" ht="13.5" hidden="1" customHeight="1">
      <c r="AK69" s="245"/>
      <c r="AL69" s="245"/>
      <c r="AM69" s="245"/>
      <c r="AN69" s="245"/>
      <c r="AO69" s="245"/>
      <c r="AP69" s="245"/>
      <c r="AQ69" s="245"/>
      <c r="AR69" s="245"/>
    </row>
    <row r="70" spans="1:46" hidden="1">
      <c r="AK70" s="245"/>
      <c r="AL70" s="245"/>
      <c r="AM70" s="245"/>
      <c r="AN70" s="245"/>
      <c r="AO70" s="245"/>
      <c r="AP70" s="245"/>
      <c r="AQ70" s="245"/>
      <c r="AR70" s="245"/>
    </row>
    <row r="71" spans="1:46" hidden="1">
      <c r="AK71" s="245"/>
      <c r="AL71" s="245"/>
      <c r="AM71" s="245"/>
      <c r="AN71" s="245"/>
      <c r="AO71" s="245"/>
      <c r="AP71" s="245"/>
      <c r="AQ71" s="245"/>
      <c r="AR71" s="245"/>
    </row>
    <row r="72" spans="1:46" hidden="1">
      <c r="AK72" s="245"/>
      <c r="AL72" s="245"/>
      <c r="AM72" s="245"/>
      <c r="AN72" s="245"/>
      <c r="AO72" s="245"/>
      <c r="AP72" s="245"/>
      <c r="AQ72" s="245"/>
      <c r="AR72" s="245"/>
    </row>
    <row r="73" spans="1:46" hidden="1">
      <c r="AK73" s="245"/>
      <c r="AL73" s="245"/>
      <c r="AM73" s="245"/>
      <c r="AN73" s="245"/>
      <c r="AO73" s="245"/>
      <c r="AP73" s="245"/>
      <c r="AQ73" s="245"/>
      <c r="AR73" s="245"/>
    </row>
  </sheetData>
  <sheetProtection algorithmName="SHA-512" hashValue="WOO6bDkUmVHnXxAa6HOKJwgUhYcO/olKo3g96hWLOp6FTORo5t/1Sv6a/XOBgSWdmAijXrqPDD+roXAtfrAVNA==" saltValue="SM9RXSFr5HB8GJP4hOu9Y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70" zoomScaleNormal="70" zoomScaleSheetLayoutView="55" workbookViewId="0">
      <selection activeCell="CM93" sqref="CM93"/>
    </sheetView>
  </sheetViews>
  <sheetFormatPr defaultColWidth="0" defaultRowHeight="13.5" customHeight="1" zeroHeight="1"/>
  <cols>
    <col min="1" max="125" width="2.5" style="243" customWidth="1"/>
    <col min="126" max="16384" width="9" style="242" hidden="1"/>
  </cols>
  <sheetData>
    <row r="1" spans="2:125" ht="13.5" customHeight="1">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2:125">
      <c r="B2" s="242"/>
      <c r="DG2" s="242"/>
    </row>
    <row r="3" spans="2:125">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H3" s="242"/>
      <c r="DI3" s="242"/>
      <c r="DJ3" s="242"/>
      <c r="DK3" s="242"/>
      <c r="DL3" s="242"/>
      <c r="DM3" s="242"/>
      <c r="DN3" s="242"/>
      <c r="DO3" s="242"/>
      <c r="DP3" s="242"/>
      <c r="DQ3" s="242"/>
      <c r="DR3" s="242"/>
      <c r="DS3" s="242"/>
      <c r="DT3" s="242"/>
      <c r="DU3" s="242"/>
    </row>
    <row r="4" spans="2:125"/>
    <row r="5" spans="2:125"/>
    <row r="6" spans="2:125"/>
    <row r="7" spans="2:125"/>
    <row r="8" spans="2:125"/>
    <row r="9" spans="2:125">
      <c r="DU9" s="242"/>
    </row>
    <row r="10" spans="2:125"/>
    <row r="11" spans="2:125"/>
    <row r="12" spans="2:125"/>
    <row r="13" spans="2:125"/>
    <row r="14" spans="2:125"/>
    <row r="15" spans="2:125"/>
    <row r="16" spans="2:125"/>
    <row r="17" spans="125:125">
      <c r="DU17" s="242"/>
    </row>
    <row r="18" spans="125:125"/>
    <row r="19" spans="125:125"/>
    <row r="20" spans="125:125">
      <c r="DU20" s="242"/>
    </row>
    <row r="21" spans="125:125">
      <c r="DU21" s="242"/>
    </row>
    <row r="22" spans="125:125"/>
    <row r="23" spans="125:125"/>
    <row r="24" spans="125:125"/>
    <row r="25" spans="125:125"/>
    <row r="26" spans="125:125"/>
    <row r="27" spans="125:125"/>
    <row r="28" spans="125:125">
      <c r="DU28" s="242"/>
    </row>
    <row r="29" spans="125:125"/>
    <row r="30" spans="125:125"/>
    <row r="31" spans="125:125"/>
    <row r="32" spans="125:125"/>
    <row r="33" spans="2:125">
      <c r="B33" s="242"/>
      <c r="G33" s="242"/>
      <c r="I33" s="242"/>
    </row>
    <row r="34" spans="2:125">
      <c r="C34" s="242"/>
      <c r="P34" s="242"/>
      <c r="DE34" s="242"/>
      <c r="DH34" s="242"/>
    </row>
    <row r="35" spans="2:125">
      <c r="D35" s="242"/>
      <c r="E35" s="242"/>
      <c r="DG35" s="242"/>
      <c r="DJ35" s="242"/>
      <c r="DP35" s="242"/>
      <c r="DQ35" s="242"/>
      <c r="DR35" s="242"/>
      <c r="DS35" s="242"/>
      <c r="DT35" s="242"/>
      <c r="DU35" s="242"/>
    </row>
    <row r="36" spans="2:125">
      <c r="F36" s="242"/>
      <c r="H36" s="242"/>
      <c r="J36" s="242"/>
      <c r="K36" s="242"/>
      <c r="L36" s="242"/>
      <c r="M36" s="242"/>
      <c r="N36" s="242"/>
      <c r="O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F36" s="242"/>
      <c r="DI36" s="242"/>
      <c r="DK36" s="242"/>
      <c r="DL36" s="242"/>
      <c r="DM36" s="242"/>
      <c r="DN36" s="242"/>
      <c r="DO36" s="242"/>
      <c r="DP36" s="242"/>
      <c r="DQ36" s="242"/>
      <c r="DR36" s="242"/>
      <c r="DS36" s="242"/>
      <c r="DT36" s="242"/>
      <c r="DU36" s="242"/>
    </row>
    <row r="37" spans="2:125">
      <c r="DU37" s="242"/>
    </row>
    <row r="38" spans="2:125">
      <c r="DT38" s="242"/>
      <c r="DU38" s="242"/>
    </row>
    <row r="39" spans="2:125"/>
    <row r="40" spans="2:125">
      <c r="DH40" s="242"/>
    </row>
    <row r="41" spans="2:125">
      <c r="DE41" s="242"/>
    </row>
    <row r="42" spans="2:125">
      <c r="DG42" s="242"/>
      <c r="DJ42" s="242"/>
    </row>
    <row r="43" spans="2:125">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F43" s="242"/>
      <c r="DI43" s="242"/>
      <c r="DK43" s="242"/>
      <c r="DL43" s="242"/>
      <c r="DM43" s="242"/>
      <c r="DN43" s="242"/>
      <c r="DO43" s="242"/>
      <c r="DP43" s="242"/>
      <c r="DQ43" s="242"/>
      <c r="DR43" s="242"/>
      <c r="DS43" s="242"/>
      <c r="DT43" s="242"/>
      <c r="DU43" s="242"/>
    </row>
    <row r="44" spans="2:125">
      <c r="DU44" s="242"/>
    </row>
    <row r="45" spans="2:125"/>
    <row r="46" spans="2:125"/>
    <row r="47" spans="2:125"/>
    <row r="48" spans="2:125">
      <c r="DT48" s="242"/>
      <c r="DU48" s="242"/>
    </row>
    <row r="49" spans="120:125">
      <c r="DU49" s="242"/>
    </row>
    <row r="50" spans="120:125">
      <c r="DU50" s="242"/>
    </row>
    <row r="51" spans="120:125">
      <c r="DP51" s="242"/>
      <c r="DQ51" s="242"/>
      <c r="DR51" s="242"/>
      <c r="DS51" s="242"/>
      <c r="DT51" s="242"/>
      <c r="DU51" s="242"/>
    </row>
    <row r="52" spans="120:125"/>
    <row r="53" spans="120:125"/>
    <row r="54" spans="120:125">
      <c r="DU54" s="242"/>
    </row>
    <row r="55" spans="120:125"/>
    <row r="56" spans="120:125"/>
    <row r="57" spans="120:125"/>
    <row r="58" spans="120:125">
      <c r="DU58" s="242"/>
    </row>
    <row r="59" spans="120:125"/>
    <row r="60" spans="120:125"/>
    <row r="61" spans="120:125"/>
    <row r="62" spans="120:125"/>
    <row r="63" spans="120:125">
      <c r="DU63" s="242"/>
    </row>
    <row r="64" spans="120:125">
      <c r="DT64" s="242"/>
      <c r="DU64" s="242"/>
    </row>
    <row r="65" spans="123:125"/>
    <row r="66" spans="123:125"/>
    <row r="67" spans="123:125"/>
    <row r="68" spans="123:125"/>
    <row r="69" spans="123:125">
      <c r="DS69" s="242"/>
      <c r="DT69" s="242"/>
      <c r="DU69" s="242"/>
    </row>
    <row r="70" spans="123:125"/>
    <row r="71" spans="123:125"/>
    <row r="72" spans="123:125"/>
    <row r="73" spans="123:125"/>
    <row r="74" spans="123:125"/>
    <row r="75" spans="123:125"/>
    <row r="76" spans="123:125"/>
    <row r="77" spans="123:125"/>
    <row r="78" spans="123:125"/>
    <row r="79" spans="123:125"/>
    <row r="80" spans="123:125"/>
    <row r="81" spans="116:125"/>
    <row r="82" spans="116:125">
      <c r="DL82" s="242"/>
    </row>
    <row r="83" spans="116:125">
      <c r="DM83" s="242"/>
      <c r="DN83" s="242"/>
      <c r="DO83" s="242"/>
      <c r="DP83" s="242"/>
      <c r="DQ83" s="242"/>
      <c r="DR83" s="242"/>
      <c r="DS83" s="242"/>
      <c r="DT83" s="242"/>
      <c r="DU83" s="242"/>
    </row>
    <row r="84" spans="116:125"/>
    <row r="85" spans="116:125"/>
    <row r="86" spans="116:125"/>
    <row r="87" spans="116:125"/>
    <row r="88" spans="116:125">
      <c r="DU88" s="242"/>
    </row>
    <row r="89" spans="116:125"/>
    <row r="90" spans="116:125"/>
    <row r="91" spans="116:125"/>
    <row r="92" spans="116:125" ht="13.5" customHeight="1"/>
    <row r="93" spans="116:125" ht="13.5" customHeight="1"/>
    <row r="94" spans="116:125" ht="13.5" customHeight="1">
      <c r="DS94" s="242"/>
      <c r="DT94" s="242"/>
      <c r="DU94" s="242"/>
    </row>
    <row r="95" spans="116:125" ht="13.5" customHeight="1">
      <c r="DU95" s="242"/>
    </row>
    <row r="96" spans="116:125" ht="13.5" customHeight="1"/>
    <row r="97" spans="124:125" ht="13.5" customHeight="1"/>
    <row r="98" spans="124:125" ht="13.5" customHeight="1"/>
    <row r="99" spans="124:125" ht="13.5" customHeight="1"/>
    <row r="100" spans="124:125" ht="13.5" customHeight="1"/>
    <row r="101" spans="124:125" ht="13.5" customHeight="1">
      <c r="DU101" s="242"/>
    </row>
    <row r="102" spans="124:125" ht="13.5" customHeight="1"/>
    <row r="103" spans="124:125" ht="13.5" customHeight="1"/>
    <row r="104" spans="124:125" ht="13.5" customHeight="1">
      <c r="DT104" s="242"/>
      <c r="DU104" s="242"/>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2" t="s">
        <v>482</v>
      </c>
    </row>
    <row r="121" spans="125:125" ht="13.5" hidden="1" customHeight="1">
      <c r="DU121" s="242"/>
    </row>
  </sheetData>
  <sheetProtection algorithmName="SHA-512" hashValue="IApqZ9Yed6MDjfKsWxiV8uHwNp6joI4mE1D2oJJtrHK+quThUMFNKQMqKUHB6e1slN9xbyhGO4nn45yRqZQ8og==" saltValue="krPils4YjrkAJ1sCw7udV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DA70" sqref="DA70"/>
    </sheetView>
  </sheetViews>
  <sheetFormatPr defaultColWidth="0" defaultRowHeight="13.5" customHeight="1" zeroHeight="1"/>
  <cols>
    <col min="1" max="125" width="2.5" style="243" customWidth="1"/>
    <col min="126" max="142" width="0" style="242" hidden="1" customWidth="1"/>
    <col min="143" max="16384" width="9" style="242" hidden="1"/>
  </cols>
  <sheetData>
    <row r="1" spans="1:125" ht="13.5" customHeight="1">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1:125">
      <c r="B2" s="242"/>
      <c r="T2" s="242"/>
    </row>
    <row r="3" spans="1:12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G3" s="242"/>
      <c r="DH3" s="242"/>
      <c r="DI3" s="242"/>
      <c r="DJ3" s="242"/>
      <c r="DK3" s="242"/>
      <c r="DL3" s="242"/>
      <c r="DM3" s="242"/>
      <c r="DN3" s="242"/>
      <c r="DO3" s="242"/>
      <c r="DP3" s="242"/>
      <c r="DQ3" s="242"/>
      <c r="DR3" s="242"/>
      <c r="DS3" s="242"/>
      <c r="DT3" s="242"/>
      <c r="DU3" s="242"/>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2"/>
      <c r="G33" s="242"/>
      <c r="I33" s="242"/>
    </row>
    <row r="34" spans="2:125">
      <c r="C34" s="242"/>
      <c r="P34" s="242"/>
      <c r="R34" s="242"/>
      <c r="U34" s="242"/>
    </row>
    <row r="35" spans="2:125">
      <c r="D35" s="242"/>
      <c r="E35" s="242"/>
      <c r="T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row>
    <row r="36" spans="2:125">
      <c r="F36" s="242"/>
      <c r="H36" s="242"/>
      <c r="J36" s="242"/>
      <c r="K36" s="242"/>
      <c r="L36" s="242"/>
      <c r="M36" s="242"/>
      <c r="N36" s="242"/>
      <c r="O36" s="242"/>
      <c r="Q36" s="242"/>
      <c r="S36" s="242"/>
      <c r="V36" s="242"/>
    </row>
    <row r="37" spans="2:125"/>
    <row r="38" spans="2:125"/>
    <row r="39" spans="2:125"/>
    <row r="40" spans="2:125">
      <c r="U40" s="242"/>
    </row>
    <row r="41" spans="2:125">
      <c r="R41" s="242"/>
    </row>
    <row r="42" spans="2:125">
      <c r="T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2"/>
      <c r="DL42" s="242"/>
      <c r="DM42" s="242"/>
      <c r="DN42" s="242"/>
      <c r="DO42" s="242"/>
      <c r="DP42" s="242"/>
      <c r="DQ42" s="242"/>
      <c r="DR42" s="242"/>
      <c r="DS42" s="242"/>
      <c r="DT42" s="242"/>
      <c r="DU42" s="242"/>
    </row>
    <row r="43" spans="2:125">
      <c r="Q43" s="242"/>
      <c r="S43" s="242"/>
      <c r="V43" s="242"/>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3" t="s">
        <v>482</v>
      </c>
    </row>
  </sheetData>
  <sheetProtection algorithmName="SHA-512" hashValue="EUbztSEcLjfB1QCYo4c5QVWkiAshs02pU3G9bx/wafVOIe7bxiZkcYyznqtVvB4BPhxFNa3Z2ZvziJ8AQuSfWw==" saltValue="IOEVTwEb9bmJMoSTJdmNN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1"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s="1" customFormat="1" ht="16.5" customHeight="1"/>
    <row r="2" s="1" customFormat="1" ht="16.5" customHeight="1"/>
    <row r="3" s="1" customFormat="1" ht="16.5" customHeight="1"/>
    <row r="4" s="1" customFormat="1" ht="16.5" customHeight="1"/>
    <row r="5" s="1" customFormat="1" ht="16.5" customHeight="1"/>
    <row r="6" s="1" customFormat="1" ht="16.5" customHeight="1"/>
    <row r="7" s="1" customFormat="1" ht="16.5" customHeight="1"/>
    <row r="8" s="1" customFormat="1" ht="16.5" customHeight="1"/>
    <row r="9" s="1" customFormat="1" ht="16.5" customHeight="1"/>
    <row r="10" s="1" customFormat="1" ht="16.5" customHeight="1"/>
    <row r="11" s="1" customFormat="1" ht="16.5" customHeight="1"/>
    <row r="12" s="1" customFormat="1" ht="16.5" customHeight="1"/>
    <row r="13" s="1" customFormat="1" ht="16.5" customHeight="1"/>
    <row r="14" s="1" customFormat="1" ht="16.5" customHeight="1"/>
    <row r="15" s="1" customFormat="1" ht="16.5" customHeight="1"/>
    <row r="16" s="1" customFormat="1" ht="16.5" customHeight="1"/>
    <row r="17" s="1" customFormat="1" ht="16.5" customHeight="1"/>
    <row r="18" s="1" customFormat="1" ht="16.5" customHeight="1"/>
    <row r="19" s="1" customFormat="1" ht="16.5" customHeight="1"/>
    <row r="20" s="1" customFormat="1"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532</v>
      </c>
      <c r="G46" s="8" t="s">
        <v>533</v>
      </c>
      <c r="H46" s="8" t="s">
        <v>534</v>
      </c>
      <c r="I46" s="8" t="s">
        <v>535</v>
      </c>
      <c r="J46" s="9" t="s">
        <v>536</v>
      </c>
    </row>
    <row r="47" spans="2:10" ht="57.75" customHeight="1">
      <c r="B47" s="10"/>
      <c r="C47" s="1175" t="s">
        <v>3</v>
      </c>
      <c r="D47" s="1175"/>
      <c r="E47" s="1176"/>
      <c r="F47" s="11">
        <v>9.27</v>
      </c>
      <c r="G47" s="12">
        <v>10.71</v>
      </c>
      <c r="H47" s="12">
        <v>11.18</v>
      </c>
      <c r="I47" s="12">
        <v>12.28</v>
      </c>
      <c r="J47" s="13">
        <v>12.46</v>
      </c>
    </row>
    <row r="48" spans="2:10" ht="57.75" customHeight="1">
      <c r="B48" s="14"/>
      <c r="C48" s="1177" t="s">
        <v>4</v>
      </c>
      <c r="D48" s="1177"/>
      <c r="E48" s="1178"/>
      <c r="F48" s="15">
        <v>0.45</v>
      </c>
      <c r="G48" s="16">
        <v>2.66</v>
      </c>
      <c r="H48" s="16">
        <v>2.2000000000000002</v>
      </c>
      <c r="I48" s="16">
        <v>2.16</v>
      </c>
      <c r="J48" s="17">
        <v>2.56</v>
      </c>
    </row>
    <row r="49" spans="2:10" ht="57.75" customHeight="1" thickBot="1">
      <c r="B49" s="18"/>
      <c r="C49" s="1179" t="s">
        <v>5</v>
      </c>
      <c r="D49" s="1179"/>
      <c r="E49" s="1180"/>
      <c r="F49" s="19">
        <v>5.27</v>
      </c>
      <c r="G49" s="20">
        <v>9.65</v>
      </c>
      <c r="H49" s="20">
        <v>1.1299999999999999</v>
      </c>
      <c r="I49" s="20">
        <v>2.0499999999999998</v>
      </c>
      <c r="J49" s="21">
        <v>2.25</v>
      </c>
    </row>
    <row r="50" spans="2:10"/>
  </sheetData>
  <sheetProtection algorithmName="SHA-512" hashValue="aDNJONiyB3O3wHa95lSIqFXQNyXJVPC6Czy03P+vYpLw0N/17vJNnBJnSe5BA+Ch/roUnFOYO0xQk8EPgr2fCQ==" saltValue="zuKaG5TJgMQFbhufhZVdY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6"/>
  <sheetViews>
    <sheetView showGridLines="0" zoomScale="70" zoomScaleNormal="70" zoomScaleSheetLayoutView="100" workbookViewId="0">
      <selection activeCell="P38" sqref="P38"/>
    </sheetView>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c r="A34" s="22"/>
      <c r="B34" s="31"/>
      <c r="C34" s="1187" t="s">
        <v>537</v>
      </c>
      <c r="D34" s="1187"/>
      <c r="E34" s="1188"/>
      <c r="F34" s="32">
        <v>12.64</v>
      </c>
      <c r="G34" s="33">
        <v>13.56</v>
      </c>
      <c r="H34" s="33">
        <v>16.600000000000001</v>
      </c>
      <c r="I34" s="33">
        <v>17.7</v>
      </c>
      <c r="J34" s="34">
        <v>18.13</v>
      </c>
      <c r="K34" s="22"/>
      <c r="L34" s="22"/>
      <c r="M34" s="22"/>
      <c r="N34" s="22"/>
      <c r="O34" s="22"/>
      <c r="P34" s="22"/>
    </row>
    <row r="35" spans="1:16" ht="39" customHeight="1">
      <c r="A35" s="22"/>
      <c r="B35" s="35"/>
      <c r="C35" s="1181" t="s">
        <v>538</v>
      </c>
      <c r="D35" s="1182"/>
      <c r="E35" s="1183"/>
      <c r="F35" s="36">
        <v>9.19</v>
      </c>
      <c r="G35" s="37">
        <v>8.69</v>
      </c>
      <c r="H35" s="37">
        <v>10.78</v>
      </c>
      <c r="I35" s="37">
        <v>10.51</v>
      </c>
      <c r="J35" s="38">
        <v>10</v>
      </c>
      <c r="K35" s="22"/>
      <c r="L35" s="22"/>
      <c r="M35" s="22"/>
      <c r="N35" s="22"/>
      <c r="O35" s="22"/>
      <c r="P35" s="22"/>
    </row>
    <row r="36" spans="1:16" ht="39" customHeight="1">
      <c r="A36" s="22"/>
      <c r="B36" s="35"/>
      <c r="C36" s="1181" t="s">
        <v>539</v>
      </c>
      <c r="D36" s="1182"/>
      <c r="E36" s="1183"/>
      <c r="F36" s="36">
        <v>7.23</v>
      </c>
      <c r="G36" s="37">
        <v>7.5</v>
      </c>
      <c r="H36" s="37">
        <v>8.01</v>
      </c>
      <c r="I36" s="37">
        <v>8.0500000000000007</v>
      </c>
      <c r="J36" s="38">
        <v>8.2100000000000009</v>
      </c>
      <c r="K36" s="22"/>
      <c r="L36" s="22"/>
      <c r="M36" s="22"/>
      <c r="N36" s="22"/>
      <c r="O36" s="22"/>
      <c r="P36" s="22"/>
    </row>
    <row r="37" spans="1:16" ht="39" customHeight="1">
      <c r="A37" s="22"/>
      <c r="B37" s="35"/>
      <c r="C37" s="1181" t="s">
        <v>540</v>
      </c>
      <c r="D37" s="1182"/>
      <c r="E37" s="1183"/>
      <c r="F37" s="36">
        <v>8.33</v>
      </c>
      <c r="G37" s="37">
        <v>8.0299999999999994</v>
      </c>
      <c r="H37" s="37">
        <v>8.61</v>
      </c>
      <c r="I37" s="37">
        <v>8.5500000000000007</v>
      </c>
      <c r="J37" s="38">
        <v>8.02</v>
      </c>
      <c r="K37" s="22"/>
      <c r="L37" s="22"/>
      <c r="M37" s="22"/>
      <c r="N37" s="22"/>
      <c r="O37" s="22"/>
      <c r="P37" s="22"/>
    </row>
    <row r="38" spans="1:16" ht="39" customHeight="1">
      <c r="A38" s="22"/>
      <c r="B38" s="35"/>
      <c r="C38" s="1181" t="s">
        <v>541</v>
      </c>
      <c r="D38" s="1182"/>
      <c r="E38" s="1183"/>
      <c r="F38" s="36">
        <v>0.44</v>
      </c>
      <c r="G38" s="37">
        <v>2.65</v>
      </c>
      <c r="H38" s="37">
        <v>2.2000000000000002</v>
      </c>
      <c r="I38" s="37">
        <v>2.15</v>
      </c>
      <c r="J38" s="38">
        <v>2.56</v>
      </c>
      <c r="K38" s="22"/>
      <c r="L38" s="22"/>
      <c r="M38" s="22"/>
      <c r="N38" s="22"/>
      <c r="O38" s="22"/>
      <c r="P38" s="22"/>
    </row>
    <row r="39" spans="1:16" ht="39" customHeight="1">
      <c r="A39" s="22"/>
      <c r="B39" s="35"/>
      <c r="C39" s="1181" t="s">
        <v>542</v>
      </c>
      <c r="D39" s="1182"/>
      <c r="E39" s="1183"/>
      <c r="F39" s="36">
        <v>0.85</v>
      </c>
      <c r="G39" s="37">
        <v>0.97</v>
      </c>
      <c r="H39" s="37">
        <v>0.49</v>
      </c>
      <c r="I39" s="37">
        <v>0.51</v>
      </c>
      <c r="J39" s="38">
        <v>0.54</v>
      </c>
      <c r="K39" s="22"/>
      <c r="L39" s="22"/>
      <c r="M39" s="22"/>
      <c r="N39" s="22"/>
      <c r="O39" s="22"/>
      <c r="P39" s="22"/>
    </row>
    <row r="40" spans="1:16" ht="39" customHeight="1">
      <c r="A40" s="22"/>
      <c r="B40" s="35"/>
      <c r="C40" s="1181" t="s">
        <v>543</v>
      </c>
      <c r="D40" s="1182"/>
      <c r="E40" s="1183"/>
      <c r="F40" s="36">
        <v>0.09</v>
      </c>
      <c r="G40" s="37">
        <v>0.06</v>
      </c>
      <c r="H40" s="37">
        <v>0.21</v>
      </c>
      <c r="I40" s="37">
        <v>0.19</v>
      </c>
      <c r="J40" s="38">
        <v>0.16</v>
      </c>
      <c r="K40" s="22"/>
      <c r="L40" s="22"/>
      <c r="M40" s="22"/>
      <c r="N40" s="22"/>
      <c r="O40" s="22"/>
      <c r="P40" s="22"/>
    </row>
    <row r="41" spans="1:16" ht="39" customHeight="1">
      <c r="A41" s="22"/>
      <c r="B41" s="35"/>
      <c r="C41" s="1181" t="s">
        <v>544</v>
      </c>
      <c r="D41" s="1182"/>
      <c r="E41" s="1183"/>
      <c r="F41" s="36">
        <v>0.11</v>
      </c>
      <c r="G41" s="37">
        <v>0.11</v>
      </c>
      <c r="H41" s="37">
        <v>0.12</v>
      </c>
      <c r="I41" s="37">
        <v>0.1</v>
      </c>
      <c r="J41" s="38">
        <v>0.11</v>
      </c>
      <c r="K41" s="22"/>
      <c r="L41" s="22"/>
      <c r="M41" s="22"/>
      <c r="N41" s="22"/>
      <c r="O41" s="22"/>
      <c r="P41" s="22"/>
    </row>
    <row r="42" spans="1:16" ht="39" customHeight="1">
      <c r="A42" s="22"/>
      <c r="B42" s="39"/>
      <c r="C42" s="1181" t="s">
        <v>545</v>
      </c>
      <c r="D42" s="1182"/>
      <c r="E42" s="1183"/>
      <c r="F42" s="36" t="s">
        <v>494</v>
      </c>
      <c r="G42" s="37" t="s">
        <v>494</v>
      </c>
      <c r="H42" s="37" t="s">
        <v>494</v>
      </c>
      <c r="I42" s="37" t="s">
        <v>494</v>
      </c>
      <c r="J42" s="38" t="s">
        <v>494</v>
      </c>
      <c r="K42" s="22"/>
      <c r="L42" s="22"/>
      <c r="M42" s="22"/>
      <c r="N42" s="22"/>
      <c r="O42" s="22"/>
      <c r="P42" s="22"/>
    </row>
    <row r="43" spans="1:16" ht="39" customHeight="1" thickBot="1">
      <c r="A43" s="22"/>
      <c r="B43" s="40"/>
      <c r="C43" s="1184" t="s">
        <v>546</v>
      </c>
      <c r="D43" s="1185"/>
      <c r="E43" s="1186"/>
      <c r="F43" s="41">
        <v>0.44</v>
      </c>
      <c r="G43" s="42">
        <v>0.21</v>
      </c>
      <c r="H43" s="42">
        <v>0.33</v>
      </c>
      <c r="I43" s="42">
        <v>0.03</v>
      </c>
      <c r="J43" s="43">
        <v>0.05</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row r="49" s="23" customFormat="1" ht="13.5" hidden="1" customHeight="1"/>
    <row r="50" s="23" customFormat="1" ht="13.5" hidden="1" customHeight="1"/>
    <row r="51" s="23" customFormat="1" ht="13.5" hidden="1" customHeight="1"/>
    <row r="52" s="23" customFormat="1" ht="13.5" hidden="1" customHeight="1"/>
    <row r="53" s="23" customFormat="1" ht="13.5" hidden="1" customHeight="1"/>
    <row r="54" s="23" customFormat="1" ht="13.5" hidden="1" customHeight="1"/>
    <row r="55" s="23" customFormat="1" ht="13.5" hidden="1" customHeight="1"/>
    <row r="56" s="23" customFormat="1" ht="13.5" hidden="1" customHeight="1"/>
  </sheetData>
  <sheetProtection algorithmName="SHA-512" hashValue="QKdWaecNti/3dVRVTjOSw7pUof4Jsn6YiBoFkoSPZqkCzqtCj/oIDvvrdSRqLqWkzpsV8habiaG1Imlt72FpxQ==" saltValue="SyC22H6hK//U6y0Fyj7b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82"/>
  <sheetViews>
    <sheetView showGridLines="0" topLeftCell="A44" zoomScale="80" zoomScaleNormal="80" zoomScaleSheetLayoutView="55" workbookViewId="0">
      <selection activeCell="S54" sqref="S54"/>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532</v>
      </c>
      <c r="L44" s="56" t="s">
        <v>533</v>
      </c>
      <c r="M44" s="56" t="s">
        <v>534</v>
      </c>
      <c r="N44" s="56" t="s">
        <v>535</v>
      </c>
      <c r="O44" s="57" t="s">
        <v>536</v>
      </c>
      <c r="P44" s="48"/>
      <c r="Q44" s="48"/>
      <c r="R44" s="48"/>
      <c r="S44" s="48"/>
      <c r="T44" s="48"/>
      <c r="U44" s="48"/>
    </row>
    <row r="45" spans="1:21" ht="30.75" customHeight="1">
      <c r="A45" s="48"/>
      <c r="B45" s="1189" t="s">
        <v>9</v>
      </c>
      <c r="C45" s="1190"/>
      <c r="D45" s="58"/>
      <c r="E45" s="1195" t="s">
        <v>10</v>
      </c>
      <c r="F45" s="1195"/>
      <c r="G45" s="1195"/>
      <c r="H45" s="1195"/>
      <c r="I45" s="1195"/>
      <c r="J45" s="1196"/>
      <c r="K45" s="59">
        <v>23016</v>
      </c>
      <c r="L45" s="60">
        <v>22125</v>
      </c>
      <c r="M45" s="60">
        <v>22380</v>
      </c>
      <c r="N45" s="60">
        <v>22474</v>
      </c>
      <c r="O45" s="61">
        <v>21441</v>
      </c>
      <c r="P45" s="48"/>
      <c r="Q45" s="48"/>
      <c r="R45" s="48"/>
      <c r="S45" s="48"/>
      <c r="T45" s="48"/>
      <c r="U45" s="48"/>
    </row>
    <row r="46" spans="1:21" ht="30.75" customHeight="1">
      <c r="A46" s="48"/>
      <c r="B46" s="1191"/>
      <c r="C46" s="1192"/>
      <c r="D46" s="62"/>
      <c r="E46" s="1197" t="s">
        <v>11</v>
      </c>
      <c r="F46" s="1197"/>
      <c r="G46" s="1197"/>
      <c r="H46" s="1197"/>
      <c r="I46" s="1197"/>
      <c r="J46" s="1198"/>
      <c r="K46" s="63" t="s">
        <v>494</v>
      </c>
      <c r="L46" s="64" t="s">
        <v>494</v>
      </c>
      <c r="M46" s="64" t="s">
        <v>494</v>
      </c>
      <c r="N46" s="64" t="s">
        <v>494</v>
      </c>
      <c r="O46" s="65" t="s">
        <v>494</v>
      </c>
      <c r="P46" s="48"/>
      <c r="Q46" s="48"/>
      <c r="R46" s="48"/>
      <c r="S46" s="48"/>
      <c r="T46" s="48"/>
      <c r="U46" s="48"/>
    </row>
    <row r="47" spans="1:21" ht="30.75" customHeight="1">
      <c r="A47" s="48"/>
      <c r="B47" s="1191"/>
      <c r="C47" s="1192"/>
      <c r="D47" s="62"/>
      <c r="E47" s="1197" t="s">
        <v>12</v>
      </c>
      <c r="F47" s="1197"/>
      <c r="G47" s="1197"/>
      <c r="H47" s="1197"/>
      <c r="I47" s="1197"/>
      <c r="J47" s="1198"/>
      <c r="K47" s="63">
        <v>7</v>
      </c>
      <c r="L47" s="64">
        <v>3</v>
      </c>
      <c r="M47" s="64" t="s">
        <v>494</v>
      </c>
      <c r="N47" s="64" t="s">
        <v>494</v>
      </c>
      <c r="O47" s="65">
        <v>2</v>
      </c>
      <c r="P47" s="48"/>
      <c r="Q47" s="48"/>
      <c r="R47" s="48"/>
      <c r="S47" s="48"/>
      <c r="T47" s="48"/>
      <c r="U47" s="48"/>
    </row>
    <row r="48" spans="1:21" ht="30.75" customHeight="1">
      <c r="A48" s="48"/>
      <c r="B48" s="1191"/>
      <c r="C48" s="1192"/>
      <c r="D48" s="62"/>
      <c r="E48" s="1197" t="s">
        <v>13</v>
      </c>
      <c r="F48" s="1197"/>
      <c r="G48" s="1197"/>
      <c r="H48" s="1197"/>
      <c r="I48" s="1197"/>
      <c r="J48" s="1198"/>
      <c r="K48" s="63">
        <v>2850</v>
      </c>
      <c r="L48" s="64">
        <v>2661</v>
      </c>
      <c r="M48" s="64">
        <v>2622</v>
      </c>
      <c r="N48" s="64">
        <v>2191</v>
      </c>
      <c r="O48" s="65">
        <v>2029</v>
      </c>
      <c r="P48" s="48"/>
      <c r="Q48" s="48"/>
      <c r="R48" s="48"/>
      <c r="S48" s="48"/>
      <c r="T48" s="48"/>
      <c r="U48" s="48"/>
    </row>
    <row r="49" spans="1:21" ht="30.75" customHeight="1">
      <c r="A49" s="48"/>
      <c r="B49" s="1191"/>
      <c r="C49" s="1192"/>
      <c r="D49" s="62"/>
      <c r="E49" s="1197" t="s">
        <v>14</v>
      </c>
      <c r="F49" s="1197"/>
      <c r="G49" s="1197"/>
      <c r="H49" s="1197"/>
      <c r="I49" s="1197"/>
      <c r="J49" s="1198"/>
      <c r="K49" s="63">
        <v>19</v>
      </c>
      <c r="L49" s="64">
        <v>8</v>
      </c>
      <c r="M49" s="64">
        <v>12</v>
      </c>
      <c r="N49" s="64">
        <v>1</v>
      </c>
      <c r="O49" s="65">
        <v>1</v>
      </c>
      <c r="P49" s="48"/>
      <c r="Q49" s="48"/>
      <c r="R49" s="48"/>
      <c r="S49" s="48"/>
      <c r="T49" s="48"/>
      <c r="U49" s="48"/>
    </row>
    <row r="50" spans="1:21" ht="30.75" customHeight="1">
      <c r="A50" s="48"/>
      <c r="B50" s="1191"/>
      <c r="C50" s="1192"/>
      <c r="D50" s="62"/>
      <c r="E50" s="1197" t="s">
        <v>15</v>
      </c>
      <c r="F50" s="1197"/>
      <c r="G50" s="1197"/>
      <c r="H50" s="1197"/>
      <c r="I50" s="1197"/>
      <c r="J50" s="1198"/>
      <c r="K50" s="63">
        <v>230</v>
      </c>
      <c r="L50" s="64">
        <v>230</v>
      </c>
      <c r="M50" s="64">
        <v>230</v>
      </c>
      <c r="N50" s="64">
        <v>209</v>
      </c>
      <c r="O50" s="65">
        <v>174</v>
      </c>
      <c r="P50" s="48"/>
      <c r="Q50" s="48"/>
      <c r="R50" s="48"/>
      <c r="S50" s="48"/>
      <c r="T50" s="48"/>
      <c r="U50" s="48"/>
    </row>
    <row r="51" spans="1:21" ht="30.75" customHeight="1">
      <c r="A51" s="48"/>
      <c r="B51" s="1193"/>
      <c r="C51" s="1194"/>
      <c r="D51" s="66"/>
      <c r="E51" s="1197" t="s">
        <v>16</v>
      </c>
      <c r="F51" s="1197"/>
      <c r="G51" s="1197"/>
      <c r="H51" s="1197"/>
      <c r="I51" s="1197"/>
      <c r="J51" s="1198"/>
      <c r="K51" s="63">
        <v>0</v>
      </c>
      <c r="L51" s="64">
        <v>0</v>
      </c>
      <c r="M51" s="64">
        <v>0</v>
      </c>
      <c r="N51" s="64">
        <v>0</v>
      </c>
      <c r="O51" s="65" t="s">
        <v>494</v>
      </c>
      <c r="P51" s="48"/>
      <c r="Q51" s="48"/>
      <c r="R51" s="48"/>
      <c r="S51" s="48"/>
      <c r="T51" s="48"/>
      <c r="U51" s="48"/>
    </row>
    <row r="52" spans="1:21" ht="30.75" customHeight="1">
      <c r="A52" s="48"/>
      <c r="B52" s="1199" t="s">
        <v>17</v>
      </c>
      <c r="C52" s="1200"/>
      <c r="D52" s="66"/>
      <c r="E52" s="1197" t="s">
        <v>18</v>
      </c>
      <c r="F52" s="1197"/>
      <c r="G52" s="1197"/>
      <c r="H52" s="1197"/>
      <c r="I52" s="1197"/>
      <c r="J52" s="1198"/>
      <c r="K52" s="63">
        <v>17219</v>
      </c>
      <c r="L52" s="64">
        <v>17719</v>
      </c>
      <c r="M52" s="64">
        <v>17581</v>
      </c>
      <c r="N52" s="64">
        <v>16593</v>
      </c>
      <c r="O52" s="65">
        <v>16331</v>
      </c>
      <c r="P52" s="48"/>
      <c r="Q52" s="48"/>
      <c r="R52" s="48"/>
      <c r="S52" s="48"/>
      <c r="T52" s="48"/>
      <c r="U52" s="48"/>
    </row>
    <row r="53" spans="1:21" ht="30.75" customHeight="1" thickBot="1">
      <c r="A53" s="48"/>
      <c r="B53" s="1201" t="s">
        <v>19</v>
      </c>
      <c r="C53" s="1202"/>
      <c r="D53" s="67"/>
      <c r="E53" s="1203" t="s">
        <v>20</v>
      </c>
      <c r="F53" s="1203"/>
      <c r="G53" s="1203"/>
      <c r="H53" s="1203"/>
      <c r="I53" s="1203"/>
      <c r="J53" s="1204"/>
      <c r="K53" s="68">
        <v>8903</v>
      </c>
      <c r="L53" s="69">
        <v>7308</v>
      </c>
      <c r="M53" s="69">
        <v>7663</v>
      </c>
      <c r="N53" s="69">
        <v>8282</v>
      </c>
      <c r="O53" s="70">
        <v>7316</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c r="B58" s="1205" t="s">
        <v>24</v>
      </c>
      <c r="C58" s="1206"/>
      <c r="D58" s="1211" t="s">
        <v>25</v>
      </c>
      <c r="E58" s="1212"/>
      <c r="F58" s="1212"/>
      <c r="G58" s="1212"/>
      <c r="H58" s="1212"/>
      <c r="I58" s="1212"/>
      <c r="J58" s="1213"/>
      <c r="K58" s="83">
        <v>12</v>
      </c>
      <c r="L58" s="84">
        <v>12</v>
      </c>
      <c r="M58" s="84" t="s">
        <v>552</v>
      </c>
      <c r="N58" s="84">
        <v>5</v>
      </c>
      <c r="O58" s="85" t="s">
        <v>552</v>
      </c>
    </row>
    <row r="59" spans="1:21" ht="31.5" customHeight="1">
      <c r="B59" s="1207"/>
      <c r="C59" s="1208"/>
      <c r="D59" s="1214" t="s">
        <v>26</v>
      </c>
      <c r="E59" s="1215"/>
      <c r="F59" s="1215"/>
      <c r="G59" s="1215"/>
      <c r="H59" s="1215"/>
      <c r="I59" s="1215"/>
      <c r="J59" s="1216"/>
      <c r="K59" s="86">
        <v>24</v>
      </c>
      <c r="L59" s="87">
        <v>12</v>
      </c>
      <c r="M59" s="87" t="s">
        <v>552</v>
      </c>
      <c r="N59" s="87">
        <v>5</v>
      </c>
      <c r="O59" s="88">
        <v>15</v>
      </c>
    </row>
    <row r="60" spans="1:21" ht="31.5" customHeight="1" thickBot="1">
      <c r="B60" s="1209"/>
      <c r="C60" s="1210"/>
      <c r="D60" s="1217" t="s">
        <v>27</v>
      </c>
      <c r="E60" s="1218"/>
      <c r="F60" s="1218"/>
      <c r="G60" s="1218"/>
      <c r="H60" s="1218"/>
      <c r="I60" s="1218"/>
      <c r="J60" s="1219"/>
      <c r="K60" s="89">
        <v>30</v>
      </c>
      <c r="L60" s="90">
        <v>17</v>
      </c>
      <c r="M60" s="90" t="s">
        <v>552</v>
      </c>
      <c r="N60" s="90" t="s">
        <v>552</v>
      </c>
      <c r="O60" s="91" t="s">
        <v>552</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row r="66" s="49" customFormat="1" ht="12.6" hidden="1" customHeight="1"/>
    <row r="67" s="49" customFormat="1" ht="12.6" hidden="1" customHeight="1"/>
    <row r="68" s="49" customFormat="1" ht="12.6" hidden="1" customHeight="1"/>
    <row r="69" s="49" customFormat="1" ht="12.6" hidden="1" customHeight="1"/>
    <row r="70" s="49" customFormat="1" ht="12.6" hidden="1" customHeight="1"/>
    <row r="71" s="49" customFormat="1" ht="12.6" hidden="1" customHeight="1"/>
    <row r="72" s="49" customFormat="1" ht="12.6" hidden="1" customHeight="1"/>
    <row r="73" s="49" customFormat="1" ht="12.6" hidden="1" customHeight="1"/>
    <row r="74" s="49" customFormat="1" ht="12.6" hidden="1" customHeight="1"/>
    <row r="75" s="49" customFormat="1" ht="12.6" hidden="1" customHeight="1"/>
    <row r="76" s="49" customFormat="1" ht="12.6" hidden="1" customHeight="1"/>
    <row r="77" s="49" customFormat="1" ht="12.6" hidden="1" customHeight="1"/>
    <row r="78" s="49" customFormat="1" ht="12.6" hidden="1" customHeight="1"/>
    <row r="79" s="49" customFormat="1" ht="12.6" hidden="1" customHeight="1"/>
    <row r="80" s="49" customFormat="1" ht="12.6" hidden="1" customHeight="1"/>
    <row r="81" s="49" customFormat="1" ht="12.6" hidden="1" customHeight="1"/>
    <row r="82" s="49" customFormat="1" ht="12.6" hidden="1" customHeight="1"/>
  </sheetData>
  <sheetProtection algorithmName="SHA-512" hashValue="G1AYKX3TwrlCemr+su7z8N8qEyoNL9nEU0ct038tO01ri34GafvZbW19DJW+wNNhJSk5WOzzDkRjQwEWHKgiQA==" saltValue="IOkjYkzUegNQUJdNraOQ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4" zoomScale="85" zoomScaleNormal="85" zoomScaleSheetLayoutView="100" workbookViewId="0">
      <selection activeCell="P38" sqref="P38"/>
    </sheetView>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s="96" customFormat="1" ht="15" customHeight="1"/>
    <row r="18" s="96" customFormat="1" ht="15" customHeight="1"/>
    <row r="19" s="96" customFormat="1" ht="15" customHeight="1"/>
    <row r="20" s="96" customFormat="1" ht="15" customHeight="1"/>
    <row r="21" s="96" customFormat="1" ht="15" customHeight="1"/>
    <row r="22" s="96" customFormat="1" ht="15" customHeight="1"/>
    <row r="23" s="96" customFormat="1" ht="15" customHeight="1"/>
    <row r="24" s="96" customFormat="1" ht="15" customHeight="1"/>
    <row r="25" s="96" customFormat="1" ht="15" customHeight="1"/>
    <row r="26" s="96" customFormat="1" ht="15" customHeight="1"/>
    <row r="27" s="96" customFormat="1" ht="15" customHeight="1"/>
    <row r="28" s="96" customFormat="1" ht="15" customHeight="1"/>
    <row r="29" s="96" customFormat="1" ht="15" customHeight="1"/>
    <row r="30" s="96" customFormat="1" ht="15" customHeight="1"/>
    <row r="31" s="96" customFormat="1" ht="15" customHeight="1"/>
    <row r="32" s="96"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532</v>
      </c>
      <c r="J40" s="103" t="s">
        <v>533</v>
      </c>
      <c r="K40" s="103" t="s">
        <v>534</v>
      </c>
      <c r="L40" s="103" t="s">
        <v>535</v>
      </c>
      <c r="M40" s="104" t="s">
        <v>536</v>
      </c>
    </row>
    <row r="41" spans="2:13" ht="27.75" customHeight="1">
      <c r="B41" s="1220" t="s">
        <v>30</v>
      </c>
      <c r="C41" s="1221"/>
      <c r="D41" s="105"/>
      <c r="E41" s="1226" t="s">
        <v>31</v>
      </c>
      <c r="F41" s="1226"/>
      <c r="G41" s="1226"/>
      <c r="H41" s="1227"/>
      <c r="I41" s="338">
        <v>224923</v>
      </c>
      <c r="J41" s="339">
        <v>210604</v>
      </c>
      <c r="K41" s="339">
        <v>193639</v>
      </c>
      <c r="L41" s="339">
        <v>177388</v>
      </c>
      <c r="M41" s="340">
        <v>163478</v>
      </c>
    </row>
    <row r="42" spans="2:13" ht="27.75" customHeight="1">
      <c r="B42" s="1222"/>
      <c r="C42" s="1223"/>
      <c r="D42" s="106"/>
      <c r="E42" s="1228" t="s">
        <v>32</v>
      </c>
      <c r="F42" s="1228"/>
      <c r="G42" s="1228"/>
      <c r="H42" s="1229"/>
      <c r="I42" s="341">
        <v>1827</v>
      </c>
      <c r="J42" s="342">
        <v>1495</v>
      </c>
      <c r="K42" s="342">
        <v>1179</v>
      </c>
      <c r="L42" s="342">
        <v>885</v>
      </c>
      <c r="M42" s="343">
        <v>628</v>
      </c>
    </row>
    <row r="43" spans="2:13" ht="27.75" customHeight="1">
      <c r="B43" s="1222"/>
      <c r="C43" s="1223"/>
      <c r="D43" s="106"/>
      <c r="E43" s="1228" t="s">
        <v>33</v>
      </c>
      <c r="F43" s="1228"/>
      <c r="G43" s="1228"/>
      <c r="H43" s="1229"/>
      <c r="I43" s="341">
        <v>27078</v>
      </c>
      <c r="J43" s="342">
        <v>27767</v>
      </c>
      <c r="K43" s="342">
        <v>27678</v>
      </c>
      <c r="L43" s="342">
        <v>26875</v>
      </c>
      <c r="M43" s="343">
        <v>25966</v>
      </c>
    </row>
    <row r="44" spans="2:13" ht="27.75" customHeight="1">
      <c r="B44" s="1222"/>
      <c r="C44" s="1223"/>
      <c r="D44" s="106"/>
      <c r="E44" s="1228" t="s">
        <v>34</v>
      </c>
      <c r="F44" s="1228"/>
      <c r="G44" s="1228"/>
      <c r="H44" s="1229"/>
      <c r="I44" s="341">
        <v>30</v>
      </c>
      <c r="J44" s="342">
        <v>23</v>
      </c>
      <c r="K44" s="342">
        <v>11</v>
      </c>
      <c r="L44" s="342">
        <v>10</v>
      </c>
      <c r="M44" s="343">
        <v>9</v>
      </c>
    </row>
    <row r="45" spans="2:13" ht="27.75" customHeight="1">
      <c r="B45" s="1222"/>
      <c r="C45" s="1223"/>
      <c r="D45" s="106"/>
      <c r="E45" s="1228" t="s">
        <v>35</v>
      </c>
      <c r="F45" s="1228"/>
      <c r="G45" s="1228"/>
      <c r="H45" s="1229"/>
      <c r="I45" s="341">
        <v>19100</v>
      </c>
      <c r="J45" s="342">
        <v>18784</v>
      </c>
      <c r="K45" s="342">
        <v>18725</v>
      </c>
      <c r="L45" s="342">
        <v>19285</v>
      </c>
      <c r="M45" s="343">
        <v>18999</v>
      </c>
    </row>
    <row r="46" spans="2:13" ht="27.75" customHeight="1">
      <c r="B46" s="1222"/>
      <c r="C46" s="1223"/>
      <c r="D46" s="107"/>
      <c r="E46" s="1228" t="s">
        <v>36</v>
      </c>
      <c r="F46" s="1228"/>
      <c r="G46" s="1228"/>
      <c r="H46" s="1229"/>
      <c r="I46" s="341">
        <v>195</v>
      </c>
      <c r="J46" s="342">
        <v>182</v>
      </c>
      <c r="K46" s="342">
        <v>171</v>
      </c>
      <c r="L46" s="342">
        <v>160</v>
      </c>
      <c r="M46" s="343">
        <v>327</v>
      </c>
    </row>
    <row r="47" spans="2:13" ht="27.75" customHeight="1">
      <c r="B47" s="1222"/>
      <c r="C47" s="1223"/>
      <c r="D47" s="108"/>
      <c r="E47" s="1230" t="s">
        <v>37</v>
      </c>
      <c r="F47" s="1231"/>
      <c r="G47" s="1231"/>
      <c r="H47" s="1232"/>
      <c r="I47" s="341" t="s">
        <v>494</v>
      </c>
      <c r="J47" s="342" t="s">
        <v>494</v>
      </c>
      <c r="K47" s="342" t="s">
        <v>494</v>
      </c>
      <c r="L47" s="342" t="s">
        <v>494</v>
      </c>
      <c r="M47" s="343" t="s">
        <v>494</v>
      </c>
    </row>
    <row r="48" spans="2:13" ht="27.75" customHeight="1">
      <c r="B48" s="1222"/>
      <c r="C48" s="1223"/>
      <c r="D48" s="106"/>
      <c r="E48" s="1228" t="s">
        <v>38</v>
      </c>
      <c r="F48" s="1228"/>
      <c r="G48" s="1228"/>
      <c r="H48" s="1229"/>
      <c r="I48" s="341" t="s">
        <v>494</v>
      </c>
      <c r="J48" s="342" t="s">
        <v>494</v>
      </c>
      <c r="K48" s="342" t="s">
        <v>494</v>
      </c>
      <c r="L48" s="342" t="s">
        <v>494</v>
      </c>
      <c r="M48" s="343" t="s">
        <v>494</v>
      </c>
    </row>
    <row r="49" spans="2:13" ht="27.75" customHeight="1">
      <c r="B49" s="1224"/>
      <c r="C49" s="1225"/>
      <c r="D49" s="106"/>
      <c r="E49" s="1228" t="s">
        <v>39</v>
      </c>
      <c r="F49" s="1228"/>
      <c r="G49" s="1228"/>
      <c r="H49" s="1229"/>
      <c r="I49" s="341" t="s">
        <v>494</v>
      </c>
      <c r="J49" s="342" t="s">
        <v>494</v>
      </c>
      <c r="K49" s="342" t="s">
        <v>494</v>
      </c>
      <c r="L49" s="342" t="s">
        <v>494</v>
      </c>
      <c r="M49" s="343" t="s">
        <v>494</v>
      </c>
    </row>
    <row r="50" spans="2:13" ht="27.75" customHeight="1">
      <c r="B50" s="1233" t="s">
        <v>40</v>
      </c>
      <c r="C50" s="1234"/>
      <c r="D50" s="109"/>
      <c r="E50" s="1228" t="s">
        <v>41</v>
      </c>
      <c r="F50" s="1228"/>
      <c r="G50" s="1228"/>
      <c r="H50" s="1229"/>
      <c r="I50" s="341">
        <v>39408</v>
      </c>
      <c r="J50" s="342">
        <v>41909</v>
      </c>
      <c r="K50" s="342">
        <v>48922</v>
      </c>
      <c r="L50" s="342">
        <v>55745</v>
      </c>
      <c r="M50" s="343">
        <v>59709</v>
      </c>
    </row>
    <row r="51" spans="2:13" ht="27.75" customHeight="1">
      <c r="B51" s="1222"/>
      <c r="C51" s="1223"/>
      <c r="D51" s="106"/>
      <c r="E51" s="1228" t="s">
        <v>42</v>
      </c>
      <c r="F51" s="1228"/>
      <c r="G51" s="1228"/>
      <c r="H51" s="1229"/>
      <c r="I51" s="341">
        <v>43975</v>
      </c>
      <c r="J51" s="342">
        <v>39712</v>
      </c>
      <c r="K51" s="342">
        <v>35157</v>
      </c>
      <c r="L51" s="342">
        <v>31349</v>
      </c>
      <c r="M51" s="343">
        <v>29713</v>
      </c>
    </row>
    <row r="52" spans="2:13" ht="27.75" customHeight="1">
      <c r="B52" s="1224"/>
      <c r="C52" s="1225"/>
      <c r="D52" s="106"/>
      <c r="E52" s="1228" t="s">
        <v>43</v>
      </c>
      <c r="F52" s="1228"/>
      <c r="G52" s="1228"/>
      <c r="H52" s="1229"/>
      <c r="I52" s="341">
        <v>143261</v>
      </c>
      <c r="J52" s="342">
        <v>142403</v>
      </c>
      <c r="K52" s="342">
        <v>139041</v>
      </c>
      <c r="L52" s="342">
        <v>134739</v>
      </c>
      <c r="M52" s="343">
        <v>127659</v>
      </c>
    </row>
    <row r="53" spans="2:13" ht="27.75" customHeight="1" thickBot="1">
      <c r="B53" s="1235" t="s">
        <v>19</v>
      </c>
      <c r="C53" s="1236"/>
      <c r="D53" s="110"/>
      <c r="E53" s="1237" t="s">
        <v>44</v>
      </c>
      <c r="F53" s="1237"/>
      <c r="G53" s="1237"/>
      <c r="H53" s="1238"/>
      <c r="I53" s="344">
        <v>46510</v>
      </c>
      <c r="J53" s="345">
        <v>34830</v>
      </c>
      <c r="K53" s="345">
        <v>18284</v>
      </c>
      <c r="L53" s="345">
        <v>2770</v>
      </c>
      <c r="M53" s="346">
        <v>-7675</v>
      </c>
    </row>
    <row r="54" spans="2:13" ht="27.75" customHeight="1">
      <c r="B54" s="111"/>
      <c r="C54" s="112"/>
      <c r="D54" s="112"/>
      <c r="E54" s="113"/>
      <c r="F54" s="113"/>
      <c r="G54" s="113"/>
      <c r="H54" s="113"/>
      <c r="I54" s="114"/>
      <c r="J54" s="114"/>
      <c r="K54" s="114"/>
      <c r="L54" s="114"/>
      <c r="M54" s="114"/>
    </row>
    <row r="55" spans="2:13"/>
  </sheetData>
  <sheetProtection algorithmName="SHA-512" hashValue="6gkPvLWj+91SHhNI6ZLvLm7atxUw0KUv+Aherj+J6rYabpJAsaFAVjDnnI4HAHl2jmhTilcGwGF2aJie6i1B/A==" saltValue="pf8HB29zf+GRgo6HxaCX3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E7C63-C4F6-4A8A-9F67-34CC1D32D65B}">
  <sheetPr>
    <pageSetUpPr fitToPage="1"/>
  </sheetPr>
  <dimension ref="B1:W64"/>
  <sheetViews>
    <sheetView showGridLines="0" topLeftCell="A37" zoomScale="70" zoomScaleNormal="70" zoomScaleSheetLayoutView="100" workbookViewId="0">
      <selection activeCell="F63" sqref="F63"/>
    </sheetView>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534</v>
      </c>
      <c r="G54" s="119" t="s">
        <v>535</v>
      </c>
      <c r="H54" s="120" t="s">
        <v>536</v>
      </c>
    </row>
    <row r="55" spans="2:8" ht="52.5" customHeight="1">
      <c r="B55" s="359"/>
      <c r="C55" s="1247" t="s">
        <v>46</v>
      </c>
      <c r="D55" s="1247"/>
      <c r="E55" s="1248"/>
      <c r="F55" s="347">
        <v>11732</v>
      </c>
      <c r="G55" s="347">
        <v>13144</v>
      </c>
      <c r="H55" s="348">
        <v>13655</v>
      </c>
    </row>
    <row r="56" spans="2:8" ht="52.5" customHeight="1">
      <c r="B56" s="360"/>
      <c r="C56" s="1249" t="s">
        <v>47</v>
      </c>
      <c r="D56" s="1249"/>
      <c r="E56" s="1250"/>
      <c r="F56" s="349">
        <v>13745</v>
      </c>
      <c r="G56" s="349">
        <v>15469</v>
      </c>
      <c r="H56" s="350">
        <v>16537</v>
      </c>
    </row>
    <row r="57" spans="2:8" ht="53.25" customHeight="1">
      <c r="B57" s="360"/>
      <c r="C57" s="1251" t="s">
        <v>48</v>
      </c>
      <c r="D57" s="1251"/>
      <c r="E57" s="1252"/>
      <c r="F57" s="351">
        <v>19109</v>
      </c>
      <c r="G57" s="351">
        <v>23707</v>
      </c>
      <c r="H57" s="352">
        <v>26248</v>
      </c>
    </row>
    <row r="58" spans="2:8" ht="45.75" customHeight="1">
      <c r="B58" s="361"/>
      <c r="C58" s="1239" t="s">
        <v>570</v>
      </c>
      <c r="D58" s="1240"/>
      <c r="E58" s="1241"/>
      <c r="F58" s="353">
        <v>11424</v>
      </c>
      <c r="G58" s="353">
        <v>15051</v>
      </c>
      <c r="H58" s="354">
        <v>16510</v>
      </c>
    </row>
    <row r="59" spans="2:8" ht="45.75" customHeight="1">
      <c r="B59" s="361"/>
      <c r="C59" s="1239" t="s">
        <v>571</v>
      </c>
      <c r="D59" s="1240"/>
      <c r="E59" s="1241"/>
      <c r="F59" s="353">
        <v>1782</v>
      </c>
      <c r="G59" s="353">
        <v>2036</v>
      </c>
      <c r="H59" s="354">
        <v>2294</v>
      </c>
    </row>
    <row r="60" spans="2:8" ht="45.75" customHeight="1">
      <c r="B60" s="361"/>
      <c r="C60" s="1239" t="s">
        <v>572</v>
      </c>
      <c r="D60" s="1240"/>
      <c r="E60" s="1241"/>
      <c r="F60" s="353">
        <v>1677</v>
      </c>
      <c r="G60" s="353">
        <v>1661</v>
      </c>
      <c r="H60" s="354">
        <v>1656</v>
      </c>
    </row>
    <row r="61" spans="2:8" ht="45.75" customHeight="1">
      <c r="B61" s="361"/>
      <c r="C61" s="1239" t="s">
        <v>573</v>
      </c>
      <c r="D61" s="1240"/>
      <c r="E61" s="1241"/>
      <c r="F61" s="353">
        <v>399</v>
      </c>
      <c r="G61" s="353">
        <v>867</v>
      </c>
      <c r="H61" s="354">
        <v>1279</v>
      </c>
    </row>
    <row r="62" spans="2:8" ht="45.75" customHeight="1" thickBot="1">
      <c r="B62" s="362"/>
      <c r="C62" s="1242" t="s">
        <v>574</v>
      </c>
      <c r="D62" s="1243"/>
      <c r="E62" s="1244"/>
      <c r="F62" s="355">
        <v>689</v>
      </c>
      <c r="G62" s="355">
        <v>285</v>
      </c>
      <c r="H62" s="356">
        <v>813</v>
      </c>
    </row>
    <row r="63" spans="2:8" ht="52.5" customHeight="1" thickBot="1">
      <c r="B63" s="363"/>
      <c r="C63" s="1245" t="s">
        <v>49</v>
      </c>
      <c r="D63" s="1245"/>
      <c r="E63" s="1246"/>
      <c r="F63" s="357">
        <v>44587</v>
      </c>
      <c r="G63" s="357">
        <v>52319</v>
      </c>
      <c r="H63" s="358">
        <v>56440</v>
      </c>
    </row>
    <row r="64" spans="2:8"/>
  </sheetData>
  <sheetProtection algorithmName="SHA-512" hashValue="tuDeV9lo5fsN1yTwi9aH7A7u36luxTbAWFKD5GROqNaOlD6gwfsVCSu2wzgenDYkqjGtqPbeJo5XkEYYDIYCJQ==" saltValue="8Dy+H56iBx34u8qnIgQf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201D4-4D85-4010-8C10-A0B57F7DFBFE}">
  <sheetPr>
    <pageSetUpPr fitToPage="1"/>
  </sheetPr>
  <dimension ref="A1:DE85"/>
  <sheetViews>
    <sheetView showGridLines="0" zoomScaleNormal="100" zoomScaleSheetLayoutView="55" workbookViewId="0"/>
  </sheetViews>
  <sheetFormatPr defaultColWidth="0" defaultRowHeight="13.5" customHeight="1" zeroHeight="1"/>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c r="A1" s="364"/>
      <c r="B1" s="365"/>
      <c r="DD1" s="366"/>
      <c r="DE1" s="366"/>
    </row>
    <row r="2" spans="1:109" ht="25.5" customHeight="1">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2" customFormat="1">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2" customFormat="1">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2" customFormat="1">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2" customFormat="1">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2" customFormat="1">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2" customFormat="1">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2" customFormat="1">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2" customFormat="1">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2" customFormat="1">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2" customFormat="1">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2" customFormat="1">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2" customFormat="1">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2" customFormat="1">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2" customFormat="1">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2" customFormat="1">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c r="DD19" s="366"/>
      <c r="DE19" s="366"/>
    </row>
    <row r="20" spans="1:109">
      <c r="DD20" s="366"/>
      <c r="DE20" s="366"/>
    </row>
    <row r="21" spans="1:109" ht="17.25" customHeight="1">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c r="B22" s="372"/>
    </row>
    <row r="23" spans="1:109">
      <c r="B23" s="372"/>
    </row>
    <row r="24" spans="1:109">
      <c r="B24" s="372"/>
    </row>
    <row r="25" spans="1:109">
      <c r="B25" s="372"/>
    </row>
    <row r="26" spans="1:109">
      <c r="B26" s="372"/>
    </row>
    <row r="27" spans="1:109">
      <c r="B27" s="372"/>
    </row>
    <row r="28" spans="1:109">
      <c r="B28" s="372"/>
    </row>
    <row r="29" spans="1:109">
      <c r="B29" s="372"/>
    </row>
    <row r="30" spans="1:109">
      <c r="B30" s="372"/>
    </row>
    <row r="31" spans="1:109">
      <c r="B31" s="372"/>
    </row>
    <row r="32" spans="1:109">
      <c r="B32" s="372"/>
    </row>
    <row r="33" spans="2:109">
      <c r="B33" s="372"/>
    </row>
    <row r="34" spans="2:109">
      <c r="B34" s="372"/>
    </row>
    <row r="35" spans="2:109">
      <c r="B35" s="372"/>
    </row>
    <row r="36" spans="2:109">
      <c r="B36" s="372"/>
    </row>
    <row r="37" spans="2:109">
      <c r="B37" s="372"/>
    </row>
    <row r="38" spans="2:109">
      <c r="B38" s="372"/>
    </row>
    <row r="39" spans="2:109">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c r="B40" s="377"/>
      <c r="DD40" s="377"/>
      <c r="DE40" s="366"/>
    </row>
    <row r="41" spans="2:109" ht="17.25">
      <c r="B41" s="378" t="s">
        <v>575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c r="B42" s="372"/>
      <c r="G42" s="379"/>
      <c r="I42" s="380"/>
      <c r="J42" s="380"/>
      <c r="K42" s="380"/>
      <c r="AM42" s="379"/>
      <c r="AN42" s="379" t="s">
        <v>576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c r="B43" s="372"/>
      <c r="AN43" s="1265" t="s">
        <v>577</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c r="B49" s="372"/>
      <c r="AN49" s="366" t="s">
        <v>578</v>
      </c>
    </row>
    <row r="50" spans="1:109">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532</v>
      </c>
      <c r="BQ50" s="1258"/>
      <c r="BR50" s="1258"/>
      <c r="BS50" s="1258"/>
      <c r="BT50" s="1258"/>
      <c r="BU50" s="1258"/>
      <c r="BV50" s="1258"/>
      <c r="BW50" s="1258"/>
      <c r="BX50" s="1258" t="s">
        <v>533</v>
      </c>
      <c r="BY50" s="1258"/>
      <c r="BZ50" s="1258"/>
      <c r="CA50" s="1258"/>
      <c r="CB50" s="1258"/>
      <c r="CC50" s="1258"/>
      <c r="CD50" s="1258"/>
      <c r="CE50" s="1258"/>
      <c r="CF50" s="1258" t="s">
        <v>534</v>
      </c>
      <c r="CG50" s="1258"/>
      <c r="CH50" s="1258"/>
      <c r="CI50" s="1258"/>
      <c r="CJ50" s="1258"/>
      <c r="CK50" s="1258"/>
      <c r="CL50" s="1258"/>
      <c r="CM50" s="1258"/>
      <c r="CN50" s="1258" t="s">
        <v>535</v>
      </c>
      <c r="CO50" s="1258"/>
      <c r="CP50" s="1258"/>
      <c r="CQ50" s="1258"/>
      <c r="CR50" s="1258"/>
      <c r="CS50" s="1258"/>
      <c r="CT50" s="1258"/>
      <c r="CU50" s="1258"/>
      <c r="CV50" s="1258" t="s">
        <v>536</v>
      </c>
      <c r="CW50" s="1258"/>
      <c r="CX50" s="1258"/>
      <c r="CY50" s="1258"/>
      <c r="CZ50" s="1258"/>
      <c r="DA50" s="1258"/>
      <c r="DB50" s="1258"/>
      <c r="DC50" s="1258"/>
    </row>
    <row r="51" spans="1:109" ht="13.5" customHeight="1">
      <c r="B51" s="372"/>
      <c r="G51" s="1261"/>
      <c r="H51" s="1261"/>
      <c r="I51" s="1274"/>
      <c r="J51" s="1274"/>
      <c r="K51" s="1260"/>
      <c r="L51" s="1260"/>
      <c r="M51" s="1260"/>
      <c r="N51" s="1260"/>
      <c r="AM51" s="381"/>
      <c r="AN51" s="1256" t="s">
        <v>579</v>
      </c>
      <c r="AO51" s="1256"/>
      <c r="AP51" s="1256"/>
      <c r="AQ51" s="1256"/>
      <c r="AR51" s="1256"/>
      <c r="AS51" s="1256"/>
      <c r="AT51" s="1256"/>
      <c r="AU51" s="1256"/>
      <c r="AV51" s="1256"/>
      <c r="AW51" s="1256"/>
      <c r="AX51" s="1256"/>
      <c r="AY51" s="1256"/>
      <c r="AZ51" s="1256"/>
      <c r="BA51" s="1256"/>
      <c r="BB51" s="1256" t="s">
        <v>580</v>
      </c>
      <c r="BC51" s="1256"/>
      <c r="BD51" s="1256"/>
      <c r="BE51" s="1256"/>
      <c r="BF51" s="1256"/>
      <c r="BG51" s="1256"/>
      <c r="BH51" s="1256"/>
      <c r="BI51" s="1256"/>
      <c r="BJ51" s="1256"/>
      <c r="BK51" s="1256"/>
      <c r="BL51" s="1256"/>
      <c r="BM51" s="1256"/>
      <c r="BN51" s="1256"/>
      <c r="BO51" s="1256"/>
      <c r="BP51" s="1253">
        <v>51.4</v>
      </c>
      <c r="BQ51" s="1253"/>
      <c r="BR51" s="1253"/>
      <c r="BS51" s="1253"/>
      <c r="BT51" s="1253"/>
      <c r="BU51" s="1253"/>
      <c r="BV51" s="1253"/>
      <c r="BW51" s="1253"/>
      <c r="BX51" s="1253">
        <v>36.299999999999997</v>
      </c>
      <c r="BY51" s="1253"/>
      <c r="BZ51" s="1253"/>
      <c r="CA51" s="1253"/>
      <c r="CB51" s="1253"/>
      <c r="CC51" s="1253"/>
      <c r="CD51" s="1253"/>
      <c r="CE51" s="1253"/>
      <c r="CF51" s="1253">
        <v>19.5</v>
      </c>
      <c r="CG51" s="1253"/>
      <c r="CH51" s="1253"/>
      <c r="CI51" s="1253"/>
      <c r="CJ51" s="1253"/>
      <c r="CK51" s="1253"/>
      <c r="CL51" s="1253"/>
      <c r="CM51" s="1253"/>
      <c r="CN51" s="1253">
        <v>2.8</v>
      </c>
      <c r="CO51" s="1253"/>
      <c r="CP51" s="1253"/>
      <c r="CQ51" s="1253"/>
      <c r="CR51" s="1253"/>
      <c r="CS51" s="1253"/>
      <c r="CT51" s="1253"/>
      <c r="CU51" s="1253"/>
      <c r="CV51" s="1253"/>
      <c r="CW51" s="1253"/>
      <c r="CX51" s="1253"/>
      <c r="CY51" s="1253"/>
      <c r="CZ51" s="1253"/>
      <c r="DA51" s="1253"/>
      <c r="DB51" s="1253"/>
      <c r="DC51" s="1253"/>
    </row>
    <row r="52" spans="1:109">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581</v>
      </c>
      <c r="BC53" s="1256"/>
      <c r="BD53" s="1256"/>
      <c r="BE53" s="1256"/>
      <c r="BF53" s="1256"/>
      <c r="BG53" s="1256"/>
      <c r="BH53" s="1256"/>
      <c r="BI53" s="1256"/>
      <c r="BJ53" s="1256"/>
      <c r="BK53" s="1256"/>
      <c r="BL53" s="1256"/>
      <c r="BM53" s="1256"/>
      <c r="BN53" s="1256"/>
      <c r="BO53" s="1256"/>
      <c r="BP53" s="1253">
        <v>66.900000000000006</v>
      </c>
      <c r="BQ53" s="1253"/>
      <c r="BR53" s="1253"/>
      <c r="BS53" s="1253"/>
      <c r="BT53" s="1253"/>
      <c r="BU53" s="1253"/>
      <c r="BV53" s="1253"/>
      <c r="BW53" s="1253"/>
      <c r="BX53" s="1253">
        <v>67.400000000000006</v>
      </c>
      <c r="BY53" s="1253"/>
      <c r="BZ53" s="1253"/>
      <c r="CA53" s="1253"/>
      <c r="CB53" s="1253"/>
      <c r="CC53" s="1253"/>
      <c r="CD53" s="1253"/>
      <c r="CE53" s="1253"/>
      <c r="CF53" s="1253">
        <v>68.400000000000006</v>
      </c>
      <c r="CG53" s="1253"/>
      <c r="CH53" s="1253"/>
      <c r="CI53" s="1253"/>
      <c r="CJ53" s="1253"/>
      <c r="CK53" s="1253"/>
      <c r="CL53" s="1253"/>
      <c r="CM53" s="1253"/>
      <c r="CN53" s="1253">
        <v>69.400000000000006</v>
      </c>
      <c r="CO53" s="1253"/>
      <c r="CP53" s="1253"/>
      <c r="CQ53" s="1253"/>
      <c r="CR53" s="1253"/>
      <c r="CS53" s="1253"/>
      <c r="CT53" s="1253"/>
      <c r="CU53" s="1253"/>
      <c r="CV53" s="1253">
        <v>69.099999999999994</v>
      </c>
      <c r="CW53" s="1253"/>
      <c r="CX53" s="1253"/>
      <c r="CY53" s="1253"/>
      <c r="CZ53" s="1253"/>
      <c r="DA53" s="1253"/>
      <c r="DB53" s="1253"/>
      <c r="DC53" s="1253"/>
    </row>
    <row r="54" spans="1:109">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c r="A55" s="380"/>
      <c r="B55" s="372"/>
      <c r="G55" s="1259"/>
      <c r="H55" s="1259"/>
      <c r="I55" s="1259"/>
      <c r="J55" s="1259"/>
      <c r="K55" s="1260"/>
      <c r="L55" s="1260"/>
      <c r="M55" s="1260"/>
      <c r="N55" s="1260"/>
      <c r="AN55" s="1258" t="s">
        <v>582</v>
      </c>
      <c r="AO55" s="1258"/>
      <c r="AP55" s="1258"/>
      <c r="AQ55" s="1258"/>
      <c r="AR55" s="1258"/>
      <c r="AS55" s="1258"/>
      <c r="AT55" s="1258"/>
      <c r="AU55" s="1258"/>
      <c r="AV55" s="1258"/>
      <c r="AW55" s="1258"/>
      <c r="AX55" s="1258"/>
      <c r="AY55" s="1258"/>
      <c r="AZ55" s="1258"/>
      <c r="BA55" s="1258"/>
      <c r="BB55" s="1256" t="s">
        <v>580</v>
      </c>
      <c r="BC55" s="1256"/>
      <c r="BD55" s="1256"/>
      <c r="BE55" s="1256"/>
      <c r="BF55" s="1256"/>
      <c r="BG55" s="1256"/>
      <c r="BH55" s="1256"/>
      <c r="BI55" s="1256"/>
      <c r="BJ55" s="1256"/>
      <c r="BK55" s="1256"/>
      <c r="BL55" s="1256"/>
      <c r="BM55" s="1256"/>
      <c r="BN55" s="1256"/>
      <c r="BO55" s="1256"/>
      <c r="BP55" s="1253">
        <v>31.5</v>
      </c>
      <c r="BQ55" s="1253"/>
      <c r="BR55" s="1253"/>
      <c r="BS55" s="1253"/>
      <c r="BT55" s="1253"/>
      <c r="BU55" s="1253"/>
      <c r="BV55" s="1253"/>
      <c r="BW55" s="1253"/>
      <c r="BX55" s="1253">
        <v>23.4</v>
      </c>
      <c r="BY55" s="1253"/>
      <c r="BZ55" s="1253"/>
      <c r="CA55" s="1253"/>
      <c r="CB55" s="1253"/>
      <c r="CC55" s="1253"/>
      <c r="CD55" s="1253"/>
      <c r="CE55" s="1253"/>
      <c r="CF55" s="1253">
        <v>18.2</v>
      </c>
      <c r="CG55" s="1253"/>
      <c r="CH55" s="1253"/>
      <c r="CI55" s="1253"/>
      <c r="CJ55" s="1253"/>
      <c r="CK55" s="1253"/>
      <c r="CL55" s="1253"/>
      <c r="CM55" s="1253"/>
      <c r="CN55" s="1253">
        <v>17.100000000000001</v>
      </c>
      <c r="CO55" s="1253"/>
      <c r="CP55" s="1253"/>
      <c r="CQ55" s="1253"/>
      <c r="CR55" s="1253"/>
      <c r="CS55" s="1253"/>
      <c r="CT55" s="1253"/>
      <c r="CU55" s="1253"/>
      <c r="CV55" s="1253">
        <v>16.600000000000001</v>
      </c>
      <c r="CW55" s="1253"/>
      <c r="CX55" s="1253"/>
      <c r="CY55" s="1253"/>
      <c r="CZ55" s="1253"/>
      <c r="DA55" s="1253"/>
      <c r="DB55" s="1253"/>
      <c r="DC55" s="1253"/>
    </row>
    <row r="56" spans="1:109">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581</v>
      </c>
      <c r="BC57" s="1256"/>
      <c r="BD57" s="1256"/>
      <c r="BE57" s="1256"/>
      <c r="BF57" s="1256"/>
      <c r="BG57" s="1256"/>
      <c r="BH57" s="1256"/>
      <c r="BI57" s="1256"/>
      <c r="BJ57" s="1256"/>
      <c r="BK57" s="1256"/>
      <c r="BL57" s="1256"/>
      <c r="BM57" s="1256"/>
      <c r="BN57" s="1256"/>
      <c r="BO57" s="1256"/>
      <c r="BP57" s="1253">
        <v>62.9</v>
      </c>
      <c r="BQ57" s="1253"/>
      <c r="BR57" s="1253"/>
      <c r="BS57" s="1253"/>
      <c r="BT57" s="1253"/>
      <c r="BU57" s="1253"/>
      <c r="BV57" s="1253"/>
      <c r="BW57" s="1253"/>
      <c r="BX57" s="1253">
        <v>63.9</v>
      </c>
      <c r="BY57" s="1253"/>
      <c r="BZ57" s="1253"/>
      <c r="CA57" s="1253"/>
      <c r="CB57" s="1253"/>
      <c r="CC57" s="1253"/>
      <c r="CD57" s="1253"/>
      <c r="CE57" s="1253"/>
      <c r="CF57" s="1253">
        <v>64.900000000000006</v>
      </c>
      <c r="CG57" s="1253"/>
      <c r="CH57" s="1253"/>
      <c r="CI57" s="1253"/>
      <c r="CJ57" s="1253"/>
      <c r="CK57" s="1253"/>
      <c r="CL57" s="1253"/>
      <c r="CM57" s="1253"/>
      <c r="CN57" s="1253">
        <v>65.8</v>
      </c>
      <c r="CO57" s="1253"/>
      <c r="CP57" s="1253"/>
      <c r="CQ57" s="1253"/>
      <c r="CR57" s="1253"/>
      <c r="CS57" s="1253"/>
      <c r="CT57" s="1253"/>
      <c r="CU57" s="1253"/>
      <c r="CV57" s="1253">
        <v>66.7</v>
      </c>
      <c r="CW57" s="1253"/>
      <c r="CX57" s="1253"/>
      <c r="CY57" s="1253"/>
      <c r="CZ57" s="1253"/>
      <c r="DA57" s="1253"/>
      <c r="DB57" s="1253"/>
      <c r="DC57" s="1253"/>
      <c r="DD57" s="385"/>
      <c r="DE57" s="384"/>
    </row>
    <row r="58" spans="1:109" s="380" customFormat="1">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c r="B63" s="391" t="s">
        <v>583</v>
      </c>
    </row>
    <row r="64" spans="1:109">
      <c r="B64" s="372"/>
      <c r="G64" s="379"/>
      <c r="I64" s="392"/>
      <c r="J64" s="392"/>
      <c r="K64" s="392"/>
      <c r="L64" s="392"/>
      <c r="M64" s="392"/>
      <c r="N64" s="393"/>
      <c r="AM64" s="379"/>
      <c r="AN64" s="379" t="s">
        <v>576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c r="B65" s="372"/>
      <c r="AN65" s="1265" t="s">
        <v>584</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c r="B71" s="372"/>
      <c r="G71" s="397"/>
      <c r="I71" s="398"/>
      <c r="J71" s="395"/>
      <c r="K71" s="395"/>
      <c r="L71" s="396"/>
      <c r="M71" s="395"/>
      <c r="N71" s="396"/>
      <c r="AM71" s="397"/>
      <c r="AN71" s="366" t="s">
        <v>578</v>
      </c>
    </row>
    <row r="72" spans="2:107">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532</v>
      </c>
      <c r="BQ72" s="1258"/>
      <c r="BR72" s="1258"/>
      <c r="BS72" s="1258"/>
      <c r="BT72" s="1258"/>
      <c r="BU72" s="1258"/>
      <c r="BV72" s="1258"/>
      <c r="BW72" s="1258"/>
      <c r="BX72" s="1258" t="s">
        <v>533</v>
      </c>
      <c r="BY72" s="1258"/>
      <c r="BZ72" s="1258"/>
      <c r="CA72" s="1258"/>
      <c r="CB72" s="1258"/>
      <c r="CC72" s="1258"/>
      <c r="CD72" s="1258"/>
      <c r="CE72" s="1258"/>
      <c r="CF72" s="1258" t="s">
        <v>534</v>
      </c>
      <c r="CG72" s="1258"/>
      <c r="CH72" s="1258"/>
      <c r="CI72" s="1258"/>
      <c r="CJ72" s="1258"/>
      <c r="CK72" s="1258"/>
      <c r="CL72" s="1258"/>
      <c r="CM72" s="1258"/>
      <c r="CN72" s="1258" t="s">
        <v>535</v>
      </c>
      <c r="CO72" s="1258"/>
      <c r="CP72" s="1258"/>
      <c r="CQ72" s="1258"/>
      <c r="CR72" s="1258"/>
      <c r="CS72" s="1258"/>
      <c r="CT72" s="1258"/>
      <c r="CU72" s="1258"/>
      <c r="CV72" s="1258" t="s">
        <v>536</v>
      </c>
      <c r="CW72" s="1258"/>
      <c r="CX72" s="1258"/>
      <c r="CY72" s="1258"/>
      <c r="CZ72" s="1258"/>
      <c r="DA72" s="1258"/>
      <c r="DB72" s="1258"/>
      <c r="DC72" s="1258"/>
    </row>
    <row r="73" spans="2:107">
      <c r="B73" s="372"/>
      <c r="G73" s="1261"/>
      <c r="H73" s="1261"/>
      <c r="I73" s="1261"/>
      <c r="J73" s="1261"/>
      <c r="K73" s="1257"/>
      <c r="L73" s="1257"/>
      <c r="M73" s="1257"/>
      <c r="N73" s="1257"/>
      <c r="AM73" s="381"/>
      <c r="AN73" s="1256" t="s">
        <v>579</v>
      </c>
      <c r="AO73" s="1256"/>
      <c r="AP73" s="1256"/>
      <c r="AQ73" s="1256"/>
      <c r="AR73" s="1256"/>
      <c r="AS73" s="1256"/>
      <c r="AT73" s="1256"/>
      <c r="AU73" s="1256"/>
      <c r="AV73" s="1256"/>
      <c r="AW73" s="1256"/>
      <c r="AX73" s="1256"/>
      <c r="AY73" s="1256"/>
      <c r="AZ73" s="1256"/>
      <c r="BA73" s="1256"/>
      <c r="BB73" s="1256" t="s">
        <v>580</v>
      </c>
      <c r="BC73" s="1256"/>
      <c r="BD73" s="1256"/>
      <c r="BE73" s="1256"/>
      <c r="BF73" s="1256"/>
      <c r="BG73" s="1256"/>
      <c r="BH73" s="1256"/>
      <c r="BI73" s="1256"/>
      <c r="BJ73" s="1256"/>
      <c r="BK73" s="1256"/>
      <c r="BL73" s="1256"/>
      <c r="BM73" s="1256"/>
      <c r="BN73" s="1256"/>
      <c r="BO73" s="1256"/>
      <c r="BP73" s="1253">
        <v>51.4</v>
      </c>
      <c r="BQ73" s="1253"/>
      <c r="BR73" s="1253"/>
      <c r="BS73" s="1253"/>
      <c r="BT73" s="1253"/>
      <c r="BU73" s="1253"/>
      <c r="BV73" s="1253"/>
      <c r="BW73" s="1253"/>
      <c r="BX73" s="1253">
        <v>36.299999999999997</v>
      </c>
      <c r="BY73" s="1253"/>
      <c r="BZ73" s="1253"/>
      <c r="CA73" s="1253"/>
      <c r="CB73" s="1253"/>
      <c r="CC73" s="1253"/>
      <c r="CD73" s="1253"/>
      <c r="CE73" s="1253"/>
      <c r="CF73" s="1253">
        <v>19.5</v>
      </c>
      <c r="CG73" s="1253"/>
      <c r="CH73" s="1253"/>
      <c r="CI73" s="1253"/>
      <c r="CJ73" s="1253"/>
      <c r="CK73" s="1253"/>
      <c r="CL73" s="1253"/>
      <c r="CM73" s="1253"/>
      <c r="CN73" s="1253">
        <v>2.8</v>
      </c>
      <c r="CO73" s="1253"/>
      <c r="CP73" s="1253"/>
      <c r="CQ73" s="1253"/>
      <c r="CR73" s="1253"/>
      <c r="CS73" s="1253"/>
      <c r="CT73" s="1253"/>
      <c r="CU73" s="1253"/>
      <c r="CV73" s="1253"/>
      <c r="CW73" s="1253"/>
      <c r="CX73" s="1253"/>
      <c r="CY73" s="1253"/>
      <c r="CZ73" s="1253"/>
      <c r="DA73" s="1253"/>
      <c r="DB73" s="1253"/>
      <c r="DC73" s="1253"/>
    </row>
    <row r="74" spans="2:107">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585</v>
      </c>
      <c r="BC75" s="1256"/>
      <c r="BD75" s="1256"/>
      <c r="BE75" s="1256"/>
      <c r="BF75" s="1256"/>
      <c r="BG75" s="1256"/>
      <c r="BH75" s="1256"/>
      <c r="BI75" s="1256"/>
      <c r="BJ75" s="1256"/>
      <c r="BK75" s="1256"/>
      <c r="BL75" s="1256"/>
      <c r="BM75" s="1256"/>
      <c r="BN75" s="1256"/>
      <c r="BO75" s="1256"/>
      <c r="BP75" s="1253">
        <v>10.9</v>
      </c>
      <c r="BQ75" s="1253"/>
      <c r="BR75" s="1253"/>
      <c r="BS75" s="1253"/>
      <c r="BT75" s="1253"/>
      <c r="BU75" s="1253"/>
      <c r="BV75" s="1253"/>
      <c r="BW75" s="1253"/>
      <c r="BX75" s="1253">
        <v>9.6999999999999993</v>
      </c>
      <c r="BY75" s="1253"/>
      <c r="BZ75" s="1253"/>
      <c r="CA75" s="1253"/>
      <c r="CB75" s="1253"/>
      <c r="CC75" s="1253"/>
      <c r="CD75" s="1253"/>
      <c r="CE75" s="1253"/>
      <c r="CF75" s="1253">
        <v>8.5</v>
      </c>
      <c r="CG75" s="1253"/>
      <c r="CH75" s="1253"/>
      <c r="CI75" s="1253"/>
      <c r="CJ75" s="1253"/>
      <c r="CK75" s="1253"/>
      <c r="CL75" s="1253"/>
      <c r="CM75" s="1253"/>
      <c r="CN75" s="1253">
        <v>8.1</v>
      </c>
      <c r="CO75" s="1253"/>
      <c r="CP75" s="1253"/>
      <c r="CQ75" s="1253"/>
      <c r="CR75" s="1253"/>
      <c r="CS75" s="1253"/>
      <c r="CT75" s="1253"/>
      <c r="CU75" s="1253"/>
      <c r="CV75" s="1253">
        <v>8</v>
      </c>
      <c r="CW75" s="1253"/>
      <c r="CX75" s="1253"/>
      <c r="CY75" s="1253"/>
      <c r="CZ75" s="1253"/>
      <c r="DA75" s="1253"/>
      <c r="DB75" s="1253"/>
      <c r="DC75" s="1253"/>
    </row>
    <row r="76" spans="2:107">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c r="B77" s="372"/>
      <c r="G77" s="1259"/>
      <c r="H77" s="1259"/>
      <c r="I77" s="1259"/>
      <c r="J77" s="1259"/>
      <c r="K77" s="1257"/>
      <c r="L77" s="1257"/>
      <c r="M77" s="1257"/>
      <c r="N77" s="1257"/>
      <c r="AN77" s="1258" t="s">
        <v>582</v>
      </c>
      <c r="AO77" s="1258"/>
      <c r="AP77" s="1258"/>
      <c r="AQ77" s="1258"/>
      <c r="AR77" s="1258"/>
      <c r="AS77" s="1258"/>
      <c r="AT77" s="1258"/>
      <c r="AU77" s="1258"/>
      <c r="AV77" s="1258"/>
      <c r="AW77" s="1258"/>
      <c r="AX77" s="1258"/>
      <c r="AY77" s="1258"/>
      <c r="AZ77" s="1258"/>
      <c r="BA77" s="1258"/>
      <c r="BB77" s="1256" t="s">
        <v>580</v>
      </c>
      <c r="BC77" s="1256"/>
      <c r="BD77" s="1256"/>
      <c r="BE77" s="1256"/>
      <c r="BF77" s="1256"/>
      <c r="BG77" s="1256"/>
      <c r="BH77" s="1256"/>
      <c r="BI77" s="1256"/>
      <c r="BJ77" s="1256"/>
      <c r="BK77" s="1256"/>
      <c r="BL77" s="1256"/>
      <c r="BM77" s="1256"/>
      <c r="BN77" s="1256"/>
      <c r="BO77" s="1256"/>
      <c r="BP77" s="1253">
        <v>31.5</v>
      </c>
      <c r="BQ77" s="1253"/>
      <c r="BR77" s="1253"/>
      <c r="BS77" s="1253"/>
      <c r="BT77" s="1253"/>
      <c r="BU77" s="1253"/>
      <c r="BV77" s="1253"/>
      <c r="BW77" s="1253"/>
      <c r="BX77" s="1253">
        <v>23.4</v>
      </c>
      <c r="BY77" s="1253"/>
      <c r="BZ77" s="1253"/>
      <c r="CA77" s="1253"/>
      <c r="CB77" s="1253"/>
      <c r="CC77" s="1253"/>
      <c r="CD77" s="1253"/>
      <c r="CE77" s="1253"/>
      <c r="CF77" s="1253">
        <v>18.2</v>
      </c>
      <c r="CG77" s="1253"/>
      <c r="CH77" s="1253"/>
      <c r="CI77" s="1253"/>
      <c r="CJ77" s="1253"/>
      <c r="CK77" s="1253"/>
      <c r="CL77" s="1253"/>
      <c r="CM77" s="1253"/>
      <c r="CN77" s="1253">
        <v>17.100000000000001</v>
      </c>
      <c r="CO77" s="1253"/>
      <c r="CP77" s="1253"/>
      <c r="CQ77" s="1253"/>
      <c r="CR77" s="1253"/>
      <c r="CS77" s="1253"/>
      <c r="CT77" s="1253"/>
      <c r="CU77" s="1253"/>
      <c r="CV77" s="1253">
        <v>16.600000000000001</v>
      </c>
      <c r="CW77" s="1253"/>
      <c r="CX77" s="1253"/>
      <c r="CY77" s="1253"/>
      <c r="CZ77" s="1253"/>
      <c r="DA77" s="1253"/>
      <c r="DB77" s="1253"/>
      <c r="DC77" s="1253"/>
    </row>
    <row r="78" spans="2:107">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585</v>
      </c>
      <c r="BC79" s="1256"/>
      <c r="BD79" s="1256"/>
      <c r="BE79" s="1256"/>
      <c r="BF79" s="1256"/>
      <c r="BG79" s="1256"/>
      <c r="BH79" s="1256"/>
      <c r="BI79" s="1256"/>
      <c r="BJ79" s="1256"/>
      <c r="BK79" s="1256"/>
      <c r="BL79" s="1256"/>
      <c r="BM79" s="1256"/>
      <c r="BN79" s="1256"/>
      <c r="BO79" s="1256"/>
      <c r="BP79" s="1253">
        <v>5.4</v>
      </c>
      <c r="BQ79" s="1253"/>
      <c r="BR79" s="1253"/>
      <c r="BS79" s="1253"/>
      <c r="BT79" s="1253"/>
      <c r="BU79" s="1253"/>
      <c r="BV79" s="1253"/>
      <c r="BW79" s="1253"/>
      <c r="BX79" s="1253">
        <v>5.2</v>
      </c>
      <c r="BY79" s="1253"/>
      <c r="BZ79" s="1253"/>
      <c r="CA79" s="1253"/>
      <c r="CB79" s="1253"/>
      <c r="CC79" s="1253"/>
      <c r="CD79" s="1253"/>
      <c r="CE79" s="1253"/>
      <c r="CF79" s="1253">
        <v>5.2</v>
      </c>
      <c r="CG79" s="1253"/>
      <c r="CH79" s="1253"/>
      <c r="CI79" s="1253"/>
      <c r="CJ79" s="1253"/>
      <c r="CK79" s="1253"/>
      <c r="CL79" s="1253"/>
      <c r="CM79" s="1253"/>
      <c r="CN79" s="1253">
        <v>5.2</v>
      </c>
      <c r="CO79" s="1253"/>
      <c r="CP79" s="1253"/>
      <c r="CQ79" s="1253"/>
      <c r="CR79" s="1253"/>
      <c r="CS79" s="1253"/>
      <c r="CT79" s="1253"/>
      <c r="CU79" s="1253"/>
      <c r="CV79" s="1253">
        <v>5.2</v>
      </c>
      <c r="CW79" s="1253"/>
      <c r="CX79" s="1253"/>
      <c r="CY79" s="1253"/>
      <c r="CZ79" s="1253"/>
      <c r="DA79" s="1253"/>
      <c r="DB79" s="1253"/>
      <c r="DC79" s="1253"/>
    </row>
    <row r="80" spans="2:107">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c r="B81" s="372"/>
    </row>
    <row r="82" spans="2:109" ht="17.2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c r="DD84" s="366"/>
      <c r="DE84" s="366"/>
    </row>
    <row r="85" spans="2:109">
      <c r="DD85" s="366"/>
      <c r="DE85" s="366"/>
    </row>
  </sheetData>
  <sheetProtection algorithmName="SHA-512" hashValue="eAen1H0MU72l6yiItAdRfu4y7V0c5ZV2PJRk54j55452FDV6zXvxv/0ZPcznBZBhIlgJjnq4fYbiA7qONIPPRA==" saltValue="PAOHAjTqWccTN6uNE+IOg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0FE56-5A48-4373-B8C6-1E2086D54B52}">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43" customWidth="1"/>
    <col min="35" max="122" width="2.5" style="242" customWidth="1"/>
    <col min="123" max="16384" width="2.5" style="242" hidden="1"/>
  </cols>
  <sheetData>
    <row r="1" spans="1:34" ht="13.5" customHeight="1">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1:34">
      <c r="S2" s="242"/>
      <c r="AH2" s="242"/>
    </row>
    <row r="3" spans="1:34">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1:34"/>
    <row r="5" spans="1:34"/>
    <row r="6" spans="1:34"/>
    <row r="7" spans="1:34"/>
    <row r="8" spans="1:34"/>
    <row r="9" spans="1:34">
      <c r="AH9" s="242"/>
    </row>
    <row r="10" spans="1:34"/>
    <row r="11" spans="1:34"/>
    <row r="12" spans="1:34"/>
    <row r="13" spans="1:34"/>
    <row r="14" spans="1:34"/>
    <row r="15" spans="1:34"/>
    <row r="16" spans="1:34"/>
    <row r="17" spans="12:34">
      <c r="AH17" s="242"/>
    </row>
    <row r="18" spans="12:34"/>
    <row r="19" spans="12:34"/>
    <row r="20" spans="12:34">
      <c r="AH20" s="242"/>
    </row>
    <row r="21" spans="12:34">
      <c r="AH21" s="242"/>
    </row>
    <row r="22" spans="12:34"/>
    <row r="23" spans="12:34"/>
    <row r="24" spans="12:34">
      <c r="Q24" s="242"/>
    </row>
    <row r="25" spans="12:34"/>
    <row r="26" spans="12:34"/>
    <row r="27" spans="12:34"/>
    <row r="28" spans="12:34">
      <c r="O28" s="242"/>
      <c r="T28" s="242"/>
      <c r="AH28" s="242"/>
    </row>
    <row r="29" spans="12:34"/>
    <row r="30" spans="12:34"/>
    <row r="31" spans="12:34">
      <c r="Q31" s="242"/>
    </row>
    <row r="32" spans="12:34">
      <c r="L32" s="242"/>
    </row>
    <row r="33" spans="2:34">
      <c r="C33" s="242"/>
      <c r="E33" s="242"/>
      <c r="G33" s="242"/>
      <c r="I33" s="242"/>
      <c r="X33" s="242"/>
    </row>
    <row r="34" spans="2:34">
      <c r="B34" s="242"/>
      <c r="P34" s="242"/>
      <c r="R34" s="242"/>
      <c r="T34" s="242"/>
    </row>
    <row r="35" spans="2:34">
      <c r="D35" s="242"/>
      <c r="W35" s="242"/>
      <c r="AC35" s="242"/>
      <c r="AD35" s="242"/>
      <c r="AE35" s="242"/>
      <c r="AF35" s="242"/>
      <c r="AG35" s="242"/>
      <c r="AH35" s="242"/>
    </row>
    <row r="36" spans="2:34">
      <c r="H36" s="242"/>
      <c r="J36" s="242"/>
      <c r="K36" s="242"/>
      <c r="M36" s="242"/>
      <c r="Y36" s="242"/>
      <c r="Z36" s="242"/>
      <c r="AA36" s="242"/>
      <c r="AB36" s="242"/>
      <c r="AC36" s="242"/>
      <c r="AD36" s="242"/>
      <c r="AE36" s="242"/>
      <c r="AF36" s="242"/>
      <c r="AG36" s="242"/>
      <c r="AH36" s="242"/>
    </row>
    <row r="37" spans="2:34">
      <c r="AH37" s="242"/>
    </row>
    <row r="38" spans="2:34">
      <c r="AG38" s="242"/>
      <c r="AH38" s="242"/>
    </row>
    <row r="39" spans="2:34"/>
    <row r="40" spans="2:34">
      <c r="X40" s="242"/>
    </row>
    <row r="41" spans="2:34">
      <c r="R41" s="242"/>
    </row>
    <row r="42" spans="2:34">
      <c r="W42" s="242"/>
    </row>
    <row r="43" spans="2:34">
      <c r="Y43" s="242"/>
      <c r="Z43" s="242"/>
      <c r="AA43" s="242"/>
      <c r="AB43" s="242"/>
      <c r="AC43" s="242"/>
      <c r="AD43" s="242"/>
      <c r="AE43" s="242"/>
      <c r="AF43" s="242"/>
      <c r="AG43" s="242"/>
      <c r="AH43" s="242"/>
    </row>
    <row r="44" spans="2:34">
      <c r="AH44" s="242"/>
    </row>
    <row r="45" spans="2:34">
      <c r="X45" s="242"/>
    </row>
    <row r="46" spans="2:34"/>
    <row r="47" spans="2:34"/>
    <row r="48" spans="2:34">
      <c r="W48" s="242"/>
      <c r="Y48" s="242"/>
      <c r="Z48" s="242"/>
      <c r="AA48" s="242"/>
      <c r="AB48" s="242"/>
      <c r="AC48" s="242"/>
      <c r="AD48" s="242"/>
      <c r="AE48" s="242"/>
      <c r="AF48" s="242"/>
      <c r="AG48" s="242"/>
      <c r="AH48" s="242"/>
    </row>
    <row r="49" spans="28:34"/>
    <row r="50" spans="28:34">
      <c r="AE50" s="242"/>
      <c r="AF50" s="242"/>
      <c r="AG50" s="242"/>
      <c r="AH50" s="242"/>
    </row>
    <row r="51" spans="28:34">
      <c r="AC51" s="242"/>
      <c r="AD51" s="242"/>
      <c r="AE51" s="242"/>
      <c r="AF51" s="242"/>
      <c r="AG51" s="242"/>
      <c r="AH51" s="242"/>
    </row>
    <row r="52" spans="28:34"/>
    <row r="53" spans="28:34">
      <c r="AF53" s="242"/>
      <c r="AG53" s="242"/>
      <c r="AH53" s="242"/>
    </row>
    <row r="54" spans="28:34">
      <c r="AH54" s="242"/>
    </row>
    <row r="55" spans="28:34"/>
    <row r="56" spans="28:34">
      <c r="AB56" s="242"/>
      <c r="AC56" s="242"/>
      <c r="AD56" s="242"/>
      <c r="AE56" s="242"/>
      <c r="AF56" s="242"/>
      <c r="AG56" s="242"/>
      <c r="AH56" s="242"/>
    </row>
    <row r="57" spans="28:34">
      <c r="AH57" s="242"/>
    </row>
    <row r="58" spans="28:34">
      <c r="AH58" s="242"/>
    </row>
    <row r="59" spans="28:34"/>
    <row r="60" spans="28:34"/>
    <row r="61" spans="28:34"/>
    <row r="62" spans="28:34"/>
    <row r="63" spans="28:34">
      <c r="AH63" s="242"/>
    </row>
    <row r="64" spans="28:34">
      <c r="AG64" s="242"/>
      <c r="AH64" s="242"/>
    </row>
    <row r="65" spans="28:34"/>
    <row r="66" spans="28:34"/>
    <row r="67" spans="28:34"/>
    <row r="68" spans="28:34">
      <c r="AB68" s="242"/>
      <c r="AC68" s="242"/>
      <c r="AD68" s="242"/>
      <c r="AE68" s="242"/>
      <c r="AF68" s="242"/>
      <c r="AG68" s="242"/>
      <c r="AH68" s="242"/>
    </row>
    <row r="69" spans="28:34">
      <c r="AF69" s="242"/>
      <c r="AG69" s="242"/>
      <c r="AH69" s="242"/>
    </row>
    <row r="70" spans="28:34"/>
    <row r="71" spans="28:34"/>
    <row r="72" spans="28:34"/>
    <row r="73" spans="28:34"/>
    <row r="74" spans="28:34"/>
    <row r="75" spans="28:34">
      <c r="AH75" s="242"/>
    </row>
    <row r="76" spans="28:34">
      <c r="AF76" s="242"/>
      <c r="AG76" s="242"/>
      <c r="AH76" s="242"/>
    </row>
    <row r="77" spans="28:34">
      <c r="AG77" s="242"/>
      <c r="AH77" s="242"/>
    </row>
    <row r="78" spans="28:34"/>
    <row r="79" spans="28:34"/>
    <row r="80" spans="28:34"/>
    <row r="81" spans="25:34"/>
    <row r="82" spans="25:34">
      <c r="Y82" s="242"/>
    </row>
    <row r="83" spans="25:34">
      <c r="Y83" s="242"/>
      <c r="Z83" s="242"/>
      <c r="AA83" s="242"/>
      <c r="AB83" s="242"/>
      <c r="AC83" s="242"/>
      <c r="AD83" s="242"/>
      <c r="AE83" s="242"/>
      <c r="AF83" s="242"/>
      <c r="AG83" s="242"/>
      <c r="AH83" s="242"/>
    </row>
    <row r="84" spans="25:34"/>
    <row r="85" spans="25:34"/>
    <row r="86" spans="25:34"/>
    <row r="87" spans="25:34"/>
    <row r="88" spans="25:34">
      <c r="AH88" s="242"/>
    </row>
    <row r="89" spans="25:34"/>
    <row r="90" spans="25:34"/>
    <row r="91" spans="25:34"/>
    <row r="92" spans="25:34" ht="13.5" customHeight="1"/>
    <row r="93" spans="25:34" ht="13.5" customHeight="1"/>
    <row r="94" spans="25:34" ht="13.5" customHeight="1">
      <c r="AF94" s="242"/>
      <c r="AG94" s="242"/>
      <c r="AH94" s="242"/>
    </row>
    <row r="95" spans="25:34" ht="13.5" customHeight="1">
      <c r="AH95" s="242"/>
    </row>
    <row r="96" spans="25:34" ht="13.5" customHeight="1"/>
    <row r="97" spans="33:34" ht="13.5" customHeight="1"/>
    <row r="98" spans="33:34" ht="13.5" customHeight="1"/>
    <row r="99" spans="33:34" ht="13.5" customHeight="1"/>
    <row r="100" spans="33:34" ht="13.5" customHeight="1"/>
    <row r="101" spans="33:34" ht="13.5" customHeight="1">
      <c r="AH101" s="242"/>
    </row>
    <row r="102" spans="33:34" ht="13.5" customHeight="1"/>
    <row r="103" spans="33:34" ht="13.5" customHeight="1"/>
    <row r="104" spans="33:34" ht="13.5" customHeight="1">
      <c r="AG104" s="242"/>
      <c r="AH104" s="2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2"/>
    </row>
    <row r="117" spans="34:122" ht="13.5" customHeight="1"/>
    <row r="118" spans="34:122" ht="13.5" customHeight="1"/>
    <row r="119" spans="34:122" ht="13.5" customHeight="1"/>
    <row r="120" spans="34:122" ht="13.5" customHeight="1">
      <c r="AH120" s="242"/>
    </row>
    <row r="121" spans="34:122" ht="13.5" customHeight="1">
      <c r="AH121" s="242"/>
    </row>
    <row r="122" spans="34:122" ht="13.5" customHeight="1"/>
    <row r="123" spans="34:122" ht="13.5" customHeight="1"/>
    <row r="124" spans="34:122" ht="13.5" customHeight="1"/>
    <row r="125" spans="34:122" ht="13.5" customHeight="1">
      <c r="DR125" s="242" t="s">
        <v>482</v>
      </c>
    </row>
  </sheetData>
  <sheetProtection algorithmName="SHA-512" hashValue="BF8d4zNocuiEiZasGXl9gZzZ9uuDPJ09VgMcfxZlw8bbvXQmx1lrj/+vZfkhsc4Py8NtUxrNOh5fzzL5Zge6nQ==" saltValue="Z8DnzrOdZFPWWditjml/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ACE85-4D18-4A6A-98DA-B5BE4ECC22BB}">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43" customWidth="1"/>
    <col min="35" max="122" width="2.5" style="242" customWidth="1"/>
    <col min="123" max="16384" width="2.5" style="242" hidden="1"/>
  </cols>
  <sheetData>
    <row r="1" spans="2:34" ht="13.5" customHeight="1">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c r="S2" s="242"/>
      <c r="AH2" s="242"/>
    </row>
    <row r="3" spans="2:34">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2:34"/>
    <row r="5" spans="2:34"/>
    <row r="6" spans="2:34"/>
    <row r="7" spans="2:34"/>
    <row r="8" spans="2:34"/>
    <row r="9" spans="2:34">
      <c r="AH9" s="242"/>
    </row>
    <row r="10" spans="2:34"/>
    <row r="11" spans="2:34"/>
    <row r="12" spans="2:34"/>
    <row r="13" spans="2:34"/>
    <row r="14" spans="2:34"/>
    <row r="15" spans="2:34"/>
    <row r="16" spans="2:34"/>
    <row r="17" spans="12:34">
      <c r="AH17" s="242"/>
    </row>
    <row r="18" spans="12:34"/>
    <row r="19" spans="12:34"/>
    <row r="20" spans="12:34">
      <c r="AH20" s="242"/>
    </row>
    <row r="21" spans="12:34">
      <c r="AH21" s="242"/>
    </row>
    <row r="22" spans="12:34"/>
    <row r="23" spans="12:34"/>
    <row r="24" spans="12:34">
      <c r="Q24" s="242"/>
    </row>
    <row r="25" spans="12:34"/>
    <row r="26" spans="12:34"/>
    <row r="27" spans="12:34"/>
    <row r="28" spans="12:34">
      <c r="O28" s="242"/>
      <c r="T28" s="242"/>
      <c r="AH28" s="242"/>
    </row>
    <row r="29" spans="12:34"/>
    <row r="30" spans="12:34"/>
    <row r="31" spans="12:34">
      <c r="Q31" s="242"/>
    </row>
    <row r="32" spans="12:34">
      <c r="L32" s="242"/>
    </row>
    <row r="33" spans="2:34">
      <c r="C33" s="242"/>
      <c r="E33" s="242"/>
      <c r="G33" s="242"/>
      <c r="I33" s="242"/>
      <c r="X33" s="242"/>
    </row>
    <row r="34" spans="2:34">
      <c r="B34" s="242"/>
      <c r="P34" s="242"/>
      <c r="R34" s="242"/>
      <c r="T34" s="242"/>
    </row>
    <row r="35" spans="2:34">
      <c r="D35" s="242"/>
      <c r="W35" s="242"/>
      <c r="AC35" s="242"/>
      <c r="AD35" s="242"/>
      <c r="AE35" s="242"/>
      <c r="AF35" s="242"/>
      <c r="AG35" s="242"/>
      <c r="AH35" s="242"/>
    </row>
    <row r="36" spans="2:34">
      <c r="H36" s="242"/>
      <c r="J36" s="242"/>
      <c r="K36" s="242"/>
      <c r="M36" s="242"/>
      <c r="Y36" s="242"/>
      <c r="Z36" s="242"/>
      <c r="AA36" s="242"/>
      <c r="AB36" s="242"/>
      <c r="AC36" s="242"/>
      <c r="AD36" s="242"/>
      <c r="AE36" s="242"/>
      <c r="AF36" s="242"/>
      <c r="AG36" s="242"/>
      <c r="AH36" s="242"/>
    </row>
    <row r="37" spans="2:34">
      <c r="AH37" s="242"/>
    </row>
    <row r="38" spans="2:34">
      <c r="AG38" s="242"/>
      <c r="AH38" s="242"/>
    </row>
    <row r="39" spans="2:34"/>
    <row r="40" spans="2:34">
      <c r="X40" s="242"/>
    </row>
    <row r="41" spans="2:34">
      <c r="R41" s="242"/>
    </row>
    <row r="42" spans="2:34">
      <c r="W42" s="242"/>
    </row>
    <row r="43" spans="2:34">
      <c r="Y43" s="242"/>
      <c r="Z43" s="242"/>
      <c r="AA43" s="242"/>
      <c r="AB43" s="242"/>
      <c r="AC43" s="242"/>
      <c r="AD43" s="242"/>
      <c r="AE43" s="242"/>
      <c r="AF43" s="242"/>
      <c r="AG43" s="242"/>
      <c r="AH43" s="242"/>
    </row>
    <row r="44" spans="2:34">
      <c r="AH44" s="242"/>
    </row>
    <row r="45" spans="2:34">
      <c r="X45" s="242"/>
    </row>
    <row r="46" spans="2:34"/>
    <row r="47" spans="2:34"/>
    <row r="48" spans="2:34">
      <c r="W48" s="242"/>
      <c r="Y48" s="242"/>
      <c r="Z48" s="242"/>
      <c r="AA48" s="242"/>
      <c r="AB48" s="242"/>
      <c r="AC48" s="242"/>
      <c r="AD48" s="242"/>
      <c r="AE48" s="242"/>
      <c r="AF48" s="242"/>
      <c r="AG48" s="242"/>
      <c r="AH48" s="242"/>
    </row>
    <row r="49" spans="28:34"/>
    <row r="50" spans="28:34">
      <c r="AE50" s="242"/>
      <c r="AF50" s="242"/>
      <c r="AG50" s="242"/>
      <c r="AH50" s="242"/>
    </row>
    <row r="51" spans="28:34">
      <c r="AC51" s="242"/>
      <c r="AD51" s="242"/>
      <c r="AE51" s="242"/>
      <c r="AF51" s="242"/>
      <c r="AG51" s="242"/>
      <c r="AH51" s="242"/>
    </row>
    <row r="52" spans="28:34"/>
    <row r="53" spans="28:34">
      <c r="AF53" s="242"/>
      <c r="AG53" s="242"/>
      <c r="AH53" s="242"/>
    </row>
    <row r="54" spans="28:34">
      <c r="AH54" s="242"/>
    </row>
    <row r="55" spans="28:34"/>
    <row r="56" spans="28:34">
      <c r="AB56" s="242"/>
      <c r="AC56" s="242"/>
      <c r="AD56" s="242"/>
      <c r="AE56" s="242"/>
      <c r="AF56" s="242"/>
      <c r="AG56" s="242"/>
      <c r="AH56" s="242"/>
    </row>
    <row r="57" spans="28:34">
      <c r="AH57" s="242"/>
    </row>
    <row r="58" spans="28:34">
      <c r="AH58" s="242"/>
    </row>
    <row r="59" spans="28:34">
      <c r="AG59" s="242"/>
      <c r="AH59" s="242"/>
    </row>
    <row r="60" spans="28:34"/>
    <row r="61" spans="28:34"/>
    <row r="62" spans="28:34"/>
    <row r="63" spans="28:34">
      <c r="AH63" s="242"/>
    </row>
    <row r="64" spans="28:34">
      <c r="AG64" s="242"/>
      <c r="AH64" s="242"/>
    </row>
    <row r="65" spans="28:34"/>
    <row r="66" spans="28:34"/>
    <row r="67" spans="28:34"/>
    <row r="68" spans="28:34">
      <c r="AB68" s="242"/>
      <c r="AC68" s="242"/>
      <c r="AD68" s="242"/>
      <c r="AE68" s="242"/>
      <c r="AF68" s="242"/>
      <c r="AG68" s="242"/>
      <c r="AH68" s="242"/>
    </row>
    <row r="69" spans="28:34">
      <c r="AF69" s="242"/>
      <c r="AG69" s="242"/>
      <c r="AH69" s="242"/>
    </row>
    <row r="70" spans="28:34"/>
    <row r="71" spans="28:34"/>
    <row r="72" spans="28:34"/>
    <row r="73" spans="28:34"/>
    <row r="74" spans="28:34"/>
    <row r="75" spans="28:34">
      <c r="AH75" s="242"/>
    </row>
    <row r="76" spans="28:34">
      <c r="AF76" s="242"/>
      <c r="AG76" s="242"/>
      <c r="AH76" s="242"/>
    </row>
    <row r="77" spans="28:34">
      <c r="AG77" s="242"/>
      <c r="AH77" s="242"/>
    </row>
    <row r="78" spans="28:34"/>
    <row r="79" spans="28:34"/>
    <row r="80" spans="28:34"/>
    <row r="81" spans="25:34"/>
    <row r="82" spans="25:34">
      <c r="Y82" s="242"/>
    </row>
    <row r="83" spans="25:34">
      <c r="Y83" s="242"/>
      <c r="Z83" s="242"/>
      <c r="AA83" s="242"/>
      <c r="AB83" s="242"/>
      <c r="AC83" s="242"/>
      <c r="AD83" s="242"/>
      <c r="AE83" s="242"/>
      <c r="AF83" s="242"/>
      <c r="AG83" s="242"/>
      <c r="AH83" s="242"/>
    </row>
    <row r="84" spans="25:34"/>
    <row r="85" spans="25:34"/>
    <row r="86" spans="25:34"/>
    <row r="87" spans="25:34"/>
    <row r="88" spans="25:34">
      <c r="AH88" s="242"/>
    </row>
    <row r="89" spans="25:34"/>
    <row r="90" spans="25:34"/>
    <row r="91" spans="25:34"/>
    <row r="92" spans="25:34" ht="13.5" customHeight="1"/>
    <row r="93" spans="25:34" ht="13.5" customHeight="1"/>
    <row r="94" spans="25:34" ht="13.5" customHeight="1">
      <c r="AF94" s="242"/>
      <c r="AG94" s="242"/>
      <c r="AH94" s="242"/>
    </row>
    <row r="95" spans="25:34" ht="13.5" customHeight="1">
      <c r="AH95" s="242"/>
    </row>
    <row r="96" spans="25:34" ht="13.5" customHeight="1"/>
    <row r="97" spans="33:34" ht="13.5" customHeight="1"/>
    <row r="98" spans="33:34" ht="13.5" customHeight="1"/>
    <row r="99" spans="33:34" ht="13.5" customHeight="1"/>
    <row r="100" spans="33:34" ht="13.5" customHeight="1"/>
    <row r="101" spans="33:34" ht="13.5" customHeight="1">
      <c r="AH101" s="242"/>
    </row>
    <row r="102" spans="33:34" ht="13.5" customHeight="1"/>
    <row r="103" spans="33:34" ht="13.5" customHeight="1"/>
    <row r="104" spans="33:34" ht="13.5" customHeight="1">
      <c r="AG104" s="242"/>
      <c r="AH104" s="2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2"/>
    </row>
    <row r="117" spans="34:122" ht="13.5" customHeight="1"/>
    <row r="118" spans="34:122" ht="13.5" customHeight="1"/>
    <row r="119" spans="34:122" ht="13.5" customHeight="1"/>
    <row r="120" spans="34:122" ht="13.5" customHeight="1">
      <c r="AH120" s="242"/>
    </row>
    <row r="121" spans="34:122" ht="13.5" customHeight="1">
      <c r="AH121" s="242"/>
    </row>
    <row r="122" spans="34:122" ht="13.5" customHeight="1"/>
    <row r="123" spans="34:122" ht="13.5" customHeight="1"/>
    <row r="124" spans="34:122" ht="13.5" customHeight="1"/>
    <row r="125" spans="34:122" ht="13.5" customHeight="1">
      <c r="DR125" s="242" t="s">
        <v>482</v>
      </c>
    </row>
  </sheetData>
  <sheetProtection algorithmName="SHA-512" hashValue="egwyb4cnh8A3wliCCuQM3FrQcv8rBQV+9s+lh6vTz77+uhU+LcJu6FsFjGuIP4WZJUWdKjLLeUVoNKgICD3Ubg==" saltValue="4BzYUISotrz+NhcLBHjvU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27" customWidth="1"/>
    <col min="2" max="8" width="13.375" style="127" customWidth="1"/>
    <col min="9" max="16384" width="11.125" style="127"/>
  </cols>
  <sheetData>
    <row r="1" spans="1:8">
      <c r="A1" s="121"/>
      <c r="B1" s="122"/>
      <c r="C1" s="123"/>
      <c r="D1" s="124"/>
      <c r="E1" s="125"/>
      <c r="F1" s="125"/>
      <c r="G1" s="125"/>
      <c r="H1" s="126"/>
    </row>
    <row r="2" spans="1:8">
      <c r="A2" s="128"/>
      <c r="B2" s="129"/>
      <c r="C2" s="130"/>
      <c r="D2" s="131" t="s">
        <v>50</v>
      </c>
      <c r="E2" s="132"/>
      <c r="F2" s="133" t="s">
        <v>531</v>
      </c>
      <c r="G2" s="134"/>
      <c r="H2" s="135"/>
    </row>
    <row r="3" spans="1:8">
      <c r="A3" s="131" t="s">
        <v>524</v>
      </c>
      <c r="B3" s="136"/>
      <c r="C3" s="137"/>
      <c r="D3" s="138">
        <v>43385</v>
      </c>
      <c r="E3" s="139"/>
      <c r="F3" s="140">
        <v>52191</v>
      </c>
      <c r="G3" s="141"/>
      <c r="H3" s="142"/>
    </row>
    <row r="4" spans="1:8">
      <c r="A4" s="143"/>
      <c r="B4" s="144"/>
      <c r="C4" s="145"/>
      <c r="D4" s="146">
        <v>22713</v>
      </c>
      <c r="E4" s="147"/>
      <c r="F4" s="148">
        <v>26807</v>
      </c>
      <c r="G4" s="149"/>
      <c r="H4" s="150"/>
    </row>
    <row r="5" spans="1:8">
      <c r="A5" s="131" t="s">
        <v>526</v>
      </c>
      <c r="B5" s="136"/>
      <c r="C5" s="137"/>
      <c r="D5" s="138">
        <v>36378</v>
      </c>
      <c r="E5" s="139"/>
      <c r="F5" s="140">
        <v>48105</v>
      </c>
      <c r="G5" s="141"/>
      <c r="H5" s="142"/>
    </row>
    <row r="6" spans="1:8">
      <c r="A6" s="143"/>
      <c r="B6" s="144"/>
      <c r="C6" s="145"/>
      <c r="D6" s="146">
        <v>23391</v>
      </c>
      <c r="E6" s="147"/>
      <c r="F6" s="148">
        <v>24072</v>
      </c>
      <c r="G6" s="149"/>
      <c r="H6" s="150"/>
    </row>
    <row r="7" spans="1:8">
      <c r="A7" s="131" t="s">
        <v>527</v>
      </c>
      <c r="B7" s="136"/>
      <c r="C7" s="137"/>
      <c r="D7" s="138">
        <v>28814</v>
      </c>
      <c r="E7" s="139"/>
      <c r="F7" s="140">
        <v>47446</v>
      </c>
      <c r="G7" s="141"/>
      <c r="H7" s="142"/>
    </row>
    <row r="8" spans="1:8">
      <c r="A8" s="143"/>
      <c r="B8" s="144"/>
      <c r="C8" s="145"/>
      <c r="D8" s="146">
        <v>19102</v>
      </c>
      <c r="E8" s="147"/>
      <c r="F8" s="148">
        <v>24371</v>
      </c>
      <c r="G8" s="149"/>
      <c r="H8" s="150"/>
    </row>
    <row r="9" spans="1:8">
      <c r="A9" s="131" t="s">
        <v>528</v>
      </c>
      <c r="B9" s="136"/>
      <c r="C9" s="137"/>
      <c r="D9" s="138">
        <v>27204</v>
      </c>
      <c r="E9" s="139"/>
      <c r="F9" s="140">
        <v>48387</v>
      </c>
      <c r="G9" s="141"/>
      <c r="H9" s="142"/>
    </row>
    <row r="10" spans="1:8">
      <c r="A10" s="143"/>
      <c r="B10" s="144"/>
      <c r="C10" s="145"/>
      <c r="D10" s="146">
        <v>17602</v>
      </c>
      <c r="E10" s="147"/>
      <c r="F10" s="148">
        <v>25592</v>
      </c>
      <c r="G10" s="149"/>
      <c r="H10" s="150"/>
    </row>
    <row r="11" spans="1:8">
      <c r="A11" s="131" t="s">
        <v>529</v>
      </c>
      <c r="B11" s="136"/>
      <c r="C11" s="137"/>
      <c r="D11" s="138">
        <v>43814</v>
      </c>
      <c r="E11" s="139"/>
      <c r="F11" s="140">
        <v>49684</v>
      </c>
      <c r="G11" s="141"/>
      <c r="H11" s="142"/>
    </row>
    <row r="12" spans="1:8">
      <c r="A12" s="143"/>
      <c r="B12" s="144"/>
      <c r="C12" s="151"/>
      <c r="D12" s="146">
        <v>23152</v>
      </c>
      <c r="E12" s="147"/>
      <c r="F12" s="148">
        <v>28303</v>
      </c>
      <c r="G12" s="149"/>
      <c r="H12" s="150"/>
    </row>
    <row r="13" spans="1:8">
      <c r="A13" s="131"/>
      <c r="B13" s="136"/>
      <c r="C13" s="152"/>
      <c r="D13" s="153">
        <v>35919</v>
      </c>
      <c r="E13" s="154"/>
      <c r="F13" s="155">
        <v>49163</v>
      </c>
      <c r="G13" s="156"/>
      <c r="H13" s="142"/>
    </row>
    <row r="14" spans="1:8">
      <c r="A14" s="143"/>
      <c r="B14" s="144"/>
      <c r="C14" s="145"/>
      <c r="D14" s="146">
        <v>21192</v>
      </c>
      <c r="E14" s="147"/>
      <c r="F14" s="148">
        <v>25829</v>
      </c>
      <c r="G14" s="149"/>
      <c r="H14" s="150"/>
    </row>
    <row r="17" spans="1:11">
      <c r="A17" s="127" t="s">
        <v>51</v>
      </c>
    </row>
    <row r="18" spans="1:11">
      <c r="A18" s="157"/>
      <c r="B18" s="157" t="str">
        <f>実質収支比率等に係る経年分析!F$46</f>
        <v>R02</v>
      </c>
      <c r="C18" s="157" t="str">
        <f>実質収支比率等に係る経年分析!G$46</f>
        <v>R03</v>
      </c>
      <c r="D18" s="157" t="str">
        <f>実質収支比率等に係る経年分析!H$46</f>
        <v>R04</v>
      </c>
      <c r="E18" s="157" t="str">
        <f>実質収支比率等に係る経年分析!I$46</f>
        <v>R05</v>
      </c>
      <c r="F18" s="157" t="str">
        <f>実質収支比率等に係る経年分析!J$46</f>
        <v>R06</v>
      </c>
    </row>
    <row r="19" spans="1:11">
      <c r="A19" s="157" t="s">
        <v>52</v>
      </c>
      <c r="B19" s="157">
        <f>ROUND(VALUE(SUBSTITUTE(実質収支比率等に係る経年分析!F$48,"▲","-")),2)</f>
        <v>0.45</v>
      </c>
      <c r="C19" s="157">
        <f>ROUND(VALUE(SUBSTITUTE(実質収支比率等に係る経年分析!G$48,"▲","-")),2)</f>
        <v>2.66</v>
      </c>
      <c r="D19" s="157">
        <f>ROUND(VALUE(SUBSTITUTE(実質収支比率等に係る経年分析!H$48,"▲","-")),2)</f>
        <v>2.2000000000000002</v>
      </c>
      <c r="E19" s="157">
        <f>ROUND(VALUE(SUBSTITUTE(実質収支比率等に係る経年分析!I$48,"▲","-")),2)</f>
        <v>2.16</v>
      </c>
      <c r="F19" s="157">
        <f>ROUND(VALUE(SUBSTITUTE(実質収支比率等に係る経年分析!J$48,"▲","-")),2)</f>
        <v>2.56</v>
      </c>
    </row>
    <row r="20" spans="1:11">
      <c r="A20" s="157" t="s">
        <v>53</v>
      </c>
      <c r="B20" s="157">
        <f>ROUND(VALUE(SUBSTITUTE(実質収支比率等に係る経年分析!F$47,"▲","-")),2)</f>
        <v>9.27</v>
      </c>
      <c r="C20" s="157">
        <f>ROUND(VALUE(SUBSTITUTE(実質収支比率等に係る経年分析!G$47,"▲","-")),2)</f>
        <v>10.71</v>
      </c>
      <c r="D20" s="157">
        <f>ROUND(VALUE(SUBSTITUTE(実質収支比率等に係る経年分析!H$47,"▲","-")),2)</f>
        <v>11.18</v>
      </c>
      <c r="E20" s="157">
        <f>ROUND(VALUE(SUBSTITUTE(実質収支比率等に係る経年分析!I$47,"▲","-")),2)</f>
        <v>12.28</v>
      </c>
      <c r="F20" s="157">
        <f>ROUND(VALUE(SUBSTITUTE(実質収支比率等に係る経年分析!J$47,"▲","-")),2)</f>
        <v>12.46</v>
      </c>
    </row>
    <row r="21" spans="1:11">
      <c r="A21" s="157" t="s">
        <v>54</v>
      </c>
      <c r="B21" s="157">
        <f>IF(ISNUMBER(VALUE(SUBSTITUTE(実質収支比率等に係る経年分析!F$49,"▲","-"))),ROUND(VALUE(SUBSTITUTE(実質収支比率等に係る経年分析!F$49,"▲","-")),2),NA())</f>
        <v>5.27</v>
      </c>
      <c r="C21" s="157">
        <f>IF(ISNUMBER(VALUE(SUBSTITUTE(実質収支比率等に係る経年分析!G$49,"▲","-"))),ROUND(VALUE(SUBSTITUTE(実質収支比率等に係る経年分析!G$49,"▲","-")),2),NA())</f>
        <v>9.65</v>
      </c>
      <c r="D21" s="157">
        <f>IF(ISNUMBER(VALUE(SUBSTITUTE(実質収支比率等に係る経年分析!H$49,"▲","-"))),ROUND(VALUE(SUBSTITUTE(実質収支比率等に係る経年分析!H$49,"▲","-")),2),NA())</f>
        <v>1.1299999999999999</v>
      </c>
      <c r="E21" s="157">
        <f>IF(ISNUMBER(VALUE(SUBSTITUTE(実質収支比率等に係る経年分析!I$49,"▲","-"))),ROUND(VALUE(SUBSTITUTE(実質収支比率等に係る経年分析!I$49,"▲","-")),2),NA())</f>
        <v>2.0499999999999998</v>
      </c>
      <c r="F21" s="157">
        <f>IF(ISNUMBER(VALUE(SUBSTITUTE(実質収支比率等に係る経年分析!J$49,"▲","-"))),ROUND(VALUE(SUBSTITUTE(実質収支比率等に係る経年分析!J$49,"▲","-")),2),NA())</f>
        <v>2.25</v>
      </c>
    </row>
    <row r="24" spans="1:11">
      <c r="A24" s="127" t="s">
        <v>55</v>
      </c>
    </row>
    <row r="25" spans="1:11">
      <c r="A25" s="158"/>
      <c r="B25" s="158" t="str">
        <f>連結実質赤字比率に係る赤字・黒字の構成分析!F$33</f>
        <v>R02</v>
      </c>
      <c r="C25" s="158"/>
      <c r="D25" s="158" t="str">
        <f>連結実質赤字比率に係る赤字・黒字の構成分析!G$33</f>
        <v>R03</v>
      </c>
      <c r="E25" s="158"/>
      <c r="F25" s="158" t="str">
        <f>連結実質赤字比率に係る赤字・黒字の構成分析!H$33</f>
        <v>R04</v>
      </c>
      <c r="G25" s="158"/>
      <c r="H25" s="158" t="str">
        <f>連結実質赤字比率に係る赤字・黒字の構成分析!I$33</f>
        <v>R05</v>
      </c>
      <c r="I25" s="158"/>
      <c r="J25" s="158" t="str">
        <f>連結実質赤字比率に係る赤字・黒字の構成分析!J$33</f>
        <v>R06</v>
      </c>
      <c r="K25" s="158"/>
    </row>
    <row r="26" spans="1:11">
      <c r="A26" s="158"/>
      <c r="B26" s="158" t="s">
        <v>56</v>
      </c>
      <c r="C26" s="158" t="s">
        <v>57</v>
      </c>
      <c r="D26" s="158" t="s">
        <v>56</v>
      </c>
      <c r="E26" s="158" t="s">
        <v>57</v>
      </c>
      <c r="F26" s="158" t="s">
        <v>56</v>
      </c>
      <c r="G26" s="158" t="s">
        <v>57</v>
      </c>
      <c r="H26" s="158" t="s">
        <v>56</v>
      </c>
      <c r="I26" s="158" t="s">
        <v>57</v>
      </c>
      <c r="J26" s="158" t="s">
        <v>56</v>
      </c>
      <c r="K26" s="158" t="s">
        <v>57</v>
      </c>
    </row>
    <row r="27" spans="1:11">
      <c r="A27" s="158" t="str">
        <f>IF(連結実質赤字比率に係る赤字・黒字の構成分析!C$43="",NA(),連結実質赤字比率に係る赤字・黒字の構成分析!C$43)</f>
        <v>その他会計（黒字）</v>
      </c>
      <c r="B27" s="158" t="e">
        <f>IF(ROUND(VALUE(SUBSTITUTE(連結実質赤字比率に係る赤字・黒字の構成分析!F$43,"▲", "-")), 2) &lt; 0, ABS(ROUND(VALUE(SUBSTITUTE(連結実質赤字比率に係る赤字・黒字の構成分析!F$43,"▲", "-")), 2)), NA())</f>
        <v>#N/A</v>
      </c>
      <c r="C27" s="158">
        <f>IF(ROUND(VALUE(SUBSTITUTE(連結実質赤字比率に係る赤字・黒字の構成分析!F$43,"▲", "-")), 2) &gt;= 0, ABS(ROUND(VALUE(SUBSTITUTE(連結実質赤字比率に係る赤字・黒字の構成分析!F$43,"▲", "-")), 2)), NA())</f>
        <v>0.44</v>
      </c>
      <c r="D27" s="158" t="e">
        <f>IF(ROUND(VALUE(SUBSTITUTE(連結実質赤字比率に係る赤字・黒字の構成分析!G$43,"▲", "-")), 2) &lt; 0, ABS(ROUND(VALUE(SUBSTITUTE(連結実質赤字比率に係る赤字・黒字の構成分析!G$43,"▲", "-")), 2)), NA())</f>
        <v>#N/A</v>
      </c>
      <c r="E27" s="158">
        <f>IF(ROUND(VALUE(SUBSTITUTE(連結実質赤字比率に係る赤字・黒字の構成分析!G$43,"▲", "-")), 2) &gt;= 0, ABS(ROUND(VALUE(SUBSTITUTE(連結実質赤字比率に係る赤字・黒字の構成分析!G$43,"▲", "-")), 2)), NA())</f>
        <v>0.21</v>
      </c>
      <c r="F27" s="158" t="e">
        <f>IF(ROUND(VALUE(SUBSTITUTE(連結実質赤字比率に係る赤字・黒字の構成分析!H$43,"▲", "-")), 2) &lt; 0, ABS(ROUND(VALUE(SUBSTITUTE(連結実質赤字比率に係る赤字・黒字の構成分析!H$43,"▲", "-")), 2)), NA())</f>
        <v>#N/A</v>
      </c>
      <c r="G27" s="158">
        <f>IF(ROUND(VALUE(SUBSTITUTE(連結実質赤字比率に係る赤字・黒字の構成分析!H$43,"▲", "-")), 2) &gt;= 0, ABS(ROUND(VALUE(SUBSTITUTE(連結実質赤字比率に係る赤字・黒字の構成分析!H$43,"▲", "-")), 2)), NA())</f>
        <v>0.33</v>
      </c>
      <c r="H27" s="158" t="e">
        <f>IF(ROUND(VALUE(SUBSTITUTE(連結実質赤字比率に係る赤字・黒字の構成分析!I$43,"▲", "-")), 2) &lt; 0, ABS(ROUND(VALUE(SUBSTITUTE(連結実質赤字比率に係る赤字・黒字の構成分析!I$43,"▲", "-")), 2)), NA())</f>
        <v>#N/A</v>
      </c>
      <c r="I27" s="158">
        <f>IF(ROUND(VALUE(SUBSTITUTE(連結実質赤字比率に係る赤字・黒字の構成分析!I$43,"▲", "-")), 2) &gt;= 0, ABS(ROUND(VALUE(SUBSTITUTE(連結実質赤字比率に係る赤字・黒字の構成分析!I$43,"▲", "-")), 2)), NA())</f>
        <v>0.03</v>
      </c>
      <c r="J27" s="158" t="e">
        <f>IF(ROUND(VALUE(SUBSTITUTE(連結実質赤字比率に係る赤字・黒字の構成分析!J$43,"▲", "-")), 2) &lt; 0, ABS(ROUND(VALUE(SUBSTITUTE(連結実質赤字比率に係る赤字・黒字の構成分析!J$43,"▲", "-")), 2)), NA())</f>
        <v>#N/A</v>
      </c>
      <c r="K27" s="158">
        <f>IF(ROUND(VALUE(SUBSTITUTE(連結実質赤字比率に係る赤字・黒字の構成分析!J$43,"▲", "-")), 2) &gt;= 0, ABS(ROUND(VALUE(SUBSTITUTE(連結実質赤字比率に係る赤字・黒字の構成分析!J$43,"▲", "-")), 2)), NA())</f>
        <v>0.05</v>
      </c>
    </row>
    <row r="28" spans="1:11">
      <c r="A28" s="158" t="str">
        <f>IF(連結実質赤字比率に係る赤字・黒字の構成分析!C$42="",NA(),連結実質赤字比率に係る赤字・黒字の構成分析!C$42)</f>
        <v>その他会計（赤字）</v>
      </c>
      <c r="B28" s="158" t="e">
        <f>IF(ROUND(VALUE(SUBSTITUTE(連結実質赤字比率に係る赤字・黒字の構成分析!F$42,"▲", "-")), 2) &lt; 0, ABS(ROUND(VALUE(SUBSTITUTE(連結実質赤字比率に係る赤字・黒字の構成分析!F$42,"▲", "-")), 2)), NA())</f>
        <v>#VALUE!</v>
      </c>
      <c r="C28" s="158" t="e">
        <f>IF(ROUND(VALUE(SUBSTITUTE(連結実質赤字比率に係る赤字・黒字の構成分析!F$42,"▲", "-")), 2) &gt;= 0, ABS(ROUND(VALUE(SUBSTITUTE(連結実質赤字比率に係る赤字・黒字の構成分析!F$42,"▲", "-")), 2)), NA())</f>
        <v>#VALUE!</v>
      </c>
      <c r="D28" s="158" t="e">
        <f>IF(ROUND(VALUE(SUBSTITUTE(連結実質赤字比率に係る赤字・黒字の構成分析!G$42,"▲", "-")), 2) &lt; 0, ABS(ROUND(VALUE(SUBSTITUTE(連結実質赤字比率に係る赤字・黒字の構成分析!G$42,"▲", "-")), 2)), NA())</f>
        <v>#VALUE!</v>
      </c>
      <c r="E28" s="158" t="e">
        <f>IF(ROUND(VALUE(SUBSTITUTE(連結実質赤字比率に係る赤字・黒字の構成分析!G$42,"▲", "-")), 2) &gt;= 0, ABS(ROUND(VALUE(SUBSTITUTE(連結実質赤字比率に係る赤字・黒字の構成分析!G$42,"▲", "-")), 2)), NA())</f>
        <v>#VALUE!</v>
      </c>
      <c r="F28" s="158" t="e">
        <f>IF(ROUND(VALUE(SUBSTITUTE(連結実質赤字比率に係る赤字・黒字の構成分析!H$42,"▲", "-")), 2) &lt; 0, ABS(ROUND(VALUE(SUBSTITUTE(連結実質赤字比率に係る赤字・黒字の構成分析!H$42,"▲", "-")), 2)), NA())</f>
        <v>#VALUE!</v>
      </c>
      <c r="G28" s="158" t="e">
        <f>IF(ROUND(VALUE(SUBSTITUTE(連結実質赤字比率に係る赤字・黒字の構成分析!H$42,"▲", "-")), 2) &gt;= 0, ABS(ROUND(VALUE(SUBSTITUTE(連結実質赤字比率に係る赤字・黒字の構成分析!H$42,"▲", "-")), 2)), NA())</f>
        <v>#VALUE!</v>
      </c>
      <c r="H28" s="158" t="e">
        <f>IF(ROUND(VALUE(SUBSTITUTE(連結実質赤字比率に係る赤字・黒字の構成分析!I$42,"▲", "-")), 2) &lt; 0, ABS(ROUND(VALUE(SUBSTITUTE(連結実質赤字比率に係る赤字・黒字の構成分析!I$42,"▲", "-")), 2)), NA())</f>
        <v>#VALUE!</v>
      </c>
      <c r="I28" s="158" t="e">
        <f>IF(ROUND(VALUE(SUBSTITUTE(連結実質赤字比率に係る赤字・黒字の構成分析!I$42,"▲", "-")), 2) &gt;= 0, ABS(ROUND(VALUE(SUBSTITUTE(連結実質赤字比率に係る赤字・黒字の構成分析!I$42,"▲", "-")), 2)), NA())</f>
        <v>#VALUE!</v>
      </c>
      <c r="J28" s="158" t="e">
        <f>IF(ROUND(VALUE(SUBSTITUTE(連結実質赤字比率に係る赤字・黒字の構成分析!J$42,"▲", "-")), 2) &lt; 0, ABS(ROUND(VALUE(SUBSTITUTE(連結実質赤字比率に係る赤字・黒字の構成分析!J$42,"▲", "-")), 2)), NA())</f>
        <v>#VALUE!</v>
      </c>
      <c r="K28" s="158" t="e">
        <f>IF(ROUND(VALUE(SUBSTITUTE(連結実質赤字比率に係る赤字・黒字の構成分析!J$42,"▲", "-")), 2) &gt;= 0, ABS(ROUND(VALUE(SUBSTITUTE(連結実質赤字比率に係る赤字・黒字の構成分析!J$42,"▲", "-")), 2)), NA())</f>
        <v>#VALUE!</v>
      </c>
    </row>
    <row r="29" spans="1:11">
      <c r="A29" s="158" t="str">
        <f>IF(連結実質赤字比率に係る赤字・黒字の構成分析!C$41="",NA(),連結実質赤字比率に係る赤字・黒字の構成分析!C$41)</f>
        <v>地方卸売市場事業費会計</v>
      </c>
      <c r="B29" s="158" t="e">
        <f>IF(ROUND(VALUE(SUBSTITUTE(連結実質赤字比率に係る赤字・黒字の構成分析!F$41,"▲", "-")), 2) &lt; 0, ABS(ROUND(VALUE(SUBSTITUTE(連結実質赤字比率に係る赤字・黒字の構成分析!F$41,"▲", "-")), 2)), NA())</f>
        <v>#N/A</v>
      </c>
      <c r="C29" s="158">
        <f>IF(ROUND(VALUE(SUBSTITUTE(連結実質赤字比率に係る赤字・黒字の構成分析!F$41,"▲", "-")), 2) &gt;= 0, ABS(ROUND(VALUE(SUBSTITUTE(連結実質赤字比率に係る赤字・黒字の構成分析!F$41,"▲", "-")), 2)), NA())</f>
        <v>0.11</v>
      </c>
      <c r="D29" s="158" t="e">
        <f>IF(ROUND(VALUE(SUBSTITUTE(連結実質赤字比率に係る赤字・黒字の構成分析!G$41,"▲", "-")), 2) &lt; 0, ABS(ROUND(VALUE(SUBSTITUTE(連結実質赤字比率に係る赤字・黒字の構成分析!G$41,"▲", "-")), 2)), NA())</f>
        <v>#N/A</v>
      </c>
      <c r="E29" s="158">
        <f>IF(ROUND(VALUE(SUBSTITUTE(連結実質赤字比率に係る赤字・黒字の構成分析!G$41,"▲", "-")), 2) &gt;= 0, ABS(ROUND(VALUE(SUBSTITUTE(連結実質赤字比率に係る赤字・黒字の構成分析!G$41,"▲", "-")), 2)), NA())</f>
        <v>0.11</v>
      </c>
      <c r="F29" s="158" t="e">
        <f>IF(ROUND(VALUE(SUBSTITUTE(連結実質赤字比率に係る赤字・黒字の構成分析!H$41,"▲", "-")), 2) &lt; 0, ABS(ROUND(VALUE(SUBSTITUTE(連結実質赤字比率に係る赤字・黒字の構成分析!H$41,"▲", "-")), 2)), NA())</f>
        <v>#N/A</v>
      </c>
      <c r="G29" s="158">
        <f>IF(ROUND(VALUE(SUBSTITUTE(連結実質赤字比率に係る赤字・黒字の構成分析!H$41,"▲", "-")), 2) &gt;= 0, ABS(ROUND(VALUE(SUBSTITUTE(連結実質赤字比率に係る赤字・黒字の構成分析!H$41,"▲", "-")), 2)), NA())</f>
        <v>0.12</v>
      </c>
      <c r="H29" s="158" t="e">
        <f>IF(ROUND(VALUE(SUBSTITUTE(連結実質赤字比率に係る赤字・黒字の構成分析!I$41,"▲", "-")), 2) &lt; 0, ABS(ROUND(VALUE(SUBSTITUTE(連結実質赤字比率に係る赤字・黒字の構成分析!I$41,"▲", "-")), 2)), NA())</f>
        <v>#N/A</v>
      </c>
      <c r="I29" s="158">
        <f>IF(ROUND(VALUE(SUBSTITUTE(連結実質赤字比率に係る赤字・黒字の構成分析!I$41,"▲", "-")), 2) &gt;= 0, ABS(ROUND(VALUE(SUBSTITUTE(連結実質赤字比率に係る赤字・黒字の構成分析!I$41,"▲", "-")), 2)), NA())</f>
        <v>0.1</v>
      </c>
      <c r="J29" s="158" t="e">
        <f>IF(ROUND(VALUE(SUBSTITUTE(連結実質赤字比率に係る赤字・黒字の構成分析!J$41,"▲", "-")), 2) &lt; 0, ABS(ROUND(VALUE(SUBSTITUTE(連結実質赤字比率に係る赤字・黒字の構成分析!J$41,"▲", "-")), 2)), NA())</f>
        <v>#N/A</v>
      </c>
      <c r="K29" s="158">
        <f>IF(ROUND(VALUE(SUBSTITUTE(連結実質赤字比率に係る赤字・黒字の構成分析!J$41,"▲", "-")), 2) &gt;= 0, ABS(ROUND(VALUE(SUBSTITUTE(連結実質赤字比率に係る赤字・黒字の構成分析!J$41,"▲", "-")), 2)), NA())</f>
        <v>0.11</v>
      </c>
    </row>
    <row r="30" spans="1:11">
      <c r="A30" s="158" t="str">
        <f>IF(連結実質赤字比率に係る赤字・黒字の構成分析!C$40="",NA(),連結実質赤字比率に係る赤字・黒字の構成分析!C$40)</f>
        <v>後期高齢者医療事業費会計</v>
      </c>
      <c r="B30" s="158" t="e">
        <f>IF(ROUND(VALUE(SUBSTITUTE(連結実質赤字比率に係る赤字・黒字の構成分析!F$40,"▲", "-")), 2) &lt; 0, ABS(ROUND(VALUE(SUBSTITUTE(連結実質赤字比率に係る赤字・黒字の構成分析!F$40,"▲", "-")), 2)), NA())</f>
        <v>#N/A</v>
      </c>
      <c r="C30" s="158">
        <f>IF(ROUND(VALUE(SUBSTITUTE(連結実質赤字比率に係る赤字・黒字の構成分析!F$40,"▲", "-")), 2) &gt;= 0, ABS(ROUND(VALUE(SUBSTITUTE(連結実質赤字比率に係る赤字・黒字の構成分析!F$40,"▲", "-")), 2)), NA())</f>
        <v>0.09</v>
      </c>
      <c r="D30" s="158" t="e">
        <f>IF(ROUND(VALUE(SUBSTITUTE(連結実質赤字比率に係る赤字・黒字の構成分析!G$40,"▲", "-")), 2) &lt; 0, ABS(ROUND(VALUE(SUBSTITUTE(連結実質赤字比率に係る赤字・黒字の構成分析!G$40,"▲", "-")), 2)), NA())</f>
        <v>#N/A</v>
      </c>
      <c r="E30" s="158">
        <f>IF(ROUND(VALUE(SUBSTITUTE(連結実質赤字比率に係る赤字・黒字の構成分析!G$40,"▲", "-")), 2) &gt;= 0, ABS(ROUND(VALUE(SUBSTITUTE(連結実質赤字比率に係る赤字・黒字の構成分析!G$40,"▲", "-")), 2)), NA())</f>
        <v>0.06</v>
      </c>
      <c r="F30" s="158" t="e">
        <f>IF(ROUND(VALUE(SUBSTITUTE(連結実質赤字比率に係る赤字・黒字の構成分析!H$40,"▲", "-")), 2) &lt; 0, ABS(ROUND(VALUE(SUBSTITUTE(連結実質赤字比率に係る赤字・黒字の構成分析!H$40,"▲", "-")), 2)), NA())</f>
        <v>#N/A</v>
      </c>
      <c r="G30" s="158">
        <f>IF(ROUND(VALUE(SUBSTITUTE(連結実質赤字比率に係る赤字・黒字の構成分析!H$40,"▲", "-")), 2) &gt;= 0, ABS(ROUND(VALUE(SUBSTITUTE(連結実質赤字比率に係る赤字・黒字の構成分析!H$40,"▲", "-")), 2)), NA())</f>
        <v>0.21</v>
      </c>
      <c r="H30" s="158" t="e">
        <f>IF(ROUND(VALUE(SUBSTITUTE(連結実質赤字比率に係る赤字・黒字の構成分析!I$40,"▲", "-")), 2) &lt; 0, ABS(ROUND(VALUE(SUBSTITUTE(連結実質赤字比率に係る赤字・黒字の構成分析!I$40,"▲", "-")), 2)), NA())</f>
        <v>#N/A</v>
      </c>
      <c r="I30" s="158">
        <f>IF(ROUND(VALUE(SUBSTITUTE(連結実質赤字比率に係る赤字・黒字の構成分析!I$40,"▲", "-")), 2) &gt;= 0, ABS(ROUND(VALUE(SUBSTITUTE(連結実質赤字比率に係る赤字・黒字の構成分析!I$40,"▲", "-")), 2)), NA())</f>
        <v>0.19</v>
      </c>
      <c r="J30" s="158" t="e">
        <f>IF(ROUND(VALUE(SUBSTITUTE(連結実質赤字比率に係る赤字・黒字の構成分析!J$40,"▲", "-")), 2) &lt; 0, ABS(ROUND(VALUE(SUBSTITUTE(連結実質赤字比率に係る赤字・黒字の構成分析!J$40,"▲", "-")), 2)), NA())</f>
        <v>#N/A</v>
      </c>
      <c r="K30" s="158">
        <f>IF(ROUND(VALUE(SUBSTITUTE(連結実質赤字比率に係る赤字・黒字の構成分析!J$40,"▲", "-")), 2) &gt;= 0, ABS(ROUND(VALUE(SUBSTITUTE(連結実質赤字比率に係る赤字・黒字の構成分析!J$40,"▲", "-")), 2)), NA())</f>
        <v>0.16</v>
      </c>
    </row>
    <row r="31" spans="1:11">
      <c r="A31" s="158" t="str">
        <f>IF(連結実質赤字比率に係る赤字・黒字の構成分析!C$39="",NA(),連結実質赤字比率に係る赤字・黒字の構成分析!C$39)</f>
        <v>介護保険事業費会計</v>
      </c>
      <c r="B31" s="158" t="e">
        <f>IF(ROUND(VALUE(SUBSTITUTE(連結実質赤字比率に係る赤字・黒字の構成分析!F$39,"▲", "-")), 2) &lt; 0, ABS(ROUND(VALUE(SUBSTITUTE(連結実質赤字比率に係る赤字・黒字の構成分析!F$39,"▲", "-")), 2)), NA())</f>
        <v>#N/A</v>
      </c>
      <c r="C31" s="158">
        <f>IF(ROUND(VALUE(SUBSTITUTE(連結実質赤字比率に係る赤字・黒字の構成分析!F$39,"▲", "-")), 2) &gt;= 0, ABS(ROUND(VALUE(SUBSTITUTE(連結実質赤字比率に係る赤字・黒字の構成分析!F$39,"▲", "-")), 2)), NA())</f>
        <v>0.85</v>
      </c>
      <c r="D31" s="158" t="e">
        <f>IF(ROUND(VALUE(SUBSTITUTE(連結実質赤字比率に係る赤字・黒字の構成分析!G$39,"▲", "-")), 2) &lt; 0, ABS(ROUND(VALUE(SUBSTITUTE(連結実質赤字比率に係る赤字・黒字の構成分析!G$39,"▲", "-")), 2)), NA())</f>
        <v>#N/A</v>
      </c>
      <c r="E31" s="158">
        <f>IF(ROUND(VALUE(SUBSTITUTE(連結実質赤字比率に係る赤字・黒字の構成分析!G$39,"▲", "-")), 2) &gt;= 0, ABS(ROUND(VALUE(SUBSTITUTE(連結実質赤字比率に係る赤字・黒字の構成分析!G$39,"▲", "-")), 2)), NA())</f>
        <v>0.97</v>
      </c>
      <c r="F31" s="158" t="e">
        <f>IF(ROUND(VALUE(SUBSTITUTE(連結実質赤字比率に係る赤字・黒字の構成分析!H$39,"▲", "-")), 2) &lt; 0, ABS(ROUND(VALUE(SUBSTITUTE(連結実質赤字比率に係る赤字・黒字の構成分析!H$39,"▲", "-")), 2)), NA())</f>
        <v>#N/A</v>
      </c>
      <c r="G31" s="158">
        <f>IF(ROUND(VALUE(SUBSTITUTE(連結実質赤字比率に係る赤字・黒字の構成分析!H$39,"▲", "-")), 2) &gt;= 0, ABS(ROUND(VALUE(SUBSTITUTE(連結実質赤字比率に係る赤字・黒字の構成分析!H$39,"▲", "-")), 2)), NA())</f>
        <v>0.49</v>
      </c>
      <c r="H31" s="158" t="e">
        <f>IF(ROUND(VALUE(SUBSTITUTE(連結実質赤字比率に係る赤字・黒字の構成分析!I$39,"▲", "-")), 2) &lt; 0, ABS(ROUND(VALUE(SUBSTITUTE(連結実質赤字比率に係る赤字・黒字の構成分析!I$39,"▲", "-")), 2)), NA())</f>
        <v>#N/A</v>
      </c>
      <c r="I31" s="158">
        <f>IF(ROUND(VALUE(SUBSTITUTE(連結実質赤字比率に係る赤字・黒字の構成分析!I$39,"▲", "-")), 2) &gt;= 0, ABS(ROUND(VALUE(SUBSTITUTE(連結実質赤字比率に係る赤字・黒字の構成分析!I$39,"▲", "-")), 2)), NA())</f>
        <v>0.51</v>
      </c>
      <c r="J31" s="158" t="e">
        <f>IF(ROUND(VALUE(SUBSTITUTE(連結実質赤字比率に係る赤字・黒字の構成分析!J$39,"▲", "-")), 2) &lt; 0, ABS(ROUND(VALUE(SUBSTITUTE(連結実質赤字比率に係る赤字・黒字の構成分析!J$39,"▲", "-")), 2)), NA())</f>
        <v>#N/A</v>
      </c>
      <c r="K31" s="158">
        <f>IF(ROUND(VALUE(SUBSTITUTE(連結実質赤字比率に係る赤字・黒字の構成分析!J$39,"▲", "-")), 2) &gt;= 0, ABS(ROUND(VALUE(SUBSTITUTE(連結実質赤字比率に係る赤字・黒字の構成分析!J$39,"▲", "-")), 2)), NA())</f>
        <v>0.54</v>
      </c>
    </row>
    <row r="32" spans="1:11">
      <c r="A32" s="158" t="str">
        <f>IF(連結実質赤字比率に係る赤字・黒字の構成分析!C$38="",NA(),連結実質赤字比率に係る赤字・黒字の構成分析!C$38)</f>
        <v>一般会計</v>
      </c>
      <c r="B32" s="158" t="e">
        <f>IF(ROUND(VALUE(SUBSTITUTE(連結実質赤字比率に係る赤字・黒字の構成分析!F$38,"▲", "-")), 2) &lt; 0, ABS(ROUND(VALUE(SUBSTITUTE(連結実質赤字比率に係る赤字・黒字の構成分析!F$38,"▲", "-")), 2)), NA())</f>
        <v>#N/A</v>
      </c>
      <c r="C32" s="158">
        <f>IF(ROUND(VALUE(SUBSTITUTE(連結実質赤字比率に係る赤字・黒字の構成分析!F$38,"▲", "-")), 2) &gt;= 0, ABS(ROUND(VALUE(SUBSTITUTE(連結実質赤字比率に係る赤字・黒字の構成分析!F$38,"▲", "-")), 2)), NA())</f>
        <v>0.44</v>
      </c>
      <c r="D32" s="158" t="e">
        <f>IF(ROUND(VALUE(SUBSTITUTE(連結実質赤字比率に係る赤字・黒字の構成分析!G$38,"▲", "-")), 2) &lt; 0, ABS(ROUND(VALUE(SUBSTITUTE(連結実質赤字比率に係る赤字・黒字の構成分析!G$38,"▲", "-")), 2)), NA())</f>
        <v>#N/A</v>
      </c>
      <c r="E32" s="158">
        <f>IF(ROUND(VALUE(SUBSTITUTE(連結実質赤字比率に係る赤字・黒字の構成分析!G$38,"▲", "-")), 2) &gt;= 0, ABS(ROUND(VALUE(SUBSTITUTE(連結実質赤字比率に係る赤字・黒字の構成分析!G$38,"▲", "-")), 2)), NA())</f>
        <v>2.65</v>
      </c>
      <c r="F32" s="158" t="e">
        <f>IF(ROUND(VALUE(SUBSTITUTE(連結実質赤字比率に係る赤字・黒字の構成分析!H$38,"▲", "-")), 2) &lt; 0, ABS(ROUND(VALUE(SUBSTITUTE(連結実質赤字比率に係る赤字・黒字の構成分析!H$38,"▲", "-")), 2)), NA())</f>
        <v>#N/A</v>
      </c>
      <c r="G32" s="158">
        <f>IF(ROUND(VALUE(SUBSTITUTE(連結実質赤字比率に係る赤字・黒字の構成分析!H$38,"▲", "-")), 2) &gt;= 0, ABS(ROUND(VALUE(SUBSTITUTE(連結実質赤字比率に係る赤字・黒字の構成分析!H$38,"▲", "-")), 2)), NA())</f>
        <v>2.2000000000000002</v>
      </c>
      <c r="H32" s="158" t="e">
        <f>IF(ROUND(VALUE(SUBSTITUTE(連結実質赤字比率に係る赤字・黒字の構成分析!I$38,"▲", "-")), 2) &lt; 0, ABS(ROUND(VALUE(SUBSTITUTE(連結実質赤字比率に係る赤字・黒字の構成分析!I$38,"▲", "-")), 2)), NA())</f>
        <v>#N/A</v>
      </c>
      <c r="I32" s="158">
        <f>IF(ROUND(VALUE(SUBSTITUTE(連結実質赤字比率に係る赤字・黒字の構成分析!I$38,"▲", "-")), 2) &gt;= 0, ABS(ROUND(VALUE(SUBSTITUTE(連結実質赤字比率に係る赤字・黒字の構成分析!I$38,"▲", "-")), 2)), NA())</f>
        <v>2.15</v>
      </c>
      <c r="J32" s="158" t="e">
        <f>IF(ROUND(VALUE(SUBSTITUTE(連結実質赤字比率に係る赤字・黒字の構成分析!J$38,"▲", "-")), 2) &lt; 0, ABS(ROUND(VALUE(SUBSTITUTE(連結実質赤字比率に係る赤字・黒字の構成分析!J$38,"▲", "-")), 2)), NA())</f>
        <v>#N/A</v>
      </c>
      <c r="K32" s="158">
        <f>IF(ROUND(VALUE(SUBSTITUTE(連結実質赤字比率に係る赤字・黒字の構成分析!J$38,"▲", "-")), 2) &gt;= 0, ABS(ROUND(VALUE(SUBSTITUTE(連結実質赤字比率に係る赤字・黒字の構成分析!J$38,"▲", "-")), 2)), NA())</f>
        <v>2.56</v>
      </c>
    </row>
    <row r="33" spans="1:16">
      <c r="A33" s="158" t="str">
        <f>IF(連結実質赤字比率に係る赤字・黒字の構成分析!C$37="",NA(),連結実質赤字比率に係る赤字・黒字の構成分析!C$37)</f>
        <v>水道事業会計</v>
      </c>
      <c r="B33" s="158" t="e">
        <f>IF(ROUND(VALUE(SUBSTITUTE(連結実質赤字比率に係る赤字・黒字の構成分析!F$37,"▲", "-")), 2) &lt; 0, ABS(ROUND(VALUE(SUBSTITUTE(連結実質赤字比率に係る赤字・黒字の構成分析!F$37,"▲", "-")), 2)), NA())</f>
        <v>#N/A</v>
      </c>
      <c r="C33" s="158">
        <f>IF(ROUND(VALUE(SUBSTITUTE(連結実質赤字比率に係る赤字・黒字の構成分析!F$37,"▲", "-")), 2) &gt;= 0, ABS(ROUND(VALUE(SUBSTITUTE(連結実質赤字比率に係る赤字・黒字の構成分析!F$37,"▲", "-")), 2)), NA())</f>
        <v>8.33</v>
      </c>
      <c r="D33" s="158" t="e">
        <f>IF(ROUND(VALUE(SUBSTITUTE(連結実質赤字比率に係る赤字・黒字の構成分析!G$37,"▲", "-")), 2) &lt; 0, ABS(ROUND(VALUE(SUBSTITUTE(連結実質赤字比率に係る赤字・黒字の構成分析!G$37,"▲", "-")), 2)), NA())</f>
        <v>#N/A</v>
      </c>
      <c r="E33" s="158">
        <f>IF(ROUND(VALUE(SUBSTITUTE(連結実質赤字比率に係る赤字・黒字の構成分析!G$37,"▲", "-")), 2) &gt;= 0, ABS(ROUND(VALUE(SUBSTITUTE(連結実質赤字比率に係る赤字・黒字の構成分析!G$37,"▲", "-")), 2)), NA())</f>
        <v>8.0299999999999994</v>
      </c>
      <c r="F33" s="158" t="e">
        <f>IF(ROUND(VALUE(SUBSTITUTE(連結実質赤字比率に係る赤字・黒字の構成分析!H$37,"▲", "-")), 2) &lt; 0, ABS(ROUND(VALUE(SUBSTITUTE(連結実質赤字比率に係る赤字・黒字の構成分析!H$37,"▲", "-")), 2)), NA())</f>
        <v>#N/A</v>
      </c>
      <c r="G33" s="158">
        <f>IF(ROUND(VALUE(SUBSTITUTE(連結実質赤字比率に係る赤字・黒字の構成分析!H$37,"▲", "-")), 2) &gt;= 0, ABS(ROUND(VALUE(SUBSTITUTE(連結実質赤字比率に係る赤字・黒字の構成分析!H$37,"▲", "-")), 2)), NA())</f>
        <v>8.61</v>
      </c>
      <c r="H33" s="158" t="e">
        <f>IF(ROUND(VALUE(SUBSTITUTE(連結実質赤字比率に係る赤字・黒字の構成分析!I$37,"▲", "-")), 2) &lt; 0, ABS(ROUND(VALUE(SUBSTITUTE(連結実質赤字比率に係る赤字・黒字の構成分析!I$37,"▲", "-")), 2)), NA())</f>
        <v>#N/A</v>
      </c>
      <c r="I33" s="158">
        <f>IF(ROUND(VALUE(SUBSTITUTE(連結実質赤字比率に係る赤字・黒字の構成分析!I$37,"▲", "-")), 2) &gt;= 0, ABS(ROUND(VALUE(SUBSTITUTE(連結実質赤字比率に係る赤字・黒字の構成分析!I$37,"▲", "-")), 2)), NA())</f>
        <v>8.5500000000000007</v>
      </c>
      <c r="J33" s="158" t="e">
        <f>IF(ROUND(VALUE(SUBSTITUTE(連結実質赤字比率に係る赤字・黒字の構成分析!J$37,"▲", "-")), 2) &lt; 0, ABS(ROUND(VALUE(SUBSTITUTE(連結実質赤字比率に係る赤字・黒字の構成分析!J$37,"▲", "-")), 2)), NA())</f>
        <v>#N/A</v>
      </c>
      <c r="K33" s="158">
        <f>IF(ROUND(VALUE(SUBSTITUTE(連結実質赤字比率に係る赤字・黒字の構成分析!J$37,"▲", "-")), 2) &gt;= 0, ABS(ROUND(VALUE(SUBSTITUTE(連結実質赤字比率に係る赤字・黒字の構成分析!J$37,"▲", "-")), 2)), NA())</f>
        <v>8.02</v>
      </c>
    </row>
    <row r="34" spans="1:16">
      <c r="A34" s="158" t="str">
        <f>IF(連結実質赤字比率に係る赤字・黒字の構成分析!C$36="",NA(),連結実質赤字比率に係る赤字・黒字の構成分析!C$36)</f>
        <v>工業用水道事業会計</v>
      </c>
      <c r="B34" s="158" t="e">
        <f>IF(ROUND(VALUE(SUBSTITUTE(連結実質赤字比率に係る赤字・黒字の構成分析!F$36,"▲", "-")), 2) &lt; 0, ABS(ROUND(VALUE(SUBSTITUTE(連結実質赤字比率に係る赤字・黒字の構成分析!F$36,"▲", "-")), 2)), NA())</f>
        <v>#N/A</v>
      </c>
      <c r="C34" s="158">
        <f>IF(ROUND(VALUE(SUBSTITUTE(連結実質赤字比率に係る赤字・黒字の構成分析!F$36,"▲", "-")), 2) &gt;= 0, ABS(ROUND(VALUE(SUBSTITUTE(連結実質赤字比率に係る赤字・黒字の構成分析!F$36,"▲", "-")), 2)), NA())</f>
        <v>7.23</v>
      </c>
      <c r="D34" s="158" t="e">
        <f>IF(ROUND(VALUE(SUBSTITUTE(連結実質赤字比率に係る赤字・黒字の構成分析!G$36,"▲", "-")), 2) &lt; 0, ABS(ROUND(VALUE(SUBSTITUTE(連結実質赤字比率に係る赤字・黒字の構成分析!G$36,"▲", "-")), 2)), NA())</f>
        <v>#N/A</v>
      </c>
      <c r="E34" s="158">
        <f>IF(ROUND(VALUE(SUBSTITUTE(連結実質赤字比率に係る赤字・黒字の構成分析!G$36,"▲", "-")), 2) &gt;= 0, ABS(ROUND(VALUE(SUBSTITUTE(連結実質赤字比率に係る赤字・黒字の構成分析!G$36,"▲", "-")), 2)), NA())</f>
        <v>7.5</v>
      </c>
      <c r="F34" s="158" t="e">
        <f>IF(ROUND(VALUE(SUBSTITUTE(連結実質赤字比率に係る赤字・黒字の構成分析!H$36,"▲", "-")), 2) &lt; 0, ABS(ROUND(VALUE(SUBSTITUTE(連結実質赤字比率に係る赤字・黒字の構成分析!H$36,"▲", "-")), 2)), NA())</f>
        <v>#N/A</v>
      </c>
      <c r="G34" s="158">
        <f>IF(ROUND(VALUE(SUBSTITUTE(連結実質赤字比率に係る赤字・黒字の構成分析!H$36,"▲", "-")), 2) &gt;= 0, ABS(ROUND(VALUE(SUBSTITUTE(連結実質赤字比率に係る赤字・黒字の構成分析!H$36,"▲", "-")), 2)), NA())</f>
        <v>8.01</v>
      </c>
      <c r="H34" s="158" t="e">
        <f>IF(ROUND(VALUE(SUBSTITUTE(連結実質赤字比率に係る赤字・黒字の構成分析!I$36,"▲", "-")), 2) &lt; 0, ABS(ROUND(VALUE(SUBSTITUTE(連結実質赤字比率に係る赤字・黒字の構成分析!I$36,"▲", "-")), 2)), NA())</f>
        <v>#N/A</v>
      </c>
      <c r="I34" s="158">
        <f>IF(ROUND(VALUE(SUBSTITUTE(連結実質赤字比率に係る赤字・黒字の構成分析!I$36,"▲", "-")), 2) &gt;= 0, ABS(ROUND(VALUE(SUBSTITUTE(連結実質赤字比率に係る赤字・黒字の構成分析!I$36,"▲", "-")), 2)), NA())</f>
        <v>8.0500000000000007</v>
      </c>
      <c r="J34" s="158" t="e">
        <f>IF(ROUND(VALUE(SUBSTITUTE(連結実質赤字比率に係る赤字・黒字の構成分析!J$36,"▲", "-")), 2) &lt; 0, ABS(ROUND(VALUE(SUBSTITUTE(連結実質赤字比率に係る赤字・黒字の構成分析!J$36,"▲", "-")), 2)), NA())</f>
        <v>#N/A</v>
      </c>
      <c r="K34" s="158">
        <f>IF(ROUND(VALUE(SUBSTITUTE(連結実質赤字比率に係る赤字・黒字の構成分析!J$36,"▲", "-")), 2) &gt;= 0, ABS(ROUND(VALUE(SUBSTITUTE(連結実質赤字比率に係る赤字・黒字の構成分析!J$36,"▲", "-")), 2)), NA())</f>
        <v>8.2100000000000009</v>
      </c>
    </row>
    <row r="35" spans="1:16">
      <c r="A35" s="158" t="str">
        <f>IF(連結実質赤字比率に係る赤字・黒字の構成分析!C$35="",NA(),連結実質赤字比率に係る赤字・黒字の構成分析!C$35)</f>
        <v>モーターボート競走事業会計</v>
      </c>
      <c r="B35" s="158" t="e">
        <f>IF(ROUND(VALUE(SUBSTITUTE(連結実質赤字比率に係る赤字・黒字の構成分析!F$35,"▲", "-")), 2) &lt; 0, ABS(ROUND(VALUE(SUBSTITUTE(連結実質赤字比率に係る赤字・黒字の構成分析!F$35,"▲", "-")), 2)), NA())</f>
        <v>#N/A</v>
      </c>
      <c r="C35" s="158">
        <f>IF(ROUND(VALUE(SUBSTITUTE(連結実質赤字比率に係る赤字・黒字の構成分析!F$35,"▲", "-")), 2) &gt;= 0, ABS(ROUND(VALUE(SUBSTITUTE(連結実質赤字比率に係る赤字・黒字の構成分析!F$35,"▲", "-")), 2)), NA())</f>
        <v>9.19</v>
      </c>
      <c r="D35" s="158" t="e">
        <f>IF(ROUND(VALUE(SUBSTITUTE(連結実質赤字比率に係る赤字・黒字の構成分析!G$35,"▲", "-")), 2) &lt; 0, ABS(ROUND(VALUE(SUBSTITUTE(連結実質赤字比率に係る赤字・黒字の構成分析!G$35,"▲", "-")), 2)), NA())</f>
        <v>#N/A</v>
      </c>
      <c r="E35" s="158">
        <f>IF(ROUND(VALUE(SUBSTITUTE(連結実質赤字比率に係る赤字・黒字の構成分析!G$35,"▲", "-")), 2) &gt;= 0, ABS(ROUND(VALUE(SUBSTITUTE(連結実質赤字比率に係る赤字・黒字の構成分析!G$35,"▲", "-")), 2)), NA())</f>
        <v>8.69</v>
      </c>
      <c r="F35" s="158" t="e">
        <f>IF(ROUND(VALUE(SUBSTITUTE(連結実質赤字比率に係る赤字・黒字の構成分析!H$35,"▲", "-")), 2) &lt; 0, ABS(ROUND(VALUE(SUBSTITUTE(連結実質赤字比率に係る赤字・黒字の構成分析!H$35,"▲", "-")), 2)), NA())</f>
        <v>#N/A</v>
      </c>
      <c r="G35" s="158">
        <f>IF(ROUND(VALUE(SUBSTITUTE(連結実質赤字比率に係る赤字・黒字の構成分析!H$35,"▲", "-")), 2) &gt;= 0, ABS(ROUND(VALUE(SUBSTITUTE(連結実質赤字比率に係る赤字・黒字の構成分析!H$35,"▲", "-")), 2)), NA())</f>
        <v>10.78</v>
      </c>
      <c r="H35" s="158" t="e">
        <f>IF(ROUND(VALUE(SUBSTITUTE(連結実質赤字比率に係る赤字・黒字の構成分析!I$35,"▲", "-")), 2) &lt; 0, ABS(ROUND(VALUE(SUBSTITUTE(連結実質赤字比率に係る赤字・黒字の構成分析!I$35,"▲", "-")), 2)), NA())</f>
        <v>#N/A</v>
      </c>
      <c r="I35" s="158">
        <f>IF(ROUND(VALUE(SUBSTITUTE(連結実質赤字比率に係る赤字・黒字の構成分析!I$35,"▲", "-")), 2) &gt;= 0, ABS(ROUND(VALUE(SUBSTITUTE(連結実質赤字比率に係る赤字・黒字の構成分析!I$35,"▲", "-")), 2)), NA())</f>
        <v>10.51</v>
      </c>
      <c r="J35" s="158" t="e">
        <f>IF(ROUND(VALUE(SUBSTITUTE(連結実質赤字比率に係る赤字・黒字の構成分析!J$35,"▲", "-")), 2) &lt; 0, ABS(ROUND(VALUE(SUBSTITUTE(連結実質赤字比率に係る赤字・黒字の構成分析!J$35,"▲", "-")), 2)), NA())</f>
        <v>#N/A</v>
      </c>
      <c r="K35" s="158">
        <f>IF(ROUND(VALUE(SUBSTITUTE(連結実質赤字比率に係る赤字・黒字の構成分析!J$35,"▲", "-")), 2) &gt;= 0, ABS(ROUND(VALUE(SUBSTITUTE(連結実質赤字比率に係る赤字・黒字の構成分析!J$35,"▲", "-")), 2)), NA())</f>
        <v>10</v>
      </c>
    </row>
    <row r="36" spans="1:16">
      <c r="A36" s="158" t="str">
        <f>IF(連結実質赤字比率に係る赤字・黒字の構成分析!C$34="",NA(),連結実質赤字比率に係る赤字・黒字の構成分析!C$34)</f>
        <v>下水道事業会計</v>
      </c>
      <c r="B36" s="158" t="e">
        <f>IF(ROUND(VALUE(SUBSTITUTE(連結実質赤字比率に係る赤字・黒字の構成分析!F$34,"▲", "-")), 2) &lt; 0, ABS(ROUND(VALUE(SUBSTITUTE(連結実質赤字比率に係る赤字・黒字の構成分析!F$34,"▲", "-")), 2)), NA())</f>
        <v>#N/A</v>
      </c>
      <c r="C36" s="158">
        <f>IF(ROUND(VALUE(SUBSTITUTE(連結実質赤字比率に係る赤字・黒字の構成分析!F$34,"▲", "-")), 2) &gt;= 0, ABS(ROUND(VALUE(SUBSTITUTE(連結実質赤字比率に係る赤字・黒字の構成分析!F$34,"▲", "-")), 2)), NA())</f>
        <v>12.64</v>
      </c>
      <c r="D36" s="158" t="e">
        <f>IF(ROUND(VALUE(SUBSTITUTE(連結実質赤字比率に係る赤字・黒字の構成分析!G$34,"▲", "-")), 2) &lt; 0, ABS(ROUND(VALUE(SUBSTITUTE(連結実質赤字比率に係る赤字・黒字の構成分析!G$34,"▲", "-")), 2)), NA())</f>
        <v>#N/A</v>
      </c>
      <c r="E36" s="158">
        <f>IF(ROUND(VALUE(SUBSTITUTE(連結実質赤字比率に係る赤字・黒字の構成分析!G$34,"▲", "-")), 2) &gt;= 0, ABS(ROUND(VALUE(SUBSTITUTE(連結実質赤字比率に係る赤字・黒字の構成分析!G$34,"▲", "-")), 2)), NA())</f>
        <v>13.56</v>
      </c>
      <c r="F36" s="158" t="e">
        <f>IF(ROUND(VALUE(SUBSTITUTE(連結実質赤字比率に係る赤字・黒字の構成分析!H$34,"▲", "-")), 2) &lt; 0, ABS(ROUND(VALUE(SUBSTITUTE(連結実質赤字比率に係る赤字・黒字の構成分析!H$34,"▲", "-")), 2)), NA())</f>
        <v>#N/A</v>
      </c>
      <c r="G36" s="158">
        <f>IF(ROUND(VALUE(SUBSTITUTE(連結実質赤字比率に係る赤字・黒字の構成分析!H$34,"▲", "-")), 2) &gt;= 0, ABS(ROUND(VALUE(SUBSTITUTE(連結実質赤字比率に係る赤字・黒字の構成分析!H$34,"▲", "-")), 2)), NA())</f>
        <v>16.600000000000001</v>
      </c>
      <c r="H36" s="158" t="e">
        <f>IF(ROUND(VALUE(SUBSTITUTE(連結実質赤字比率に係る赤字・黒字の構成分析!I$34,"▲", "-")), 2) &lt; 0, ABS(ROUND(VALUE(SUBSTITUTE(連結実質赤字比率に係る赤字・黒字の構成分析!I$34,"▲", "-")), 2)), NA())</f>
        <v>#N/A</v>
      </c>
      <c r="I36" s="158">
        <f>IF(ROUND(VALUE(SUBSTITUTE(連結実質赤字比率に係る赤字・黒字の構成分析!I$34,"▲", "-")), 2) &gt;= 0, ABS(ROUND(VALUE(SUBSTITUTE(連結実質赤字比率に係る赤字・黒字の構成分析!I$34,"▲", "-")), 2)), NA())</f>
        <v>17.7</v>
      </c>
      <c r="J36" s="158" t="e">
        <f>IF(ROUND(VALUE(SUBSTITUTE(連結実質赤字比率に係る赤字・黒字の構成分析!J$34,"▲", "-")), 2) &lt; 0, ABS(ROUND(VALUE(SUBSTITUTE(連結実質赤字比率に係る赤字・黒字の構成分析!J$34,"▲", "-")), 2)), NA())</f>
        <v>#N/A</v>
      </c>
      <c r="K36" s="158">
        <f>IF(ROUND(VALUE(SUBSTITUTE(連結実質赤字比率に係る赤字・黒字の構成分析!J$34,"▲", "-")), 2) &gt;= 0, ABS(ROUND(VALUE(SUBSTITUTE(連結実質赤字比率に係る赤字・黒字の構成分析!J$34,"▲", "-")), 2)), NA())</f>
        <v>18.13</v>
      </c>
    </row>
    <row r="39" spans="1:16">
      <c r="A39" s="127" t="s">
        <v>58</v>
      </c>
    </row>
    <row r="40" spans="1:16">
      <c r="A40" s="159"/>
      <c r="B40" s="159" t="str">
        <f>'実質公債費比率（分子）の構造'!K$44</f>
        <v>R02</v>
      </c>
      <c r="C40" s="159"/>
      <c r="D40" s="159"/>
      <c r="E40" s="159" t="str">
        <f>'実質公債費比率（分子）の構造'!L$44</f>
        <v>R03</v>
      </c>
      <c r="F40" s="159"/>
      <c r="G40" s="159"/>
      <c r="H40" s="159" t="str">
        <f>'実質公債費比率（分子）の構造'!M$44</f>
        <v>R04</v>
      </c>
      <c r="I40" s="159"/>
      <c r="J40" s="159"/>
      <c r="K40" s="159" t="str">
        <f>'実質公債費比率（分子）の構造'!N$44</f>
        <v>R05</v>
      </c>
      <c r="L40" s="159"/>
      <c r="M40" s="159"/>
      <c r="N40" s="159" t="str">
        <f>'実質公債費比率（分子）の構造'!O$44</f>
        <v>R06</v>
      </c>
      <c r="O40" s="159"/>
      <c r="P40" s="159"/>
    </row>
    <row r="41" spans="1:16">
      <c r="A41" s="159"/>
      <c r="B41" s="159" t="s">
        <v>59</v>
      </c>
      <c r="C41" s="159"/>
      <c r="D41" s="159" t="s">
        <v>60</v>
      </c>
      <c r="E41" s="159" t="s">
        <v>59</v>
      </c>
      <c r="F41" s="159"/>
      <c r="G41" s="159" t="s">
        <v>60</v>
      </c>
      <c r="H41" s="159" t="s">
        <v>59</v>
      </c>
      <c r="I41" s="159"/>
      <c r="J41" s="159" t="s">
        <v>60</v>
      </c>
      <c r="K41" s="159" t="s">
        <v>59</v>
      </c>
      <c r="L41" s="159"/>
      <c r="M41" s="159" t="s">
        <v>60</v>
      </c>
      <c r="N41" s="159" t="s">
        <v>59</v>
      </c>
      <c r="O41" s="159"/>
      <c r="P41" s="159" t="s">
        <v>60</v>
      </c>
    </row>
    <row r="42" spans="1:16">
      <c r="A42" s="159" t="s">
        <v>61</v>
      </c>
      <c r="B42" s="159"/>
      <c r="C42" s="159"/>
      <c r="D42" s="159">
        <f>'実質公債費比率（分子）の構造'!K$52</f>
        <v>17219</v>
      </c>
      <c r="E42" s="159"/>
      <c r="F42" s="159"/>
      <c r="G42" s="159">
        <f>'実質公債費比率（分子）の構造'!L$52</f>
        <v>17719</v>
      </c>
      <c r="H42" s="159"/>
      <c r="I42" s="159"/>
      <c r="J42" s="159">
        <f>'実質公債費比率（分子）の構造'!M$52</f>
        <v>17581</v>
      </c>
      <c r="K42" s="159"/>
      <c r="L42" s="159"/>
      <c r="M42" s="159">
        <f>'実質公債費比率（分子）の構造'!N$52</f>
        <v>16593</v>
      </c>
      <c r="N42" s="159"/>
      <c r="O42" s="159"/>
      <c r="P42" s="159">
        <f>'実質公債費比率（分子）の構造'!O$52</f>
        <v>16331</v>
      </c>
    </row>
    <row r="43" spans="1:16">
      <c r="A43" s="159" t="s">
        <v>16</v>
      </c>
      <c r="B43" s="159">
        <f>'実質公債費比率（分子）の構造'!K$51</f>
        <v>0</v>
      </c>
      <c r="C43" s="159"/>
      <c r="D43" s="159"/>
      <c r="E43" s="159">
        <f>'実質公債費比率（分子）の構造'!L$51</f>
        <v>0</v>
      </c>
      <c r="F43" s="159"/>
      <c r="G43" s="159"/>
      <c r="H43" s="159">
        <f>'実質公債費比率（分子）の構造'!M$51</f>
        <v>0</v>
      </c>
      <c r="I43" s="159"/>
      <c r="J43" s="159"/>
      <c r="K43" s="159">
        <f>'実質公債費比率（分子）の構造'!N$51</f>
        <v>0</v>
      </c>
      <c r="L43" s="159"/>
      <c r="M43" s="159"/>
      <c r="N43" s="159" t="str">
        <f>'実質公債費比率（分子）の構造'!O$51</f>
        <v>-</v>
      </c>
      <c r="O43" s="159"/>
      <c r="P43" s="159"/>
    </row>
    <row r="44" spans="1:16">
      <c r="A44" s="159" t="s">
        <v>62</v>
      </c>
      <c r="B44" s="159">
        <f>'実質公債費比率（分子）の構造'!K$50</f>
        <v>230</v>
      </c>
      <c r="C44" s="159"/>
      <c r="D44" s="159"/>
      <c r="E44" s="159">
        <f>'実質公債費比率（分子）の構造'!L$50</f>
        <v>230</v>
      </c>
      <c r="F44" s="159"/>
      <c r="G44" s="159"/>
      <c r="H44" s="159">
        <f>'実質公債費比率（分子）の構造'!M$50</f>
        <v>230</v>
      </c>
      <c r="I44" s="159"/>
      <c r="J44" s="159"/>
      <c r="K44" s="159">
        <f>'実質公債費比率（分子）の構造'!N$50</f>
        <v>209</v>
      </c>
      <c r="L44" s="159"/>
      <c r="M44" s="159"/>
      <c r="N44" s="159">
        <f>'実質公債費比率（分子）の構造'!O$50</f>
        <v>174</v>
      </c>
      <c r="O44" s="159"/>
      <c r="P44" s="159"/>
    </row>
    <row r="45" spans="1:16">
      <c r="A45" s="159" t="s">
        <v>63</v>
      </c>
      <c r="B45" s="159">
        <f>'実質公債費比率（分子）の構造'!K$49</f>
        <v>19</v>
      </c>
      <c r="C45" s="159"/>
      <c r="D45" s="159"/>
      <c r="E45" s="159">
        <f>'実質公債費比率（分子）の構造'!L$49</f>
        <v>8</v>
      </c>
      <c r="F45" s="159"/>
      <c r="G45" s="159"/>
      <c r="H45" s="159">
        <f>'実質公債費比率（分子）の構造'!M$49</f>
        <v>12</v>
      </c>
      <c r="I45" s="159"/>
      <c r="J45" s="159"/>
      <c r="K45" s="159">
        <f>'実質公債費比率（分子）の構造'!N$49</f>
        <v>1</v>
      </c>
      <c r="L45" s="159"/>
      <c r="M45" s="159"/>
      <c r="N45" s="159">
        <f>'実質公債費比率（分子）の構造'!O$49</f>
        <v>1</v>
      </c>
      <c r="O45" s="159"/>
      <c r="P45" s="159"/>
    </row>
    <row r="46" spans="1:16">
      <c r="A46" s="159" t="s">
        <v>64</v>
      </c>
      <c r="B46" s="159">
        <f>'実質公債費比率（分子）の構造'!K$48</f>
        <v>2850</v>
      </c>
      <c r="C46" s="159"/>
      <c r="D46" s="159"/>
      <c r="E46" s="159">
        <f>'実質公債費比率（分子）の構造'!L$48</f>
        <v>2661</v>
      </c>
      <c r="F46" s="159"/>
      <c r="G46" s="159"/>
      <c r="H46" s="159">
        <f>'実質公債費比率（分子）の構造'!M$48</f>
        <v>2622</v>
      </c>
      <c r="I46" s="159"/>
      <c r="J46" s="159"/>
      <c r="K46" s="159">
        <f>'実質公債費比率（分子）の構造'!N$48</f>
        <v>2191</v>
      </c>
      <c r="L46" s="159"/>
      <c r="M46" s="159"/>
      <c r="N46" s="159">
        <f>'実質公債費比率（分子）の構造'!O$48</f>
        <v>2029</v>
      </c>
      <c r="O46" s="159"/>
      <c r="P46" s="159"/>
    </row>
    <row r="47" spans="1:16">
      <c r="A47" s="159" t="s">
        <v>12</v>
      </c>
      <c r="B47" s="159">
        <f>'実質公債費比率（分子）の構造'!K$47</f>
        <v>7</v>
      </c>
      <c r="C47" s="159"/>
      <c r="D47" s="159"/>
      <c r="E47" s="159">
        <f>'実質公債費比率（分子）の構造'!L$47</f>
        <v>3</v>
      </c>
      <c r="F47" s="159"/>
      <c r="G47" s="159"/>
      <c r="H47" s="159" t="str">
        <f>'実質公債費比率（分子）の構造'!M$47</f>
        <v>-</v>
      </c>
      <c r="I47" s="159"/>
      <c r="J47" s="159"/>
      <c r="K47" s="159" t="str">
        <f>'実質公債費比率（分子）の構造'!N$47</f>
        <v>-</v>
      </c>
      <c r="L47" s="159"/>
      <c r="M47" s="159"/>
      <c r="N47" s="159">
        <f>'実質公債費比率（分子）の構造'!O$47</f>
        <v>2</v>
      </c>
      <c r="O47" s="159"/>
      <c r="P47" s="159"/>
    </row>
    <row r="48" spans="1:16">
      <c r="A48" s="159" t="s">
        <v>65</v>
      </c>
      <c r="B48" s="159" t="str">
        <f>'実質公債費比率（分子）の構造'!K$46</f>
        <v>-</v>
      </c>
      <c r="C48" s="159"/>
      <c r="D48" s="159"/>
      <c r="E48" s="159" t="str">
        <f>'実質公債費比率（分子）の構造'!L$46</f>
        <v>-</v>
      </c>
      <c r="F48" s="159"/>
      <c r="G48" s="159"/>
      <c r="H48" s="159" t="str">
        <f>'実質公債費比率（分子）の構造'!M$46</f>
        <v>-</v>
      </c>
      <c r="I48" s="159"/>
      <c r="J48" s="159"/>
      <c r="K48" s="159" t="str">
        <f>'実質公債費比率（分子）の構造'!N$46</f>
        <v>-</v>
      </c>
      <c r="L48" s="159"/>
      <c r="M48" s="159"/>
      <c r="N48" s="159" t="str">
        <f>'実質公債費比率（分子）の構造'!O$46</f>
        <v>-</v>
      </c>
      <c r="O48" s="159"/>
      <c r="P48" s="159"/>
    </row>
    <row r="49" spans="1:16">
      <c r="A49" s="159" t="s">
        <v>66</v>
      </c>
      <c r="B49" s="159">
        <f>'実質公債費比率（分子）の構造'!K$45</f>
        <v>23016</v>
      </c>
      <c r="C49" s="159"/>
      <c r="D49" s="159"/>
      <c r="E49" s="159">
        <f>'実質公債費比率（分子）の構造'!L$45</f>
        <v>22125</v>
      </c>
      <c r="F49" s="159"/>
      <c r="G49" s="159"/>
      <c r="H49" s="159">
        <f>'実質公債費比率（分子）の構造'!M$45</f>
        <v>22380</v>
      </c>
      <c r="I49" s="159"/>
      <c r="J49" s="159"/>
      <c r="K49" s="159">
        <f>'実質公債費比率（分子）の構造'!N$45</f>
        <v>22474</v>
      </c>
      <c r="L49" s="159"/>
      <c r="M49" s="159"/>
      <c r="N49" s="159">
        <f>'実質公債費比率（分子）の構造'!O$45</f>
        <v>21441</v>
      </c>
      <c r="O49" s="159"/>
      <c r="P49" s="159"/>
    </row>
    <row r="50" spans="1:16">
      <c r="A50" s="159" t="s">
        <v>67</v>
      </c>
      <c r="B50" s="159" t="e">
        <f>NA()</f>
        <v>#N/A</v>
      </c>
      <c r="C50" s="159">
        <f>IF(ISNUMBER('実質公債費比率（分子）の構造'!K$53),'実質公債費比率（分子）の構造'!K$53,NA())</f>
        <v>8903</v>
      </c>
      <c r="D50" s="159" t="e">
        <f>NA()</f>
        <v>#N/A</v>
      </c>
      <c r="E50" s="159" t="e">
        <f>NA()</f>
        <v>#N/A</v>
      </c>
      <c r="F50" s="159">
        <f>IF(ISNUMBER('実質公債費比率（分子）の構造'!L$53),'実質公債費比率（分子）の構造'!L$53,NA())</f>
        <v>7308</v>
      </c>
      <c r="G50" s="159" t="e">
        <f>NA()</f>
        <v>#N/A</v>
      </c>
      <c r="H50" s="159" t="e">
        <f>NA()</f>
        <v>#N/A</v>
      </c>
      <c r="I50" s="159">
        <f>IF(ISNUMBER('実質公債費比率（分子）の構造'!M$53),'実質公債費比率（分子）の構造'!M$53,NA())</f>
        <v>7663</v>
      </c>
      <c r="J50" s="159" t="e">
        <f>NA()</f>
        <v>#N/A</v>
      </c>
      <c r="K50" s="159" t="e">
        <f>NA()</f>
        <v>#N/A</v>
      </c>
      <c r="L50" s="159">
        <f>IF(ISNUMBER('実質公債費比率（分子）の構造'!N$53),'実質公債費比率（分子）の構造'!N$53,NA())</f>
        <v>8282</v>
      </c>
      <c r="M50" s="159" t="e">
        <f>NA()</f>
        <v>#N/A</v>
      </c>
      <c r="N50" s="159" t="e">
        <f>NA()</f>
        <v>#N/A</v>
      </c>
      <c r="O50" s="159">
        <f>IF(ISNUMBER('実質公債費比率（分子）の構造'!O$53),'実質公債費比率（分子）の構造'!O$53,NA())</f>
        <v>7316</v>
      </c>
      <c r="P50" s="159" t="e">
        <f>NA()</f>
        <v>#N/A</v>
      </c>
    </row>
    <row r="53" spans="1:16">
      <c r="A53" s="127" t="s">
        <v>68</v>
      </c>
    </row>
    <row r="54" spans="1:16">
      <c r="A54" s="158"/>
      <c r="B54" s="158" t="str">
        <f>'将来負担比率（分子）の構造'!I$40</f>
        <v>R02</v>
      </c>
      <c r="C54" s="158"/>
      <c r="D54" s="158"/>
      <c r="E54" s="158" t="str">
        <f>'将来負担比率（分子）の構造'!J$40</f>
        <v>R03</v>
      </c>
      <c r="F54" s="158"/>
      <c r="G54" s="158"/>
      <c r="H54" s="158" t="str">
        <f>'将来負担比率（分子）の構造'!K$40</f>
        <v>R04</v>
      </c>
      <c r="I54" s="158"/>
      <c r="J54" s="158"/>
      <c r="K54" s="158" t="str">
        <f>'将来負担比率（分子）の構造'!L$40</f>
        <v>R05</v>
      </c>
      <c r="L54" s="158"/>
      <c r="M54" s="158"/>
      <c r="N54" s="158" t="str">
        <f>'将来負担比率（分子）の構造'!M$40</f>
        <v>R06</v>
      </c>
      <c r="O54" s="158"/>
      <c r="P54" s="158"/>
    </row>
    <row r="55" spans="1:16">
      <c r="A55" s="158"/>
      <c r="B55" s="158" t="s">
        <v>69</v>
      </c>
      <c r="C55" s="158"/>
      <c r="D55" s="158" t="s">
        <v>70</v>
      </c>
      <c r="E55" s="158" t="s">
        <v>69</v>
      </c>
      <c r="F55" s="158"/>
      <c r="G55" s="158" t="s">
        <v>70</v>
      </c>
      <c r="H55" s="158" t="s">
        <v>69</v>
      </c>
      <c r="I55" s="158"/>
      <c r="J55" s="158" t="s">
        <v>70</v>
      </c>
      <c r="K55" s="158" t="s">
        <v>69</v>
      </c>
      <c r="L55" s="158"/>
      <c r="M55" s="158" t="s">
        <v>70</v>
      </c>
      <c r="N55" s="158" t="s">
        <v>69</v>
      </c>
      <c r="O55" s="158"/>
      <c r="P55" s="158" t="s">
        <v>70</v>
      </c>
    </row>
    <row r="56" spans="1:16">
      <c r="A56" s="158" t="s">
        <v>43</v>
      </c>
      <c r="B56" s="158"/>
      <c r="C56" s="158"/>
      <c r="D56" s="158">
        <f>'将来負担比率（分子）の構造'!I$52</f>
        <v>143261</v>
      </c>
      <c r="E56" s="158"/>
      <c r="F56" s="158"/>
      <c r="G56" s="158">
        <f>'将来負担比率（分子）の構造'!J$52</f>
        <v>142403</v>
      </c>
      <c r="H56" s="158"/>
      <c r="I56" s="158"/>
      <c r="J56" s="158">
        <f>'将来負担比率（分子）の構造'!K$52</f>
        <v>139041</v>
      </c>
      <c r="K56" s="158"/>
      <c r="L56" s="158"/>
      <c r="M56" s="158">
        <f>'将来負担比率（分子）の構造'!L$52</f>
        <v>134739</v>
      </c>
      <c r="N56" s="158"/>
      <c r="O56" s="158"/>
      <c r="P56" s="158">
        <f>'将来負担比率（分子）の構造'!M$52</f>
        <v>127659</v>
      </c>
    </row>
    <row r="57" spans="1:16">
      <c r="A57" s="158" t="s">
        <v>42</v>
      </c>
      <c r="B57" s="158"/>
      <c r="C57" s="158"/>
      <c r="D57" s="158">
        <f>'将来負担比率（分子）の構造'!I$51</f>
        <v>43975</v>
      </c>
      <c r="E57" s="158"/>
      <c r="F57" s="158"/>
      <c r="G57" s="158">
        <f>'将来負担比率（分子）の構造'!J$51</f>
        <v>39712</v>
      </c>
      <c r="H57" s="158"/>
      <c r="I57" s="158"/>
      <c r="J57" s="158">
        <f>'将来負担比率（分子）の構造'!K$51</f>
        <v>35157</v>
      </c>
      <c r="K57" s="158"/>
      <c r="L57" s="158"/>
      <c r="M57" s="158">
        <f>'将来負担比率（分子）の構造'!L$51</f>
        <v>31349</v>
      </c>
      <c r="N57" s="158"/>
      <c r="O57" s="158"/>
      <c r="P57" s="158">
        <f>'将来負担比率（分子）の構造'!M$51</f>
        <v>29713</v>
      </c>
    </row>
    <row r="58" spans="1:16">
      <c r="A58" s="158" t="s">
        <v>41</v>
      </c>
      <c r="B58" s="158"/>
      <c r="C58" s="158"/>
      <c r="D58" s="158">
        <f>'将来負担比率（分子）の構造'!I$50</f>
        <v>39408</v>
      </c>
      <c r="E58" s="158"/>
      <c r="F58" s="158"/>
      <c r="G58" s="158">
        <f>'将来負担比率（分子）の構造'!J$50</f>
        <v>41909</v>
      </c>
      <c r="H58" s="158"/>
      <c r="I58" s="158"/>
      <c r="J58" s="158">
        <f>'将来負担比率（分子）の構造'!K$50</f>
        <v>48922</v>
      </c>
      <c r="K58" s="158"/>
      <c r="L58" s="158"/>
      <c r="M58" s="158">
        <f>'将来負担比率（分子）の構造'!L$50</f>
        <v>55745</v>
      </c>
      <c r="N58" s="158"/>
      <c r="O58" s="158"/>
      <c r="P58" s="158">
        <f>'将来負担比率（分子）の構造'!M$50</f>
        <v>59709</v>
      </c>
    </row>
    <row r="59" spans="1:16">
      <c r="A59" s="158" t="s">
        <v>39</v>
      </c>
      <c r="B59" s="158" t="str">
        <f>'将来負担比率（分子）の構造'!I$49</f>
        <v>-</v>
      </c>
      <c r="C59" s="158"/>
      <c r="D59" s="158"/>
      <c r="E59" s="158" t="str">
        <f>'将来負担比率（分子）の構造'!J$49</f>
        <v>-</v>
      </c>
      <c r="F59" s="158"/>
      <c r="G59" s="158"/>
      <c r="H59" s="158" t="str">
        <f>'将来負担比率（分子）の構造'!K$49</f>
        <v>-</v>
      </c>
      <c r="I59" s="158"/>
      <c r="J59" s="158"/>
      <c r="K59" s="158" t="str">
        <f>'将来負担比率（分子）の構造'!L$49</f>
        <v>-</v>
      </c>
      <c r="L59" s="158"/>
      <c r="M59" s="158"/>
      <c r="N59" s="158" t="str">
        <f>'将来負担比率（分子）の構造'!M$49</f>
        <v>-</v>
      </c>
      <c r="O59" s="158"/>
      <c r="P59" s="158"/>
    </row>
    <row r="60" spans="1:16">
      <c r="A60" s="158" t="s">
        <v>38</v>
      </c>
      <c r="B60" s="158" t="str">
        <f>'将来負担比率（分子）の構造'!I$48</f>
        <v>-</v>
      </c>
      <c r="C60" s="158"/>
      <c r="D60" s="158"/>
      <c r="E60" s="158" t="str">
        <f>'将来負担比率（分子）の構造'!J$48</f>
        <v>-</v>
      </c>
      <c r="F60" s="158"/>
      <c r="G60" s="158"/>
      <c r="H60" s="158" t="str">
        <f>'将来負担比率（分子）の構造'!K$48</f>
        <v>-</v>
      </c>
      <c r="I60" s="158"/>
      <c r="J60" s="158"/>
      <c r="K60" s="158" t="str">
        <f>'将来負担比率（分子）の構造'!L$48</f>
        <v>-</v>
      </c>
      <c r="L60" s="158"/>
      <c r="M60" s="158"/>
      <c r="N60" s="158" t="str">
        <f>'将来負担比率（分子）の構造'!M$48</f>
        <v>-</v>
      </c>
      <c r="O60" s="158"/>
      <c r="P60" s="158"/>
    </row>
    <row r="61" spans="1:16">
      <c r="A61" s="158" t="s">
        <v>36</v>
      </c>
      <c r="B61" s="158">
        <f>'将来負担比率（分子）の構造'!I$46</f>
        <v>195</v>
      </c>
      <c r="C61" s="158"/>
      <c r="D61" s="158"/>
      <c r="E61" s="158">
        <f>'将来負担比率（分子）の構造'!J$46</f>
        <v>182</v>
      </c>
      <c r="F61" s="158"/>
      <c r="G61" s="158"/>
      <c r="H61" s="158">
        <f>'将来負担比率（分子）の構造'!K$46</f>
        <v>171</v>
      </c>
      <c r="I61" s="158"/>
      <c r="J61" s="158"/>
      <c r="K61" s="158">
        <f>'将来負担比率（分子）の構造'!L$46</f>
        <v>160</v>
      </c>
      <c r="L61" s="158"/>
      <c r="M61" s="158"/>
      <c r="N61" s="158">
        <f>'将来負担比率（分子）の構造'!M$46</f>
        <v>327</v>
      </c>
      <c r="O61" s="158"/>
      <c r="P61" s="158"/>
    </row>
    <row r="62" spans="1:16">
      <c r="A62" s="158" t="s">
        <v>35</v>
      </c>
      <c r="B62" s="158">
        <f>'将来負担比率（分子）の構造'!I$45</f>
        <v>19100</v>
      </c>
      <c r="C62" s="158"/>
      <c r="D62" s="158"/>
      <c r="E62" s="158">
        <f>'将来負担比率（分子）の構造'!J$45</f>
        <v>18784</v>
      </c>
      <c r="F62" s="158"/>
      <c r="G62" s="158"/>
      <c r="H62" s="158">
        <f>'将来負担比率（分子）の構造'!K$45</f>
        <v>18725</v>
      </c>
      <c r="I62" s="158"/>
      <c r="J62" s="158"/>
      <c r="K62" s="158">
        <f>'将来負担比率（分子）の構造'!L$45</f>
        <v>19285</v>
      </c>
      <c r="L62" s="158"/>
      <c r="M62" s="158"/>
      <c r="N62" s="158">
        <f>'将来負担比率（分子）の構造'!M$45</f>
        <v>18999</v>
      </c>
      <c r="O62" s="158"/>
      <c r="P62" s="158"/>
    </row>
    <row r="63" spans="1:16">
      <c r="A63" s="158" t="s">
        <v>34</v>
      </c>
      <c r="B63" s="158">
        <f>'将来負担比率（分子）の構造'!I$44</f>
        <v>30</v>
      </c>
      <c r="C63" s="158"/>
      <c r="D63" s="158"/>
      <c r="E63" s="158">
        <f>'将来負担比率（分子）の構造'!J$44</f>
        <v>23</v>
      </c>
      <c r="F63" s="158"/>
      <c r="G63" s="158"/>
      <c r="H63" s="158">
        <f>'将来負担比率（分子）の構造'!K$44</f>
        <v>11</v>
      </c>
      <c r="I63" s="158"/>
      <c r="J63" s="158"/>
      <c r="K63" s="158">
        <f>'将来負担比率（分子）の構造'!L$44</f>
        <v>10</v>
      </c>
      <c r="L63" s="158"/>
      <c r="M63" s="158"/>
      <c r="N63" s="158">
        <f>'将来負担比率（分子）の構造'!M$44</f>
        <v>9</v>
      </c>
      <c r="O63" s="158"/>
      <c r="P63" s="158"/>
    </row>
    <row r="64" spans="1:16">
      <c r="A64" s="158" t="s">
        <v>33</v>
      </c>
      <c r="B64" s="158">
        <f>'将来負担比率（分子）の構造'!I$43</f>
        <v>27078</v>
      </c>
      <c r="C64" s="158"/>
      <c r="D64" s="158"/>
      <c r="E64" s="158">
        <f>'将来負担比率（分子）の構造'!J$43</f>
        <v>27767</v>
      </c>
      <c r="F64" s="158"/>
      <c r="G64" s="158"/>
      <c r="H64" s="158">
        <f>'将来負担比率（分子）の構造'!K$43</f>
        <v>27678</v>
      </c>
      <c r="I64" s="158"/>
      <c r="J64" s="158"/>
      <c r="K64" s="158">
        <f>'将来負担比率（分子）の構造'!L$43</f>
        <v>26875</v>
      </c>
      <c r="L64" s="158"/>
      <c r="M64" s="158"/>
      <c r="N64" s="158">
        <f>'将来負担比率（分子）の構造'!M$43</f>
        <v>25966</v>
      </c>
      <c r="O64" s="158"/>
      <c r="P64" s="158"/>
    </row>
    <row r="65" spans="1:16">
      <c r="A65" s="158" t="s">
        <v>32</v>
      </c>
      <c r="B65" s="158">
        <f>'将来負担比率（分子）の構造'!I$42</f>
        <v>1827</v>
      </c>
      <c r="C65" s="158"/>
      <c r="D65" s="158"/>
      <c r="E65" s="158">
        <f>'将来負担比率（分子）の構造'!J$42</f>
        <v>1495</v>
      </c>
      <c r="F65" s="158"/>
      <c r="G65" s="158"/>
      <c r="H65" s="158">
        <f>'将来負担比率（分子）の構造'!K$42</f>
        <v>1179</v>
      </c>
      <c r="I65" s="158"/>
      <c r="J65" s="158"/>
      <c r="K65" s="158">
        <f>'将来負担比率（分子）の構造'!L$42</f>
        <v>885</v>
      </c>
      <c r="L65" s="158"/>
      <c r="M65" s="158"/>
      <c r="N65" s="158">
        <f>'将来負担比率（分子）の構造'!M$42</f>
        <v>628</v>
      </c>
      <c r="O65" s="158"/>
      <c r="P65" s="158"/>
    </row>
    <row r="66" spans="1:16">
      <c r="A66" s="158" t="s">
        <v>31</v>
      </c>
      <c r="B66" s="158">
        <f>'将来負担比率（分子）の構造'!I$41</f>
        <v>224923</v>
      </c>
      <c r="C66" s="158"/>
      <c r="D66" s="158"/>
      <c r="E66" s="158">
        <f>'将来負担比率（分子）の構造'!J$41</f>
        <v>210604</v>
      </c>
      <c r="F66" s="158"/>
      <c r="G66" s="158"/>
      <c r="H66" s="158">
        <f>'将来負担比率（分子）の構造'!K$41</f>
        <v>193639</v>
      </c>
      <c r="I66" s="158"/>
      <c r="J66" s="158"/>
      <c r="K66" s="158">
        <f>'将来負担比率（分子）の構造'!L$41</f>
        <v>177388</v>
      </c>
      <c r="L66" s="158"/>
      <c r="M66" s="158"/>
      <c r="N66" s="158">
        <f>'将来負担比率（分子）の構造'!M$41</f>
        <v>163478</v>
      </c>
      <c r="O66" s="158"/>
      <c r="P66" s="158"/>
    </row>
    <row r="67" spans="1:16">
      <c r="A67" s="158" t="s">
        <v>71</v>
      </c>
      <c r="B67" s="158" t="e">
        <f>NA()</f>
        <v>#N/A</v>
      </c>
      <c r="C67" s="158">
        <f>IF(ISNUMBER('将来負担比率（分子）の構造'!I$53), IF('将来負担比率（分子）の構造'!I$53 &lt; 0, 0, '将来負担比率（分子）の構造'!I$53), NA())</f>
        <v>46510</v>
      </c>
      <c r="D67" s="158" t="e">
        <f>NA()</f>
        <v>#N/A</v>
      </c>
      <c r="E67" s="158" t="e">
        <f>NA()</f>
        <v>#N/A</v>
      </c>
      <c r="F67" s="158">
        <f>IF(ISNUMBER('将来負担比率（分子）の構造'!J$53), IF('将来負担比率（分子）の構造'!J$53 &lt; 0, 0, '将来負担比率（分子）の構造'!J$53), NA())</f>
        <v>34830</v>
      </c>
      <c r="G67" s="158" t="e">
        <f>NA()</f>
        <v>#N/A</v>
      </c>
      <c r="H67" s="158" t="e">
        <f>NA()</f>
        <v>#N/A</v>
      </c>
      <c r="I67" s="158">
        <f>IF(ISNUMBER('将来負担比率（分子）の構造'!K$53), IF('将来負担比率（分子）の構造'!K$53 &lt; 0, 0, '将来負担比率（分子）の構造'!K$53), NA())</f>
        <v>18284</v>
      </c>
      <c r="J67" s="158" t="e">
        <f>NA()</f>
        <v>#N/A</v>
      </c>
      <c r="K67" s="158" t="e">
        <f>NA()</f>
        <v>#N/A</v>
      </c>
      <c r="L67" s="158">
        <f>IF(ISNUMBER('将来負担比率（分子）の構造'!L$53), IF('将来負担比率（分子）の構造'!L$53 &lt; 0, 0, '将来負担比率（分子）の構造'!L$53), NA())</f>
        <v>2770</v>
      </c>
      <c r="M67" s="158" t="e">
        <f>NA()</f>
        <v>#N/A</v>
      </c>
      <c r="N67" s="158" t="e">
        <f>NA()</f>
        <v>#N/A</v>
      </c>
      <c r="O67" s="158">
        <f>IF(ISNUMBER('将来負担比率（分子）の構造'!M$53), IF('将来負担比率（分子）の構造'!M$53 &lt; 0, 0, '将来負担比率（分子）の構造'!M$53), NA())</f>
        <v>0</v>
      </c>
      <c r="P67" s="158" t="e">
        <f>NA()</f>
        <v>#N/A</v>
      </c>
    </row>
    <row r="70" spans="1:16">
      <c r="A70" s="160" t="s">
        <v>72</v>
      </c>
      <c r="B70" s="160"/>
      <c r="C70" s="160"/>
      <c r="D70" s="160"/>
      <c r="E70" s="160"/>
      <c r="F70" s="160"/>
    </row>
    <row r="71" spans="1:16">
      <c r="A71" s="161"/>
      <c r="B71" s="161" t="e">
        <f>#REF!</f>
        <v>#REF!</v>
      </c>
      <c r="C71" s="161" t="e">
        <f>#REF!</f>
        <v>#REF!</v>
      </c>
      <c r="D71" s="161" t="e">
        <f>#REF!</f>
        <v>#REF!</v>
      </c>
    </row>
    <row r="72" spans="1:16">
      <c r="A72" s="161" t="s">
        <v>73</v>
      </c>
      <c r="B72" s="162" t="e">
        <f>#REF!</f>
        <v>#REF!</v>
      </c>
      <c r="C72" s="162" t="e">
        <f>#REF!</f>
        <v>#REF!</v>
      </c>
      <c r="D72" s="162" t="e">
        <f>#REF!</f>
        <v>#REF!</v>
      </c>
    </row>
    <row r="73" spans="1:16">
      <c r="A73" s="161" t="s">
        <v>74</v>
      </c>
      <c r="B73" s="162" t="e">
        <f>#REF!</f>
        <v>#REF!</v>
      </c>
      <c r="C73" s="162" t="e">
        <f>#REF!</f>
        <v>#REF!</v>
      </c>
      <c r="D73" s="162" t="e">
        <f>#REF!</f>
        <v>#REF!</v>
      </c>
    </row>
    <row r="74" spans="1:16">
      <c r="A74" s="161" t="s">
        <v>75</v>
      </c>
      <c r="B74" s="162" t="e">
        <f>#REF!</f>
        <v>#REF!</v>
      </c>
      <c r="C74" s="162" t="e">
        <f>#REF!</f>
        <v>#REF!</v>
      </c>
      <c r="D74" s="162" t="e">
        <f>#REF!</f>
        <v>#REF!</v>
      </c>
    </row>
  </sheetData>
  <sheetProtection algorithmName="SHA-512" hashValue="rKllT+W0JZKy/mr5pbOPVUSk/hrWRc/NfoqsjCHsJQJdJSjFFrKOAfApC9PQTcVfllhBS04u2q98cdS6TjB7Qw==" saltValue="6VRx1rvd6PBtxALERB+cx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 </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片桐 誠也</cp:lastModifiedBy>
  <cp:lastPrinted>2026-03-17T01:49:27Z</cp:lastPrinted>
  <dcterms:created xsi:type="dcterms:W3CDTF">2026-02-23T07:46:31Z</dcterms:created>
  <dcterms:modified xsi:type="dcterms:W3CDTF">2026-09-29T02:44:27Z</dcterms:modified>
  <cp:category/>
</cp:coreProperties>
</file>