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ma0037431\Desktop\02 地方公会計\統一的な基準による地方公会計\03 照会対応\令和7年度\20250930〆令和5年度財政状況資料集のホームページでの公表（更新）作業について（依頼\2.作業\"/>
    </mc:Choice>
  </mc:AlternateContent>
  <bookViews>
    <workbookView xWindow="0" yWindow="0" windowWidth="28800" windowHeight="12195" tabRatio="70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V23" i="12"/>
  <c r="CW102" i="12"/>
  <c r="DB102" i="12"/>
  <c r="CR102" i="12"/>
  <c r="AP88" i="12"/>
  <c r="AF88" i="12"/>
  <c r="AP63" i="12"/>
  <c r="AP23" i="12"/>
  <c r="Q23" i="12"/>
  <c r="AA70" i="12" l="1"/>
  <c r="AA69" i="12"/>
  <c r="AA68" i="12"/>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<sst xmlns="http://schemas.openxmlformats.org/spreadsheetml/2006/main" count="1093" uniqueCount="588">
  <si>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</si>
  <si>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</si>
  <si>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</si>
  <si>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</si>
  <si>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</si>
  <si>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</si>
  <si>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</si>
  <si>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</si>
  <si>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</si>
  <si>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</si>
  <si>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</si>
  <si>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</si>
  <si>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</si>
  <si>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</si>
  <si>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</si>
  <si>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</si>
  <si>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</si>
  <si>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</si>
  <si>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</si>
  <si>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</si>
  <si>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</si>
  <si>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</si>
  <si>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</si>
  <si>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</si>
  <si>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</si>
  <si>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</si>
  <si>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</si>
  <si>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</si>
  <si>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</si>
  <si>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</si>
  <si>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</si>
  <si>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</si>
  <si>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</si>
  <si>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</si>
  <si>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</si>
  <si>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</si>
  <si>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</si>
  <si>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</si>
  <si>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</si>
  <si>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</si>
  <si>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</si>
  <si>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</si>
  <si>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</si>
  <si>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</si>
  <si>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</si>
  <si>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</si>
  <si>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</si>
  <si>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</si>
  <si>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</si>
  <si>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</si>
  <si>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</si>
  <si>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</si>
  <si>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</si>
  <si>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</si>
  <si>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</si>
  <si>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</si>
  <si>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</si>
  <si>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</si>
  <si>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</si>
  <si>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</si>
  <si>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</si>
  <si>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</si>
  <si>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</si>
  <si>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</si>
  <si>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</si>
  <si>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</si>
  <si>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</si>
  <si>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</si>
  <si>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</si>
  <si>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</si>
  <si>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</si>
  <si>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</si>
  <si>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</si>
  <si>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</si>
  <si>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</si>
  <si>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</si>
  <si>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</si>
  <si>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</si>
  <si>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</si>
  <si>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</si>
  <si>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</si>
  <si>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</si>
  <si>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</si>
  <si>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</si>
  <si>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</si>
  <si>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</si>
  <si>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</si>
  <si>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</si>
  <si>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</si>
  <si>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</si>
  <si>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</si>
  <si>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</si>
  <si>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</si>
  <si>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</si>
  <si>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</si>
  <si>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</si>
  <si>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</si>
  <si>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</si>
  <si>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</si>
  <si>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</si>
  <si>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</si>
  <si>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</si>
  <si>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</si>
  <si>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</si>
  <si>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</si>
  <si>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</si>
  <si>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</si>
  <si>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</si>
  <si>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</si>
  <si>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</si>
  <si>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</si>
  <si>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</si>
  <si>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</si>
  <si>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</si>
  <si>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</si>
  <si>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</si>
  <si>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</si>
  <si>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</si>
  <si>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</si>
  <si>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</si>
  <si>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</si>
  <si>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</si>
  <si>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</si>
  <si>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</si>
  <si>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</si>
  <si>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</si>
  <si>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</si>
  <si>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</si>
  <si>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</si>
  <si>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</si>
  <si>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</si>
  <si>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</si>
  <si>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</si>
  <si>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</si>
  <si>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</si>
  <si>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</si>
  <si>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</si>
  <si>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</si>
  <si>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</si>
  <si>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</si>
  <si>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</si>
  <si>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</si>
  <si>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</si>
  <si>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</si>
  <si>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</si>
  <si>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</si>
  <si>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</si>
  <si>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</si>
  <si>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</si>
  <si>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</si>
  <si>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</si>
  <si>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</si>
  <si>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</si>
  <si>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</si>
  <si>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</si>
  <si>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</si>
  <si>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</si>
  <si>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</si>
  <si>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</si>
  <si>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</si>
  <si>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</si>
  <si>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</si>
  <si>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</si>
  <si>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</si>
  <si>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</si>
  <si>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</si>
  <si>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</si>
  <si>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</si>
  <si>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</si>
  <si>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</si>
  <si>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</si>
  <si>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</si>
  <si>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</si>
  <si>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</si>
  <si>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</si>
  <si>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</si>
  <si>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</si>
  <si>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</si>
  <si>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</si>
  <si>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</si>
  <si>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</si>
  <si>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</si>
  <si>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</si>
  <si>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</si>
  <si>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</si>
  <si>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</si>
  <si>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</si>
  <si>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</si>
  <si>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</si>
  <si>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</si>
  <si>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</si>
  <si>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</si>
  <si>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</si>
  <si>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</si>
  <si>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</si>
  <si>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</si>
  <si>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</si>
  <si>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</si>
  <si>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</si>
  <si>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</si>
  <si>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</si>
  <si>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</si>
  <si>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</si>
  <si>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兵庫県尼崎市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</si>
  <si>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</si>
  <si>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</si>
  <si>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</si>
  <si>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</si>
  <si>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</si>
  <si>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</si>
  <si>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</si>
  <si>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</si>
  <si>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</si>
  <si>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</si>
  <si>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</si>
  <si>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</si>
  <si>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</si>
  <si>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</si>
  <si>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</si>
  <si>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</si>
  <si>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</si>
  <si>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</si>
  <si>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</si>
  <si>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</si>
  <si>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</si>
  <si>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</si>
  <si>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</si>
  <si>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</si>
  <si>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</si>
  <si>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</si>
  <si>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</si>
  <si>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</si>
  <si>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</si>
  <si>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</si>
  <si>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</si>
  <si>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</si>
  <si>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</si>
  <si>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</si>
  <si>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</si>
  <si>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</si>
  <si>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</si>
  <si>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</si>
  <si>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</si>
  <si>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</si>
  <si>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</si>
  <si>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</si>
  <si>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</si>
  <si>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</si>
  <si>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</si>
  <si>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</si>
  <si>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</si>
  <si>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</si>
  <si>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</si>
  <si>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</si>
  <si>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</si>
  <si>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</si>
  <si>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</si>
  <si>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</si>
  <si>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</si>
  <si>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</si>
  <si>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</si>
  <si>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</si>
  <si>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</si>
  <si>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</si>
  <si>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</si>
  <si>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</si>
  <si>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</si>
  <si>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</si>
  <si>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</si>
  <si>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</si>
  <si>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</si>
  <si>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</si>
  <si>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</si>
  <si>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</si>
  <si>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</si>
  <si>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</si>
  <si>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</si>
  <si>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</si>
  <si>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</si>
  <si>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</si>
  <si>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</si>
  <si>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</si>
  <si>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</si>
  <si>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</si>
  <si>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</si>
  <si>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</si>
  <si>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</si>
  <si>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</si>
  <si>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</si>
  <si>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</si>
  <si>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</si>
  <si>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</si>
  <si>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</si>
  <si>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</si>
  <si>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</si>
  <si>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</si>
  <si>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</si>
  <si>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</si>
  <si>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</si>
  <si>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</si>
  <si>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</si>
  <si>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</si>
  <si>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</si>
  <si>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</si>
  <si>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</si>
  <si>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</si>
  <si>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</si>
  <si>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</si>
  <si>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</si>
  <si>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</si>
  <si>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</si>
  <si>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</si>
  <si>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</si>
  <si>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</si>
  <si>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</si>
  <si>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</si>
  <si>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</si>
  <si>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</si>
  <si>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</si>
  <si>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</si>
  <si>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</si>
  <si>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</si>
  <si>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</si>
  <si>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</si>
  <si>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</si>
  <si>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</si>
  <si>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</si>
  <si>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</si>
  <si>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</si>
  <si>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</si>
  <si>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</si>
  <si>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</si>
  <si>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</si>
  <si>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</si>
  <si>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</si>
  <si>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</si>
  <si>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</si>
  <si>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</si>
  <si>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</si>
  <si>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</si>
  <si>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</si>
  <si>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</si>
  <si>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</si>
  <si>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</si>
  <si>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</si>
  <si>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</si>
  <si>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</si>
  <si>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</si>
  <si>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</si>
  <si>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</si>
  <si>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</si>
  <si>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</si>
  <si>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</si>
  <si>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</si>
  <si>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兵庫県尼崎市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</si>
  <si>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</si>
  <si>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</si>
  <si>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</si>
  <si>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</si>
  <si>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</si>
  <si>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</si>
  <si>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</si>
  <si>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</si>
  <si>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</si>
  <si>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</si>
  <si>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</si>
  <si>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</si>
  <si>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</si>
  <si>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</si>
  <si>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</si>
  <si>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</si>
  <si>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</si>
  <si>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</si>
  <si>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</si>
  <si>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</si>
  <si>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</si>
  <si>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公共用地先行取得事業費会計</t>
    <phoneticPr fontId="5"/>
  </si>
  <si>
    <t>公害病認定患者救済事業費会計</t>
    <phoneticPr fontId="5"/>
  </si>
  <si>
    <t>母子及び寡婦福祉資金貸付事業費会計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</si>
  <si>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</si>
  <si>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</si>
  <si>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</si>
  <si>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</si>
  <si>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</si>
  <si>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</si>
  <si>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</si>
  <si>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</si>
  <si>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</si>
  <si>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</si>
  <si>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</si>
  <si>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</si>
  <si>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</si>
  <si>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</si>
  <si>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</si>
  <si>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</si>
  <si>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水道事業会計</t>
    <phoneticPr fontId="5"/>
  </si>
  <si>
    <t>法適用企業</t>
    <phoneticPr fontId="5"/>
  </si>
  <si>
    <t>工業用水道事業会計</t>
    <phoneticPr fontId="5"/>
  </si>
  <si>
    <t>下水道事業会計</t>
    <phoneticPr fontId="5"/>
  </si>
  <si>
    <t>モーターボート競走事業会計</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</si>
  <si>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</si>
  <si>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</si>
  <si>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</si>
  <si>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</si>
  <si>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</si>
  <si>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</si>
  <si>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</si>
  <si>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</si>
  <si>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</si>
  <si>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</si>
  <si>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</si>
  <si>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</si>
  <si>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</si>
  <si>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</si>
  <si>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</si>
  <si>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</si>
  <si>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</si>
  <si>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</si>
  <si>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</si>
  <si>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</si>
  <si>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</si>
  <si>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</si>
  <si>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</si>
  <si>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</si>
  <si>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</si>
  <si>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</si>
  <si>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</si>
  <si>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</si>
  <si>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</si>
  <si>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</si>
  <si>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</si>
  <si>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</si>
  <si>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</si>
  <si>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</si>
  <si>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</si>
  <si>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</si>
  <si>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</si>
  <si>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</si>
  <si>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</si>
  <si>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</si>
  <si>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</si>
  <si>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</si>
  <si>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</si>
  <si>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</si>
  <si>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</si>
  <si>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</si>
  <si>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</si>
  <si>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</si>
  <si>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</si>
  <si>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</si>
  <si>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</si>
  <si>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</si>
  <si>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</si>
  <si>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</si>
  <si>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</si>
  <si>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</si>
  <si>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</si>
  <si>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</si>
  <si>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</si>
  <si>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</si>
  <si>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</si>
  <si>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</si>
  <si>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</si>
  <si>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</si>
  <si>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</si>
  <si>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</si>
  <si>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</si>
  <si>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</si>
  <si>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</si>
  <si>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</si>
  <si>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</si>
  <si>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</si>
  <si>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</si>
  <si>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</si>
  <si>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</si>
  <si>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</si>
  <si>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</si>
  <si>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</si>
  <si>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</si>
  <si>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</si>
  <si>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</si>
  <si>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</si>
  <si>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</si>
  <si>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</si>
  <si>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</si>
  <si>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</si>
  <si>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</si>
  <si>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</si>
  <si>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</si>
  <si>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</si>
  <si>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</si>
  <si>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</si>
  <si>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</si>
  <si>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</si>
  <si>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</si>
  <si>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</si>
  <si>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</si>
  <si>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</si>
  <si>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</si>
  <si>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</si>
  <si>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</si>
  <si>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</si>
  <si>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</si>
  <si>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</si>
  <si>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</si>
  <si>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</si>
  <si>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</si>
  <si>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</si>
  <si>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</si>
  <si>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</si>
  <si>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</si>
  <si>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</si>
  <si>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</si>
  <si>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</si>
  <si>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</si>
  <si>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</si>
  <si>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</si>
  <si>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</si>
  <si>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</si>
  <si>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</si>
  <si>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</si>
  <si>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</si>
  <si>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</si>
  <si>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</si>
  <si>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</si>
  <si>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</si>
  <si>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</si>
  <si>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</si>
  <si>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</si>
  <si>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</si>
  <si>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</si>
  <si>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</si>
  <si>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</si>
  <si>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</si>
  <si>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</si>
  <si>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</si>
  <si>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</si>
  <si>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下水道事業会計</t>
  </si>
  <si>
    <t>モーターボート競走事業会計</t>
  </si>
  <si>
    <t>水道事業会計</t>
  </si>
  <si>
    <t>工業用水道事業会計</t>
  </si>
  <si>
    <t>一般会計</t>
  </si>
  <si>
    <t>介護保険事業費会計</t>
  </si>
  <si>
    <t>後期高齢者医療事業費会計</t>
  </si>
  <si>
    <t>地方卸売市場事業費会計</t>
  </si>
  <si>
    <t>その他会計（赤字）</t>
  </si>
  <si>
    <t>その他会計（黒字）</t>
  </si>
  <si>
    <t>R01</t>
    <phoneticPr fontId="5"/>
  </si>
  <si>
    <t>R02</t>
    <phoneticPr fontId="5"/>
  </si>
  <si>
    <t>R03</t>
    <phoneticPr fontId="5"/>
  </si>
  <si>
    <t>R04</t>
    <phoneticPr fontId="5"/>
  </si>
  <si>
    <t>R05</t>
    <phoneticPr fontId="5"/>
  </si>
  <si>
    <t>公共施設整備保全基金</t>
    <rPh sb="0" eb="2">
      <t>コウキョウ</t>
    </rPh>
    <rPh sb="2" eb="4">
      <t>シセツ</t>
    </rPh>
    <rPh sb="4" eb="6">
      <t>セイビ</t>
    </rPh>
    <rPh sb="6" eb="8">
      <t>ホゼン</t>
    </rPh>
    <rPh sb="8" eb="10">
      <t>キキン</t>
    </rPh>
    <phoneticPr fontId="5"/>
  </si>
  <si>
    <t>新本庁舎建設基金</t>
    <rPh sb="0" eb="1">
      <t>シン</t>
    </rPh>
    <rPh sb="1" eb="4">
      <t>ホンチョウシャ</t>
    </rPh>
    <rPh sb="4" eb="6">
      <t>ケンセツ</t>
    </rPh>
    <rPh sb="6" eb="8">
      <t>キキン</t>
    </rPh>
    <phoneticPr fontId="2"/>
  </si>
  <si>
    <t>市民福祉振興基金</t>
    <rPh sb="0" eb="2">
      <t>シミン</t>
    </rPh>
    <rPh sb="2" eb="4">
      <t>フクシ</t>
    </rPh>
    <rPh sb="4" eb="6">
      <t>シンコウ</t>
    </rPh>
    <rPh sb="6" eb="8">
      <t>キキン</t>
    </rPh>
    <phoneticPr fontId="2"/>
  </si>
  <si>
    <t>一般廃棄物処理施設整備等基金</t>
    <phoneticPr fontId="2"/>
  </si>
  <si>
    <t>環境基金</t>
    <rPh sb="0" eb="2">
      <t>カンキョウ</t>
    </rPh>
    <rPh sb="2" eb="4">
      <t>キキン</t>
    </rPh>
    <phoneticPr fontId="2"/>
  </si>
  <si>
    <t>尼崎環境財団</t>
    <rPh sb="0" eb="2">
      <t>アマガサキ</t>
    </rPh>
    <rPh sb="2" eb="4">
      <t>カンキョウ</t>
    </rPh>
    <rPh sb="4" eb="6">
      <t>ザイダン</t>
    </rPh>
    <phoneticPr fontId="10"/>
  </si>
  <si>
    <t>尼崎市文化振興財団</t>
    <rPh sb="0" eb="2">
      <t>アマガサキ</t>
    </rPh>
    <rPh sb="2" eb="3">
      <t>シ</t>
    </rPh>
    <rPh sb="3" eb="5">
      <t>ブンカ</t>
    </rPh>
    <rPh sb="5" eb="7">
      <t>シンコウ</t>
    </rPh>
    <rPh sb="7" eb="9">
      <t>ザイダン</t>
    </rPh>
    <phoneticPr fontId="10"/>
  </si>
  <si>
    <t>尼崎市スポーツ振興事業団</t>
    <rPh sb="0" eb="3">
      <t>アマガサキシ</t>
    </rPh>
    <rPh sb="7" eb="9">
      <t>シンコウ</t>
    </rPh>
    <rPh sb="9" eb="12">
      <t>ジギョウダン</t>
    </rPh>
    <phoneticPr fontId="10"/>
  </si>
  <si>
    <t>尼崎緑化公園協会</t>
    <rPh sb="0" eb="2">
      <t>アマガサキ</t>
    </rPh>
    <rPh sb="2" eb="4">
      <t>リョクカ</t>
    </rPh>
    <rPh sb="4" eb="6">
      <t>コウエン</t>
    </rPh>
    <rPh sb="6" eb="8">
      <t>キョウカイ</t>
    </rPh>
    <phoneticPr fontId="10"/>
  </si>
  <si>
    <t>－</t>
    <phoneticPr fontId="10"/>
  </si>
  <si>
    <t>-</t>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</si>
  <si>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</si>
  <si>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0"/>
  </si>
  <si>
    <t>阪神水道企業団</t>
    <rPh sb="0" eb="2">
      <t>ハンシン</t>
    </rPh>
    <rPh sb="2" eb="4">
      <t>スイドウ</t>
    </rPh>
    <rPh sb="4" eb="6">
      <t>キギョウ</t>
    </rPh>
    <rPh sb="6" eb="7">
      <t>ダン</t>
    </rPh>
    <phoneticPr fontId="10"/>
  </si>
  <si>
    <t>兵庫県競馬組合</t>
    <rPh sb="0" eb="3">
      <t>ヒョウゴケン</t>
    </rPh>
    <rPh sb="3" eb="5">
      <t>ケイバ</t>
    </rPh>
    <rPh sb="5" eb="7">
      <t>クミアイ</t>
    </rPh>
    <phoneticPr fontId="10"/>
  </si>
  <si>
    <t>尼崎健康医療財団</t>
    <rPh sb="0" eb="2">
      <t>アマガサキ</t>
    </rPh>
    <rPh sb="2" eb="4">
      <t>ケンコウ</t>
    </rPh>
    <rPh sb="4" eb="6">
      <t>イリョウ</t>
    </rPh>
    <rPh sb="6" eb="8">
      <t>ザイダン</t>
    </rPh>
    <phoneticPr fontId="10"/>
  </si>
  <si>
    <t>尼崎交通事業振興</t>
  </si>
  <si>
    <t>エーリック</t>
  </si>
  <si>
    <t>尼崎地域産業活性化機構</t>
  </si>
  <si>
    <t>近畿高エネルギー加工技術研究所</t>
  </si>
  <si>
    <t>あまがさき観光局</t>
  </si>
  <si>
    <t>尼崎市シルバー人材センター</t>
  </si>
  <si>
    <t>尼崎人権啓発協会</t>
  </si>
  <si>
    <t>－</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</si>
  <si>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</si>
  <si>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</si>
  <si>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</si>
  <si>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</si>
  <si>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</si>
  <si>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</si>
  <si>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地方債の着実な償還により本市の実質公債費比率は減少傾向にあるものの、本市の義務的経費における公債費の支出は他都市と比較すると依然として高い状態にある。少子高齢化に伴う社会保障関係経費の増加が続くことや本市は生活保護扶助費の支出が他都市と比較して高い状態にあること、今後次期焼却施設の建替えなど多額の投資的経費が予定されていることから、市債の早期償還を進め、公債費等の後年度負担の抑制・縮減を図っていく必要がある。
</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</si>
  <si>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</si>
  <si>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</si>
  <si>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</si>
  <si>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年々減少傾向にあり、本年度は類似団体の水準にかなり近づいている。一方で、本市の有形固定資産減価償却率は69.4％と資産の取得から長い年月が経過しており、類似団体平均と比較しても3.6ポイント高い状況である。今後は高齢化や人口減少、施設の老朽化など財政運営上の課題に加え、令和12年度にかけて次期焼却施設の整備に係る将来負担が見込まれることから、将来負担比率と有形固定資産減価償却率のバランスをとりながら公共施設の予防保全に着実に取り組むなど、今後も適切な財政運営を行っ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</si>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</sst>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339C-42F0-AA2F-BB0501DFE4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30736</c:v>
                </c:pt>
                <c:pt idx="1">
                  <c:v>43385</c:v>
                </c:pt>
                <c:pt idx="2">
                  <c:v>36378</c:v>
                </c:pt>
                <c:pt idx="3">
                  <c:v>28814</c:v>
                </c:pt>
                <c:pt idx="4">
                  <c:v>27204</c:v>
                </c:pt>
              </c:numCache>
            </c:numRef>
          </c:val>
          <c:smooth val="0"/>
          <c:extLst>
            <c:ext xmlns:c16="http://schemas.microsoft.com/office/drawing/2014/chart" uri="{C3380CC4-5D6E-409C-BE32-E72D297353CC}">
              <c16:uniqueId val="{00000001-339C-42F0-AA2F-BB0501DFE4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0.32</c:v>
                </c:pt>
                <c:pt idx="1">
                  <c:v>0.45</c:v>
                </c:pt>
                <c:pt idx="2">
                  <c:v>2.66</c:v>
                </c:pt>
                <c:pt idx="3">
                  <c:v>2.2000000000000002</c:v>
                </c:pt>
                <c:pt idx="4">
                  <c:v>2.16</c:v>
                </c:pt>
              </c:numCache>
            </c:numRef>
          </c:val>
          <c:extLst>
            <c:ext xmlns:c16="http://schemas.microsoft.com/office/drawing/2014/chart" uri="{C3380CC4-5D6E-409C-BE32-E72D297353CC}">
              <c16:uniqueId val="{00000000-7F37-4793-9499-5E8D21385F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6.92</c:v>
                </c:pt>
                <c:pt idx="1">
                  <c:v>9.27</c:v>
                </c:pt>
                <c:pt idx="2">
                  <c:v>10.71</c:v>
                </c:pt>
                <c:pt idx="3">
                  <c:v>11.18</c:v>
                </c:pt>
                <c:pt idx="4">
                  <c:v>12.28</c:v>
                </c:pt>
              </c:numCache>
            </c:numRef>
          </c:val>
          <c:extLst>
            <c:ext xmlns:c16="http://schemas.microsoft.com/office/drawing/2014/chart" uri="{C3380CC4-5D6E-409C-BE32-E72D297353CC}">
              <c16:uniqueId val="{00000001-7F37-4793-9499-5E8D21385F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4.29</c:v>
                </c:pt>
                <c:pt idx="1">
                  <c:v>5.27</c:v>
                </c:pt>
                <c:pt idx="2">
                  <c:v>9.65</c:v>
                </c:pt>
                <c:pt idx="3">
                  <c:v>1.1299999999999999</c:v>
                </c:pt>
                <c:pt idx="4">
                  <c:v>2.0499999999999998</c:v>
                </c:pt>
              </c:numCache>
            </c:numRef>
          </c:val>
          <c:smooth val="0"/>
          <c:extLst>
            <c:ext xmlns:c16="http://schemas.microsoft.com/office/drawing/2014/chart" uri="{C3380CC4-5D6E-409C-BE32-E72D297353CC}">
              <c16:uniqueId val="{00000002-7F37-4793-9499-5E8D21385F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0.54</c:v>
                </c:pt>
                <c:pt idx="2">
                  <c:v>#N/A</c:v>
                </c:pt>
                <c:pt idx="3">
                  <c:v>0.44</c:v>
                </c:pt>
                <c:pt idx="4">
                  <c:v>#N/A</c:v>
                </c:pt>
                <c:pt idx="5">
                  <c:v>0.21</c:v>
                </c:pt>
                <c:pt idx="6">
                  <c:v>#N/A</c:v>
                </c:pt>
                <c:pt idx="7">
                  <c:v>0.33</c:v>
                </c:pt>
                <c:pt idx="8">
                  <c:v>#N/A</c:v>
                </c:pt>
                <c:pt idx="9">
                  <c:v>0.03</c:v>
                </c:pt>
              </c:numCache>
            </c:numRef>
          </c:val>
          <c:extLst>
            <c:ext xmlns:c16="http://schemas.microsoft.com/office/drawing/2014/chart" uri="{C3380CC4-5D6E-409C-BE32-E72D297353CC}">
              <c16:uniqueId val="{00000000-C62B-4928-9A3A-2F5C20C615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2B-4928-9A3A-2F5C20C6150A}"/>
            </c:ext>
          </c:extLst>
        </c:ser>
        <c:ser>
          <c:idx val="2"/>
          <c:order val="2"/>
          <c:tx>
            <c:strRef>
              <c:f>データシート!$A$29</c:f>
              <c:strCache>
                <c:ptCount val="1"/>
                <c:pt idx="0">
                  <c:v>地方卸売市場事業費会計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0.13</c:v>
                </c:pt>
                <c:pt idx="2">
                  <c:v>#N/A</c:v>
                </c:pt>
                <c:pt idx="3">
                  <c:v>0.11</c:v>
                </c:pt>
                <c:pt idx="4">
                  <c:v>#N/A</c:v>
                </c:pt>
                <c:pt idx="5">
                  <c:v>0.11</c:v>
                </c:pt>
                <c:pt idx="6">
                  <c:v>#N/A</c:v>
                </c:pt>
                <c:pt idx="7">
                  <c:v>0.12</c:v>
                </c:pt>
                <c:pt idx="8">
                  <c:v>#N/A</c:v>
                </c:pt>
                <c:pt idx="9">
                  <c:v>0.1</c:v>
                </c:pt>
              </c:numCache>
            </c:numRef>
          </c:val>
          <c:extLst>
            <c:ext xmlns:c16="http://schemas.microsoft.com/office/drawing/2014/chart" uri="{C3380CC4-5D6E-409C-BE32-E72D297353CC}">
              <c16:uniqueId val="{00000002-C62B-4928-9A3A-2F5C20C6150A}"/>
            </c:ext>
          </c:extLst>
        </c:ser>
        <c:ser>
          <c:idx val="3"/>
          <c:order val="3"/>
          <c:tx>
            <c:strRef>
              <c:f>データシート!$A$30</c:f>
              <c:strCache>
                <c:ptCount val="1"/>
                <c:pt idx="0">
                  <c:v>後期高齢者医療事業費会計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0.09</c:v>
                </c:pt>
                <c:pt idx="4">
                  <c:v>#N/A</c:v>
                </c:pt>
                <c:pt idx="5">
                  <c:v>0.06</c:v>
                </c:pt>
                <c:pt idx="6">
                  <c:v>#N/A</c:v>
                </c:pt>
                <c:pt idx="7">
                  <c:v>0.21</c:v>
                </c:pt>
                <c:pt idx="8">
                  <c:v>#N/A</c:v>
                </c:pt>
                <c:pt idx="9">
                  <c:v>0.19</c:v>
                </c:pt>
              </c:numCache>
            </c:numRef>
          </c:val>
          <c:extLst>
            <c:ext xmlns:c16="http://schemas.microsoft.com/office/drawing/2014/chart" uri="{C3380CC4-5D6E-409C-BE32-E72D297353CC}">
              <c16:uniqueId val="{00000003-C62B-4928-9A3A-2F5C20C6150A}"/>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0.46</c:v>
                </c:pt>
                <c:pt idx="2">
                  <c:v>#N/A</c:v>
                </c:pt>
                <c:pt idx="3">
                  <c:v>0.85</c:v>
                </c:pt>
                <c:pt idx="4">
                  <c:v>#N/A</c:v>
                </c:pt>
                <c:pt idx="5">
                  <c:v>0.97</c:v>
                </c:pt>
                <c:pt idx="6">
                  <c:v>#N/A</c:v>
                </c:pt>
                <c:pt idx="7">
                  <c:v>0.49</c:v>
                </c:pt>
                <c:pt idx="8">
                  <c:v>#N/A</c:v>
                </c:pt>
                <c:pt idx="9">
                  <c:v>0.51</c:v>
                </c:pt>
              </c:numCache>
            </c:numRef>
          </c:val>
          <c:extLst>
            <c:ext xmlns:c16="http://schemas.microsoft.com/office/drawing/2014/chart" uri="{C3380CC4-5D6E-409C-BE32-E72D297353CC}">
              <c16:uniqueId val="{00000004-C62B-4928-9A3A-2F5C20C6150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0.44</c:v>
                </c:pt>
                <c:pt idx="4">
                  <c:v>#N/A</c:v>
                </c:pt>
                <c:pt idx="5">
                  <c:v>2.65</c:v>
                </c:pt>
                <c:pt idx="6">
                  <c:v>#N/A</c:v>
                </c:pt>
                <c:pt idx="7">
                  <c:v>2.2000000000000002</c:v>
                </c:pt>
                <c:pt idx="8">
                  <c:v>#N/A</c:v>
                </c:pt>
                <c:pt idx="9">
                  <c:v>2.15</c:v>
                </c:pt>
              </c:numCache>
            </c:numRef>
          </c:val>
          <c:extLst>
            <c:ext xmlns:c16="http://schemas.microsoft.com/office/drawing/2014/chart" uri="{C3380CC4-5D6E-409C-BE32-E72D297353CC}">
              <c16:uniqueId val="{00000005-C62B-4928-9A3A-2F5C20C6150A}"/>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9.35</c:v>
                </c:pt>
                <c:pt idx="2">
                  <c:v>#N/A</c:v>
                </c:pt>
                <c:pt idx="3">
                  <c:v>7.23</c:v>
                </c:pt>
                <c:pt idx="4">
                  <c:v>#N/A</c:v>
                </c:pt>
                <c:pt idx="5">
                  <c:v>7.5</c:v>
                </c:pt>
                <c:pt idx="6">
                  <c:v>#N/A</c:v>
                </c:pt>
                <c:pt idx="7">
                  <c:v>8.01</c:v>
                </c:pt>
                <c:pt idx="8">
                  <c:v>#N/A</c:v>
                </c:pt>
                <c:pt idx="9">
                  <c:v>8.0500000000000007</c:v>
                </c:pt>
              </c:numCache>
            </c:numRef>
          </c:val>
          <c:extLst>
            <c:ext xmlns:c16="http://schemas.microsoft.com/office/drawing/2014/chart" uri="{C3380CC4-5D6E-409C-BE32-E72D297353CC}">
              <c16:uniqueId val="{00000006-C62B-4928-9A3A-2F5C20C6150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8.43</c:v>
                </c:pt>
                <c:pt idx="2">
                  <c:v>#N/A</c:v>
                </c:pt>
                <c:pt idx="3">
                  <c:v>8.33</c:v>
                </c:pt>
                <c:pt idx="4">
                  <c:v>#N/A</c:v>
                </c:pt>
                <c:pt idx="5">
                  <c:v>8.0299999999999994</c:v>
                </c:pt>
                <c:pt idx="6">
                  <c:v>#N/A</c:v>
                </c:pt>
                <c:pt idx="7">
                  <c:v>8.61</c:v>
                </c:pt>
                <c:pt idx="8">
                  <c:v>#N/A</c:v>
                </c:pt>
                <c:pt idx="9">
                  <c:v>8.5500000000000007</c:v>
                </c:pt>
              </c:numCache>
            </c:numRef>
          </c:val>
          <c:extLst>
            <c:ext xmlns:c16="http://schemas.microsoft.com/office/drawing/2014/chart" uri="{C3380CC4-5D6E-409C-BE32-E72D297353CC}">
              <c16:uniqueId val="{00000007-C62B-4928-9A3A-2F5C20C6150A}"/>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9.17</c:v>
                </c:pt>
                <c:pt idx="2">
                  <c:v>#N/A</c:v>
                </c:pt>
                <c:pt idx="3">
                  <c:v>9.19</c:v>
                </c:pt>
                <c:pt idx="4">
                  <c:v>#N/A</c:v>
                </c:pt>
                <c:pt idx="5">
                  <c:v>8.69</c:v>
                </c:pt>
                <c:pt idx="6">
                  <c:v>#N/A</c:v>
                </c:pt>
                <c:pt idx="7">
                  <c:v>10.78</c:v>
                </c:pt>
                <c:pt idx="8">
                  <c:v>#N/A</c:v>
                </c:pt>
                <c:pt idx="9">
                  <c:v>10.51</c:v>
                </c:pt>
              </c:numCache>
            </c:numRef>
          </c:val>
          <c:extLst>
            <c:ext xmlns:c16="http://schemas.microsoft.com/office/drawing/2014/chart" uri="{C3380CC4-5D6E-409C-BE32-E72D297353CC}">
              <c16:uniqueId val="{00000008-C62B-4928-9A3A-2F5C20C6150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12.19</c:v>
                </c:pt>
                <c:pt idx="2">
                  <c:v>#N/A</c:v>
                </c:pt>
                <c:pt idx="3">
                  <c:v>12.64</c:v>
                </c:pt>
                <c:pt idx="4">
                  <c:v>#N/A</c:v>
                </c:pt>
                <c:pt idx="5">
                  <c:v>13.56</c:v>
                </c:pt>
                <c:pt idx="6">
                  <c:v>#N/A</c:v>
                </c:pt>
                <c:pt idx="7">
                  <c:v>16.600000000000001</c:v>
                </c:pt>
                <c:pt idx="8">
                  <c:v>#N/A</c:v>
                </c:pt>
                <c:pt idx="9">
                  <c:v>17.7</c:v>
                </c:pt>
              </c:numCache>
            </c:numRef>
          </c:val>
          <c:extLst>
            <c:ext xmlns:c16="http://schemas.microsoft.com/office/drawing/2014/chart" uri="{C3380CC4-5D6E-409C-BE32-E72D297353CC}">
              <c16:uniqueId val="{00000009-C62B-4928-9A3A-2F5C20C615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17116</c:v>
                </c:pt>
                <c:pt idx="5">
                  <c:v>17219</c:v>
                </c:pt>
                <c:pt idx="8">
                  <c:v>17719</c:v>
                </c:pt>
                <c:pt idx="11">
                  <c:v>17581</c:v>
                </c:pt>
                <c:pt idx="14">
                  <c:v>16593</c:v>
                </c:pt>
              </c:numCache>
            </c:numRef>
          </c:val>
          <c:extLst>
            <c:ext xmlns:c16="http://schemas.microsoft.com/office/drawing/2014/chart" uri="{C3380CC4-5D6E-409C-BE32-E72D297353CC}">
              <c16:uniqueId val="{00000000-6BA1-417E-90DB-B0D9530D6A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A1-417E-90DB-B0D9530D6A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257</c:v>
                </c:pt>
                <c:pt idx="3">
                  <c:v>230</c:v>
                </c:pt>
                <c:pt idx="6">
                  <c:v>230</c:v>
                </c:pt>
                <c:pt idx="9">
                  <c:v>230</c:v>
                </c:pt>
                <c:pt idx="12">
                  <c:v>209</c:v>
                </c:pt>
              </c:numCache>
            </c:numRef>
          </c:val>
          <c:extLst>
            <c:ext xmlns:c16="http://schemas.microsoft.com/office/drawing/2014/chart" uri="{C3380CC4-5D6E-409C-BE32-E72D297353CC}">
              <c16:uniqueId val="{00000002-6BA1-417E-90DB-B0D9530D6A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19</c:v>
                </c:pt>
                <c:pt idx="6">
                  <c:v>8</c:v>
                </c:pt>
                <c:pt idx="9">
                  <c:v>12</c:v>
                </c:pt>
                <c:pt idx="12">
                  <c:v>1</c:v>
                </c:pt>
              </c:numCache>
            </c:numRef>
          </c:val>
          <c:extLst>
            <c:ext xmlns:c16="http://schemas.microsoft.com/office/drawing/2014/chart" uri="{C3380CC4-5D6E-409C-BE32-E72D297353CC}">
              <c16:uniqueId val="{00000003-6BA1-417E-90DB-B0D9530D6A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3234</c:v>
                </c:pt>
                <c:pt idx="3">
                  <c:v>2850</c:v>
                </c:pt>
                <c:pt idx="6">
                  <c:v>2661</c:v>
                </c:pt>
                <c:pt idx="9">
                  <c:v>2622</c:v>
                </c:pt>
                <c:pt idx="12">
                  <c:v>2191</c:v>
                </c:pt>
              </c:numCache>
            </c:numRef>
          </c:val>
          <c:extLst>
            <c:ext xmlns:c16="http://schemas.microsoft.com/office/drawing/2014/chart" uri="{C3380CC4-5D6E-409C-BE32-E72D297353CC}">
              <c16:uniqueId val="{00000004-6BA1-417E-90DB-B0D9530D6A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10</c:v>
                </c:pt>
                <c:pt idx="3">
                  <c:v>7</c:v>
                </c:pt>
                <c:pt idx="6">
                  <c:v>3</c:v>
                </c:pt>
                <c:pt idx="9">
                  <c:v>0</c:v>
                </c:pt>
                <c:pt idx="12">
                  <c:v>0</c:v>
                </c:pt>
              </c:numCache>
            </c:numRef>
          </c:val>
          <c:extLst>
            <c:ext xmlns:c16="http://schemas.microsoft.com/office/drawing/2014/chart" uri="{C3380CC4-5D6E-409C-BE32-E72D297353CC}">
              <c16:uniqueId val="{00000005-6BA1-417E-90DB-B0D9530D6A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A1-417E-90DB-B0D9530D6A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24019</c:v>
                </c:pt>
                <c:pt idx="3">
                  <c:v>23016</c:v>
                </c:pt>
                <c:pt idx="6">
                  <c:v>22125</c:v>
                </c:pt>
                <c:pt idx="9">
                  <c:v>22380</c:v>
                </c:pt>
                <c:pt idx="12">
                  <c:v>22474</c:v>
                </c:pt>
              </c:numCache>
            </c:numRef>
          </c:val>
          <c:extLst>
            <c:ext xmlns:c16="http://schemas.microsoft.com/office/drawing/2014/chart" uri="{C3380CC4-5D6E-409C-BE32-E72D297353CC}">
              <c16:uniqueId val="{00000007-6BA1-417E-90DB-B0D9530D6A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10425</c:v>
                </c:pt>
                <c:pt idx="2">
                  <c:v>#N/A</c:v>
                </c:pt>
                <c:pt idx="3">
                  <c:v>#N/A</c:v>
                </c:pt>
                <c:pt idx="4">
                  <c:v>8903</c:v>
                </c:pt>
                <c:pt idx="5">
                  <c:v>#N/A</c:v>
                </c:pt>
                <c:pt idx="6">
                  <c:v>#N/A</c:v>
                </c:pt>
                <c:pt idx="7">
                  <c:v>7308</c:v>
                </c:pt>
                <c:pt idx="8">
                  <c:v>#N/A</c:v>
                </c:pt>
                <c:pt idx="9">
                  <c:v>#N/A</c:v>
                </c:pt>
                <c:pt idx="10">
                  <c:v>7663</c:v>
                </c:pt>
                <c:pt idx="11">
                  <c:v>#N/A</c:v>
                </c:pt>
                <c:pt idx="12">
                  <c:v>#N/A</c:v>
                </c:pt>
                <c:pt idx="13">
                  <c:v>8282</c:v>
                </c:pt>
                <c:pt idx="14">
                  <c:v>#N/A</c:v>
                </c:pt>
              </c:numCache>
            </c:numRef>
          </c:val>
          <c:smooth val="0"/>
          <c:extLst>
            <c:ext xmlns:c16="http://schemas.microsoft.com/office/drawing/2014/chart" uri="{C3380CC4-5D6E-409C-BE32-E72D297353CC}">
              <c16:uniqueId val="{00000008-6BA1-417E-90DB-B0D9530D6A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142911</c:v>
                </c:pt>
                <c:pt idx="5">
                  <c:v>143261</c:v>
                </c:pt>
                <c:pt idx="8">
                  <c:v>142403</c:v>
                </c:pt>
                <c:pt idx="11">
                  <c:v>139041</c:v>
                </c:pt>
                <c:pt idx="14">
                  <c:v>134739</c:v>
                </c:pt>
              </c:numCache>
            </c:numRef>
          </c:val>
          <c:extLst>
            <c:ext xmlns:c16="http://schemas.microsoft.com/office/drawing/2014/chart" uri="{C3380CC4-5D6E-409C-BE32-E72D297353CC}">
              <c16:uniqueId val="{00000000-FDE7-41C1-A457-A32F83151F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43848</c:v>
                </c:pt>
                <c:pt idx="5">
                  <c:v>43975</c:v>
                </c:pt>
                <c:pt idx="8">
                  <c:v>39712</c:v>
                </c:pt>
                <c:pt idx="11">
                  <c:v>35157</c:v>
                </c:pt>
                <c:pt idx="14">
                  <c:v>31349</c:v>
                </c:pt>
              </c:numCache>
            </c:numRef>
          </c:val>
          <c:extLst>
            <c:ext xmlns:c16="http://schemas.microsoft.com/office/drawing/2014/chart" uri="{C3380CC4-5D6E-409C-BE32-E72D297353CC}">
              <c16:uniqueId val="{00000001-FDE7-41C1-A457-A32F83151F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33868</c:v>
                </c:pt>
                <c:pt idx="5">
                  <c:v>39408</c:v>
                </c:pt>
                <c:pt idx="8">
                  <c:v>41909</c:v>
                </c:pt>
                <c:pt idx="11">
                  <c:v>48922</c:v>
                </c:pt>
                <c:pt idx="14">
                  <c:v>55745</c:v>
                </c:pt>
              </c:numCache>
            </c:numRef>
          </c:val>
          <c:extLst>
            <c:ext xmlns:c16="http://schemas.microsoft.com/office/drawing/2014/chart" uri="{C3380CC4-5D6E-409C-BE32-E72D297353CC}">
              <c16:uniqueId val="{00000002-FDE7-41C1-A457-A32F83151F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E7-41C1-A457-A32F83151F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E7-41C1-A457-A32F83151F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214</c:v>
                </c:pt>
                <c:pt idx="3">
                  <c:v>195</c:v>
                </c:pt>
                <c:pt idx="6">
                  <c:v>182</c:v>
                </c:pt>
                <c:pt idx="9">
                  <c:v>171</c:v>
                </c:pt>
                <c:pt idx="12">
                  <c:v>160</c:v>
                </c:pt>
              </c:numCache>
            </c:numRef>
          </c:val>
          <c:extLst>
            <c:ext xmlns:c16="http://schemas.microsoft.com/office/drawing/2014/chart" uri="{C3380CC4-5D6E-409C-BE32-E72D297353CC}">
              <c16:uniqueId val="{00000005-FDE7-41C1-A457-A32F83151F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19298</c:v>
                </c:pt>
                <c:pt idx="3">
                  <c:v>19100</c:v>
                </c:pt>
                <c:pt idx="6">
                  <c:v>18784</c:v>
                </c:pt>
                <c:pt idx="9">
                  <c:v>18725</c:v>
                </c:pt>
                <c:pt idx="12">
                  <c:v>19285</c:v>
                </c:pt>
              </c:numCache>
            </c:numRef>
          </c:val>
          <c:extLst>
            <c:ext xmlns:c16="http://schemas.microsoft.com/office/drawing/2014/chart" uri="{C3380CC4-5D6E-409C-BE32-E72D297353CC}">
              <c16:uniqueId val="{00000006-FDE7-41C1-A457-A32F83151F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c:v>
                </c:pt>
                <c:pt idx="3">
                  <c:v>30</c:v>
                </c:pt>
                <c:pt idx="6">
                  <c:v>23</c:v>
                </c:pt>
                <c:pt idx="9">
                  <c:v>11</c:v>
                </c:pt>
                <c:pt idx="12">
                  <c:v>10</c:v>
                </c:pt>
              </c:numCache>
            </c:numRef>
          </c:val>
          <c:extLst>
            <c:ext xmlns:c16="http://schemas.microsoft.com/office/drawing/2014/chart" uri="{C3380CC4-5D6E-409C-BE32-E72D297353CC}">
              <c16:uniqueId val="{00000007-FDE7-41C1-A457-A32F83151F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26561</c:v>
                </c:pt>
                <c:pt idx="3">
                  <c:v>27078</c:v>
                </c:pt>
                <c:pt idx="6">
                  <c:v>27767</c:v>
                </c:pt>
                <c:pt idx="9">
                  <c:v>27678</c:v>
                </c:pt>
                <c:pt idx="12">
                  <c:v>26875</c:v>
                </c:pt>
              </c:numCache>
            </c:numRef>
          </c:val>
          <c:extLst>
            <c:ext xmlns:c16="http://schemas.microsoft.com/office/drawing/2014/chart" uri="{C3380CC4-5D6E-409C-BE32-E72D297353CC}">
              <c16:uniqueId val="{00000008-FDE7-41C1-A457-A32F83151F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2423</c:v>
                </c:pt>
                <c:pt idx="3">
                  <c:v>1827</c:v>
                </c:pt>
                <c:pt idx="6">
                  <c:v>1495</c:v>
                </c:pt>
                <c:pt idx="9">
                  <c:v>1179</c:v>
                </c:pt>
                <c:pt idx="12">
                  <c:v>885</c:v>
                </c:pt>
              </c:numCache>
            </c:numRef>
          </c:val>
          <c:extLst>
            <c:ext xmlns:c16="http://schemas.microsoft.com/office/drawing/2014/chart" uri="{C3380CC4-5D6E-409C-BE32-E72D297353CC}">
              <c16:uniqueId val="{00000009-FDE7-41C1-A457-A32F83151F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232371</c:v>
                </c:pt>
                <c:pt idx="3">
                  <c:v>224923</c:v>
                </c:pt>
                <c:pt idx="6">
                  <c:v>210604</c:v>
                </c:pt>
                <c:pt idx="9">
                  <c:v>193639</c:v>
                </c:pt>
                <c:pt idx="12">
                  <c:v>177388</c:v>
                </c:pt>
              </c:numCache>
            </c:numRef>
          </c:val>
          <c:extLst>
            <c:ext xmlns:c16="http://schemas.microsoft.com/office/drawing/2014/chart" uri="{C3380CC4-5D6E-409C-BE32-E72D297353CC}">
              <c16:uniqueId val="{0000000A-FDE7-41C1-A457-A32F83151F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60289</c:v>
                </c:pt>
                <c:pt idx="2">
                  <c:v>#N/A</c:v>
                </c:pt>
                <c:pt idx="3">
                  <c:v>#N/A</c:v>
                </c:pt>
                <c:pt idx="4">
                  <c:v>46510</c:v>
                </c:pt>
                <c:pt idx="5">
                  <c:v>#N/A</c:v>
                </c:pt>
                <c:pt idx="6">
                  <c:v>#N/A</c:v>
                </c:pt>
                <c:pt idx="7">
                  <c:v>34830</c:v>
                </c:pt>
                <c:pt idx="8">
                  <c:v>#N/A</c:v>
                </c:pt>
                <c:pt idx="9">
                  <c:v>#N/A</c:v>
                </c:pt>
                <c:pt idx="10">
                  <c:v>18284</c:v>
                </c:pt>
                <c:pt idx="11">
                  <c:v>#N/A</c:v>
                </c:pt>
                <c:pt idx="12">
                  <c:v>#N/A</c:v>
                </c:pt>
                <c:pt idx="13">
                  <c:v>2770</c:v>
                </c:pt>
                <c:pt idx="14">
                  <c:v>#N/A</c:v>
                </c:pt>
              </c:numCache>
            </c:numRef>
          </c:val>
          <c:smooth val="0"/>
          <c:extLst>
            <c:ext xmlns:c16="http://schemas.microsoft.com/office/drawing/2014/chart" uri="{C3380CC4-5D6E-409C-BE32-E72D297353CC}">
              <c16:uniqueId val="{0000000B-FDE7-41C1-A457-A32F83151F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11514</c:v>
                </c:pt>
                <c:pt idx="1">
                  <c:v>11732</c:v>
                </c:pt>
                <c:pt idx="2">
                  <c:v>13144</c:v>
                </c:pt>
              </c:numCache>
            </c:numRef>
          </c:val>
          <c:extLst>
            <c:ext xmlns:c16="http://schemas.microsoft.com/office/drawing/2014/chart" uri="{C3380CC4-5D6E-409C-BE32-E72D297353CC}">
              <c16:uniqueId val="{00000000-5D51-4705-94D5-DF5A80985F1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11978</c:v>
                </c:pt>
                <c:pt idx="1">
                  <c:v>13745</c:v>
                </c:pt>
                <c:pt idx="2">
                  <c:v>15469</c:v>
                </c:pt>
              </c:numCache>
            </c:numRef>
          </c:val>
          <c:extLst>
            <c:ext xmlns:c16="http://schemas.microsoft.com/office/drawing/2014/chart" uri="{C3380CC4-5D6E-409C-BE32-E72D297353CC}">
              <c16:uniqueId val="{00000001-5D51-4705-94D5-DF5A80985F1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13945</c:v>
                </c:pt>
                <c:pt idx="1">
                  <c:v>19109</c:v>
                </c:pt>
                <c:pt idx="2">
                  <c:v>23707</c:v>
                </c:pt>
              </c:numCache>
            </c:numRef>
          </c:val>
          <c:extLst>
            <c:ext xmlns:c16="http://schemas.microsoft.com/office/drawing/2014/chart" uri="{C3380CC4-5D6E-409C-BE32-E72D297353CC}">
              <c16:uniqueId val="{00000002-5D51-4705-94D5-DF5A80985F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{D9EFBBA4-8A3E-495D-AE6B-5AF0783565E6}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674-402B-80D9-6158ACD224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{424712CB-0C34-41BC-9D6A-F8C2B9B718D5}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74-402B-80D9-6158ACD224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{3A047824-3AC4-4885-8B29-6842F11D0A31}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74-402B-80D9-6158ACD224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{852D0BCC-5F92-4ECB-82D5-7DF6AF7D280B}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74-402B-80D9-6158ACD224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{2B87403F-1399-4FED-A0AB-C04B5F8AF8CE}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74-402B-80D9-6158ACD2247D}"/>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{9E244C1C-1E24-49EE-BFA5-4F3A451C32C7}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674-402B-80D9-6158ACD2247D}"/>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{24998A54-A1FC-4D1D-8700-773D5976D794}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674-402B-80D9-6158ACD2247D}"/>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{24C72FCB-9FCE-46B9-80B5-AB74E0F254CA}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674-402B-80D9-6158ACD2247D}"/>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{87BD3C46-DDC5-4198-872F-B5DD68D5F3C1}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674-402B-80D9-6158ACD224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66.599999999999994</c:v>
                </c:pt>
                <c:pt idx="8">
                  <c:v>66.900000000000006</c:v>
                </c:pt>
                <c:pt idx="16">
                  <c:v>67.400000000000006</c:v>
                </c:pt>
                <c:pt idx="24">
                  <c:v>68.400000000000006</c:v>
                </c:pt>
                <c:pt idx="32">
                  <c:v>69.400000000000006</c:v>
                </c:pt>
              </c:numCache>
            </c:numRef>
          </c:xVal>
          <c:yVal>
            <c:numRef>
              <c:f>公会計指標分析・財政指標組合せ分析表!$BP$51:$DC$51</c:f>
              <c:numCache>
                <c:formatCode>#,##0.0;"▲ "#,##0.0</c:formatCode>
                <c:ptCount val="40"/>
                <c:pt idx="0">
                  <c:v>67.599999999999994</c:v>
                </c:pt>
                <c:pt idx="8">
                  <c:v>51.4</c:v>
                </c:pt>
                <c:pt idx="16">
                  <c:v>36.299999999999997</c:v>
                </c:pt>
                <c:pt idx="24">
                  <c:v>19.5</c:v>
                </c:pt>
                <c:pt idx="32">
                  <c:v>2.8</c:v>
                </c:pt>
              </c:numCache>
            </c:numRef>
          </c:yVal>
          <c:smooth val="0"/>
          <c:extLst>
            <c:ext xmlns:c16="http://schemas.microsoft.com/office/drawing/2014/chart" uri="{C3380CC4-5D6E-409C-BE32-E72D297353CC}">
              <c16:uniqueId val="{00000009-D674-402B-80D9-6158ACD224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{E87A9A93-1410-4770-AB32-1AF7D5DD4422}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674-402B-80D9-6158ACD224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{53307E61-A013-487D-9815-7BD864379883}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74-402B-80D9-6158ACD224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{D1899EBE-8A45-4D18-885E-C8FC965EE705}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74-402B-80D9-6158ACD224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{D1FA964E-B24F-4743-A85D-1DF69E17CD18}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74-402B-80D9-6158ACD224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{DEDC192D-9709-4458-AFAB-63B981E9BA55}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74-402B-80D9-6158ACD2247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{E3056D1D-245D-405F-9741-62AEA2C8E3F3}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674-402B-80D9-6158ACD2247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{8E0F42AF-28C8-4A29-A32B-E1A521CB7B71}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674-402B-80D9-6158ACD2247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{B37988BC-F595-481F-8241-D6DC2706007A}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674-402B-80D9-6158ACD2247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{A18036AC-EA82-4E83-A66D-9A5F311D4177}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674-402B-80D9-6158ACD224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D674-402B-80D9-6158ACD2247D}"/>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{0AF0041E-BD6A-48EB-9161-477C223632F4}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B3E-466B-A4B2-B8754732F2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{AAE38E52-8333-4E00-BA39-128414FDFA2E}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3E-466B-A4B2-B8754732F2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{6E78C30B-BCF5-4D2B-8359-4F044DA99EEF}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3E-466B-A4B2-B8754732F2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{CFD8AEAA-65CD-4BFE-AEBB-9DA16B8DD2CB}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3E-466B-A4B2-B8754732F2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{6CDA9764-B3BD-485A-9926-C1AD84BAD2E1}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3E-466B-A4B2-B8754732F25D}"/>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{551EE16C-5E80-4B2E-9D55-042EFA9633C2}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B3E-466B-A4B2-B8754732F25D}"/>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{514688E6-9306-4490-B80E-907890F579E4}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B3E-466B-A4B2-B8754732F25D}"/>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{ABDF76C7-7842-40C2-8263-03F9F523C2F8}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B3E-466B-A4B2-B8754732F25D}"/>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{B0904130-A997-494A-8DC7-91C045956CC3}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B3E-466B-A4B2-B8754732F2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10.9</c:v>
                </c:pt>
                <c:pt idx="16">
                  <c:v>9.6999999999999993</c:v>
                </c:pt>
                <c:pt idx="24">
                  <c:v>8.5</c:v>
                </c:pt>
                <c:pt idx="32">
                  <c:v>8.1</c:v>
                </c:pt>
              </c:numCache>
            </c:numRef>
          </c:xVal>
          <c:yVal>
            <c:numRef>
              <c:f>公会計指標分析・財政指標組合せ分析表!$BP$73:$DC$73</c:f>
              <c:numCache>
                <c:formatCode>#,##0.0;"▲ "#,##0.0</c:formatCode>
                <c:ptCount val="40"/>
                <c:pt idx="0">
                  <c:v>67.599999999999994</c:v>
                </c:pt>
                <c:pt idx="8">
                  <c:v>51.4</c:v>
                </c:pt>
                <c:pt idx="16">
                  <c:v>36.299999999999997</c:v>
                </c:pt>
                <c:pt idx="24">
                  <c:v>19.5</c:v>
                </c:pt>
                <c:pt idx="32">
                  <c:v>2.8</c:v>
                </c:pt>
              </c:numCache>
            </c:numRef>
          </c:yVal>
          <c:smooth val="0"/>
          <c:extLst>
            <c:ext xmlns:c16="http://schemas.microsoft.com/office/drawing/2014/chart" uri="{C3380CC4-5D6E-409C-BE32-E72D297353CC}">
              <c16:uniqueId val="{00000009-6B3E-466B-A4B2-B8754732F2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{4BEF69B3-6F7D-4C61-B22D-45F9B3031F83}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B3E-466B-A4B2-B8754732F2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{53B4FE28-4AC5-4169-9FAD-92E8C03D5452}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3E-466B-A4B2-B8754732F2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{2013021E-FB97-43F1-B23D-1746CC307B4A}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3E-466B-A4B2-B8754732F2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{93E19534-3FBE-4F14-8567-4614A4FAFA7E}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3E-466B-A4B2-B8754732F2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{38D77EB6-D12C-41C7-9DBE-24613847AEFA}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3E-466B-A4B2-B8754732F25D}"/>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{2D6A831A-800D-49EC-BBA7-B3007E8B6129}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B3E-466B-A4B2-B8754732F25D}"/>
                </c:ext>
              </c:extLst>
            </c:dLbl>
            <c:dLbl>
              <c:idx val="16"/>
              <c:layout>
                <c:manualLayout>
                  <c:x val="0"/>
                  <c:y val="5.9808604246708863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{CAE999D4-B284-40C6-82FC-AE837B5454A3}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B3E-466B-A4B2-B8754732F25D}"/>
                </c:ext>
              </c:extLst>
            </c:dLbl>
            <c:dLbl>
              <c:idx val="24"/>
              <c:layout>
                <c:manualLayout>
                  <c:x val="0"/>
                  <c:y val="1.16449198476340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{A46C587C-B8F2-4BF2-AB84-B51060D90BCF}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B3E-466B-A4B2-B8754732F25D}"/>
                </c:ext>
              </c:extLst>
            </c:dLbl>
            <c:dLbl>
              <c:idx val="32"/>
              <c:layout>
                <c:manualLayout>
                  <c:x val="0"/>
                  <c:y val="-1.762612275987443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{8F0B8F27-05F7-4DB1-8966-4EEFF11E93B4}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B3E-466B-A4B2-B8754732F2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6B3E-466B-A4B2-B8754732F25D}"/>
            </c:ext>
          </c:extLst>
        </c:ser>
        <c:dLbls>
          <c:showLegendKey val="0"/>
          <c:showVal val="1"/>
          <c:showCatName val="0"/>
          <c:showSerName val="0"/>
          <c:showPercent val="0"/>
          <c:showBubbleSize val="0"/>
        </c:dLbls>
        <c:axId val="84219776"/>
        <c:axId val="84234240"/>
      </c:scatterChart>
      <c:valAx>
        <c:axId val="84219776"/>
        <c:scaling>
          <c:orientation val="maxMin"/>
          <c:max val="1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元利償還金は、過去に財源対策として発行してきた退職手当債や行政改革推進債等のほか、教育環境の充実等に発行した市債の償還がピークを迎えたことから、減少傾向にある。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年間の財政運営の方向性を示す「財政運営方針」で掲げた令和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年度末における将来負担の残高目標に向け、将来負担の縮減と必要な投資的事業の実施をバランスよく両立させていく。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満期一括償還地方債（兵庫のじぎく債）は、令和３年度をもって完済。</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令和５年度に新たに発行した兵庫県公募公債（グリーンボンド債）の償還に備え、基金への積立を行う。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将来負担比率の分子は、市債の発行を計画的に行ってきたことや早期償還により市債の償還を進めてきたこと、また、充当可能な基金残高が増加したことなどにより、前年度と比べ減少した。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今後は次期焼却施設の建設や、学校の予防保全、公共施設の適正管理など、必要な投資が多数見込まれることから、将来負担の縮減と必要な投資的事業の実施をバランスよく両立させていくことで、地方債残高の縮減に向けて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・「公共施設整備保全基金」に収益事業収入の一部等積み立てたことや、「財政調整基金」に決算の収支剰余金や土地開発公社解散に伴う清算金等を積み立てたこと等により、基金全体として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年間の財政運営の方向性を示す「財政運営方針」に掲げるルールに基づき積立・活用を行う。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主要３基金・・・財政調整基金、減債基金、公共施設整備保全基金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・公共施設整備保全基金：市が設置する公共施設の整備及び保全に要する経費の財源を確保する。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百万円積み立てた一方で、投資的事業への活用のために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・新本庁舎建設基金：収益事業収入の一部等を積み立てたことから、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・公共施設整備保全基金：原則として直近３カ年における積立平均額の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 を限度に投資的事業等に対して活用。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年度に返還した各種還付金等のために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百万円を取り崩した一方で、決算の収支剰余金や土地開発公社解散に伴う清算金、令和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年度に返還が必要となる各種還付金相当額等に備えるなど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・災害対応や税収の大幅な変動等が生じた際に、近隣の他都市と同程度の対応を図ることができるよう、類似他都市並の残高を確保していく。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・行政改革推進債の早期償還のほか令和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年度以降の公債費に起因する収支不足への対応等に対して必要に応じ活用。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・不動産売払収入のうち、一部を公共施設マネジメント計画に係る積立として別管理し、当該取組に係る市債の償還元金に対して活用。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年度の有形固定資産減価償却率は</a:t>
          </a:r>
          <a:r>
            <a:rPr kumimoji="1" lang="en-US" altLang="ja-JP" sz="900">
              <a:solidFill>
                <a:schemeClr val="dk1"/>
              </a:solidFill>
              <a:effectLst/>
              <a:latin typeface="+mn-lt"/>
              <a:ea typeface="+mn-ea"/>
              <a:cs typeface="+mn-cs"/>
            </a:rPr>
            <a:t>69.4</a:t>
          </a:r>
          <a:r>
            <a:rPr kumimoji="1" lang="ja-JP" altLang="ja-JP" sz="900">
              <a:solidFill>
                <a:schemeClr val="dk1"/>
              </a:solidFill>
              <a:effectLst/>
              <a:latin typeface="+mn-lt"/>
              <a:ea typeface="+mn-ea"/>
              <a:cs typeface="+mn-cs"/>
            </a:rPr>
            <a:t>％で、令和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年度の</a:t>
          </a:r>
          <a:r>
            <a:rPr kumimoji="1" lang="en-US" altLang="ja-JP" sz="900">
              <a:solidFill>
                <a:schemeClr val="dk1"/>
              </a:solidFill>
              <a:effectLst/>
              <a:latin typeface="+mn-lt"/>
              <a:ea typeface="+mn-ea"/>
              <a:cs typeface="+mn-cs"/>
            </a:rPr>
            <a:t>68.4</a:t>
          </a:r>
          <a:r>
            <a:rPr kumimoji="1" lang="ja-JP" altLang="ja-JP" sz="900">
              <a:solidFill>
                <a:schemeClr val="dk1"/>
              </a:solidFill>
              <a:effectLst/>
              <a:latin typeface="+mn-lt"/>
              <a:ea typeface="+mn-ea"/>
              <a:cs typeface="+mn-cs"/>
            </a:rPr>
            <a:t>％から</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ポイント上昇しており、これは本庁舎の改修など資産の新規取得や改修など資産の増加につながるもの以上に、既存資産の減価償却額が上回ったことによるものである。類似団体平均</a:t>
          </a:r>
          <a:r>
            <a:rPr kumimoji="1" lang="en-US" altLang="ja-JP" sz="900">
              <a:solidFill>
                <a:schemeClr val="dk1"/>
              </a:solidFill>
              <a:effectLst/>
              <a:latin typeface="+mn-lt"/>
              <a:ea typeface="+mn-ea"/>
              <a:cs typeface="+mn-cs"/>
            </a:rPr>
            <a:t>65.8</a:t>
          </a:r>
          <a:r>
            <a:rPr kumimoji="1" lang="ja-JP" altLang="ja-JP" sz="900">
              <a:solidFill>
                <a:schemeClr val="dk1"/>
              </a:solidFill>
              <a:effectLst/>
              <a:latin typeface="+mn-lt"/>
              <a:ea typeface="+mn-ea"/>
              <a:cs typeface="+mn-cs"/>
            </a:rPr>
            <a:t>％と比較しても</a:t>
          </a:r>
          <a:r>
            <a:rPr kumimoji="1" lang="en-US" altLang="ja-JP" sz="900">
              <a:solidFill>
                <a:schemeClr val="dk1"/>
              </a:solidFill>
              <a:effectLst/>
              <a:latin typeface="+mn-lt"/>
              <a:ea typeface="+mn-ea"/>
              <a:cs typeface="+mn-cs"/>
            </a:rPr>
            <a:t>3.6</a:t>
          </a:r>
          <a:r>
            <a:rPr kumimoji="1" lang="ja-JP" altLang="ja-JP" sz="900">
              <a:solidFill>
                <a:schemeClr val="dk1"/>
              </a:solidFill>
              <a:effectLst/>
              <a:latin typeface="+mn-lt"/>
              <a:ea typeface="+mn-ea"/>
              <a:cs typeface="+mn-cs"/>
            </a:rPr>
            <a:t>ポイント高く、本市の有形固定資産は高度経済成長期からバブル期にかけて整備されたものが多く、資産の取得から長い年月が経過している状況であることから、将来の人口減少を見据えた施設の集約化や老朽化対策に取り組んでいく必要がある。</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xdr:cNvCxnSpPr/>
      </xdr:nvCxnSpPr>
      <xdr:spPr>
        <a:xfrm flipV="1">
          <a:off x="4760595" y="4634865"/>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813300"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673600" y="594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xdr:cNvSpPr txBox="1"/>
      </xdr:nvSpPr>
      <xdr:spPr>
        <a:xfrm>
          <a:off x="4813300" y="5270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xdr:cNvSpPr/>
      </xdr:nvSpPr>
      <xdr:spPr>
        <a:xfrm>
          <a:off x="4711700" y="541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xdr:cNvSpPr/>
      </xdr:nvSpPr>
      <xdr:spPr>
        <a:xfrm>
          <a:off x="4000500" y="53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xdr:cNvSpPr/>
      </xdr:nvSpPr>
      <xdr:spPr>
        <a:xfrm>
          <a:off x="32385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xdr:cNvSpPr/>
      </xdr:nvSpPr>
      <xdr:spPr>
        <a:xfrm>
          <a:off x="2476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xdr:cNvSpPr/>
      </xdr:nvSpPr>
      <xdr:spPr>
        <a:xfrm>
          <a:off x="1714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62018</xdr:rowOff>
    </xdr:from>
    <xdr:to>
      <xdr:col>23</xdr:col>
      <xdr:colOff>136525</xdr:colOff>
      <xdr:row>32</xdr:row>
      <xdr:rowOff>163618</xdr:rowOff>
    </xdr:to>
    <xdr:sp macro="" textlink="">
      <xdr:nvSpPr>
        <xdr:cNvPr id="81" name="楕円 80"/>
        <xdr:cNvSpPr/>
      </xdr:nvSpPr>
      <xdr:spPr>
        <a:xfrm>
          <a:off x="4711700" y="55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40445</xdr:rowOff>
    </xdr:from>
    <xdr:ext cx="405111" cy="259045"/>
    <xdr:sp macro="" textlink="">
      <xdr:nvSpPr>
        <xdr:cNvPr id="82" name="有形固定資産減価償却率該当値テキスト"/>
        <xdr:cNvSpPr txBox="1"/>
      </xdr:nvSpPr>
      <xdr:spPr>
        <a:xfrm>
          <a:off x="4813300" y="55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3" name="楕円 82"/>
        <xdr:cNvSpPr/>
      </xdr:nvSpPr>
      <xdr:spPr>
        <a:xfrm>
          <a:off x="40005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112818</xdr:rowOff>
    </xdr:to>
    <xdr:cxnSp macro="">
      <xdr:nvCxnSpPr>
        <xdr:cNvPr id="84" name="直線コネクタ 83"/>
        <xdr:cNvCxnSpPr/>
      </xdr:nvCxnSpPr>
      <xdr:spPr>
        <a:xfrm>
          <a:off x="4051300" y="556323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161502</xdr:rowOff>
    </xdr:from>
    <xdr:to>
      <xdr:col>15</xdr:col>
      <xdr:colOff>187325</xdr:colOff>
      <xdr:row>32</xdr:row>
      <xdr:rowOff>91652</xdr:rowOff>
    </xdr:to>
    <xdr:sp macro="" textlink="">
      <xdr:nvSpPr>
        <xdr:cNvPr id="85" name="楕円 84"/>
        <xdr:cNvSpPr/>
      </xdr:nvSpPr>
      <xdr:spPr>
        <a:xfrm>
          <a:off x="3238500" y="54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40852</xdr:rowOff>
    </xdr:from>
    <xdr:to>
      <xdr:col>19</xdr:col>
      <xdr:colOff>136525</xdr:colOff>
      <xdr:row>32</xdr:row>
      <xdr:rowOff>76835</xdr:rowOff>
    </xdr:to>
    <xdr:cxnSp macro="">
      <xdr:nvCxnSpPr>
        <xdr:cNvPr id="86" name="直線コネクタ 85"/>
        <xdr:cNvCxnSpPr/>
      </xdr:nvCxnSpPr>
      <xdr:spPr>
        <a:xfrm>
          <a:off x="3289300" y="552725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143510</xdr:rowOff>
    </xdr:from>
    <xdr:to>
      <xdr:col>11</xdr:col>
      <xdr:colOff>187325</xdr:colOff>
      <xdr:row>32</xdr:row>
      <xdr:rowOff>73660</xdr:rowOff>
    </xdr:to>
    <xdr:sp macro="" textlink="">
      <xdr:nvSpPr>
        <xdr:cNvPr id="87" name="楕円 86"/>
        <xdr:cNvSpPr/>
      </xdr:nvSpPr>
      <xdr:spPr>
        <a:xfrm>
          <a:off x="24765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22860</xdr:rowOff>
    </xdr:from>
    <xdr:to>
      <xdr:col>15</xdr:col>
      <xdr:colOff>136525</xdr:colOff>
      <xdr:row>32</xdr:row>
      <xdr:rowOff>40852</xdr:rowOff>
    </xdr:to>
    <xdr:cxnSp macro="">
      <xdr:nvCxnSpPr>
        <xdr:cNvPr id="88" name="直線コネクタ 87"/>
        <xdr:cNvCxnSpPr/>
      </xdr:nvCxnSpPr>
      <xdr:spPr>
        <a:xfrm>
          <a:off x="2527300" y="550926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89" name="楕円 88"/>
        <xdr:cNvSpPr/>
      </xdr:nvSpPr>
      <xdr:spPr>
        <a:xfrm>
          <a:off x="1714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22860</xdr:rowOff>
    </xdr:to>
    <xdr:cxnSp macro="">
      <xdr:nvCxnSpPr>
        <xdr:cNvPr id="90" name="直線コネクタ 89"/>
        <xdr:cNvCxnSpPr/>
      </xdr:nvCxnSpPr>
      <xdr:spPr>
        <a:xfrm>
          <a:off x="1765300" y="549846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xdr:cNvSpPr txBox="1"/>
      </xdr:nvSpPr>
      <xdr:spPr>
        <a:xfrm>
          <a:off x="3836044" y="5161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xdr:cNvSpPr txBox="1"/>
      </xdr:nvSpPr>
      <xdr:spPr>
        <a:xfrm>
          <a:off x="3086744" y="512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xdr:cNvSpPr txBox="1"/>
      </xdr:nvSpPr>
      <xdr:spPr>
        <a:xfrm>
          <a:off x="2324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xdr:cNvSpPr txBox="1"/>
      </xdr:nvSpPr>
      <xdr:spPr>
        <a:xfrm>
          <a:off x="1562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95" name="n_1mainValue有形固定資産減価償却率"/>
        <xdr:cNvSpPr txBox="1"/>
      </xdr:nvSpPr>
      <xdr:spPr>
        <a:xfrm>
          <a:off x="38360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82779</xdr:rowOff>
    </xdr:from>
    <xdr:ext cx="405111" cy="259045"/>
    <xdr:sp macro="" textlink="">
      <xdr:nvSpPr>
        <xdr:cNvPr id="96" name="n_2mainValue有形固定資産減価償却率"/>
        <xdr:cNvSpPr txBox="1"/>
      </xdr:nvSpPr>
      <xdr:spPr>
        <a:xfrm>
          <a:off x="3086744" y="55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64787</xdr:rowOff>
    </xdr:from>
    <xdr:ext cx="405111" cy="259045"/>
    <xdr:sp macro="" textlink="">
      <xdr:nvSpPr>
        <xdr:cNvPr id="97" name="n_3mainValue有形固定資産減価償却率"/>
        <xdr:cNvSpPr txBox="1"/>
      </xdr:nvSpPr>
      <xdr:spPr>
        <a:xfrm>
          <a:off x="2324744"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98" name="n_4mainValue有形固定資産減価償却率"/>
        <xdr:cNvSpPr txBox="1"/>
      </xdr:nvSpPr>
      <xdr:spPr>
        <a:xfrm>
          <a:off x="1562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新発債の発行抑制や地方債の早期償還により地方債現在高が減少し将来負担額</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減少</a:t>
          </a:r>
          <a:r>
            <a:rPr kumimoji="1" lang="ja-JP" altLang="en-US" sz="1000">
              <a:solidFill>
                <a:schemeClr val="dk1"/>
              </a:solidFill>
              <a:effectLst/>
              <a:latin typeface="+mn-lt"/>
              <a:ea typeface="+mn-ea"/>
              <a:cs typeface="+mn-cs"/>
            </a:rPr>
            <a:t>等に</a:t>
          </a:r>
          <a:r>
            <a:rPr kumimoji="1" lang="ja-JP" altLang="ja-JP" sz="1000">
              <a:solidFill>
                <a:schemeClr val="dk1"/>
              </a:solidFill>
              <a:effectLst/>
              <a:latin typeface="+mn-lt"/>
              <a:ea typeface="+mn-ea"/>
              <a:cs typeface="+mn-cs"/>
            </a:rPr>
            <a:t>より債務償還比率は前年度と比較して</a:t>
          </a:r>
          <a:r>
            <a:rPr kumimoji="1" lang="en-US" altLang="ja-JP" sz="1000">
              <a:solidFill>
                <a:schemeClr val="dk1"/>
              </a:solidFill>
              <a:effectLst/>
              <a:latin typeface="+mn-lt"/>
              <a:ea typeface="+mn-ea"/>
              <a:cs typeface="+mn-cs"/>
            </a:rPr>
            <a:t>48.0</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本市の債務償還比率は</a:t>
          </a:r>
          <a:r>
            <a:rPr kumimoji="1" lang="en-US" altLang="ja-JP" sz="1000">
              <a:solidFill>
                <a:schemeClr val="dk1"/>
              </a:solidFill>
              <a:effectLst/>
              <a:latin typeface="+mn-lt"/>
              <a:ea typeface="+mn-ea"/>
              <a:cs typeface="+mn-cs"/>
            </a:rPr>
            <a:t>512.6</a:t>
          </a:r>
          <a:r>
            <a:rPr kumimoji="1" lang="ja-JP" altLang="ja-JP" sz="1000">
              <a:solidFill>
                <a:schemeClr val="dk1"/>
              </a:solidFill>
              <a:effectLst/>
              <a:latin typeface="+mn-lt"/>
              <a:ea typeface="+mn-ea"/>
              <a:cs typeface="+mn-cs"/>
            </a:rPr>
            <a:t>％で、類似団体平均の</a:t>
          </a:r>
          <a:r>
            <a:rPr kumimoji="1" lang="en-US" altLang="ja-JP" sz="1000">
              <a:solidFill>
                <a:schemeClr val="dk1"/>
              </a:solidFill>
              <a:effectLst/>
              <a:latin typeface="+mn-lt"/>
              <a:ea typeface="+mn-ea"/>
              <a:cs typeface="+mn-cs"/>
            </a:rPr>
            <a:t>574.0</a:t>
          </a:r>
          <a:r>
            <a:rPr kumimoji="1" lang="ja-JP" altLang="ja-JP" sz="1000">
              <a:solidFill>
                <a:schemeClr val="dk1"/>
              </a:solidFill>
              <a:effectLst/>
              <a:latin typeface="+mn-lt"/>
              <a:ea typeface="+mn-ea"/>
              <a:cs typeface="+mn-cs"/>
            </a:rPr>
            <a:t>％と比較すると、</a:t>
          </a:r>
          <a:r>
            <a:rPr kumimoji="1" lang="en-US" altLang="ja-JP" sz="1000">
              <a:solidFill>
                <a:schemeClr val="dk1"/>
              </a:solidFill>
              <a:effectLst/>
              <a:latin typeface="+mn-lt"/>
              <a:ea typeface="+mn-ea"/>
              <a:cs typeface="+mn-cs"/>
            </a:rPr>
            <a:t>61.4</a:t>
          </a:r>
          <a:r>
            <a:rPr kumimoji="1" lang="ja-JP" altLang="ja-JP" sz="1000">
              <a:solidFill>
                <a:schemeClr val="dk1"/>
              </a:solidFill>
              <a:effectLst/>
              <a:latin typeface="+mn-lt"/>
              <a:ea typeface="+mn-ea"/>
              <a:cs typeface="+mn-cs"/>
            </a:rPr>
            <a:t>ポイント低くなっている。これは、本市の将来負担額が、他都市と比べ少なくなったことが主な要因と考えられる。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xdr:cNvCxnSpPr/>
      </xdr:nvCxnSpPr>
      <xdr:spPr>
        <a:xfrm flipV="1">
          <a:off x="14793595" y="4541308"/>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xdr:cNvSpPr txBox="1"/>
      </xdr:nvSpPr>
      <xdr:spPr>
        <a:xfrm>
          <a:off x="14846300" y="59857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xdr:cNvCxnSpPr/>
      </xdr:nvCxnSpPr>
      <xdr:spPr>
        <a:xfrm>
          <a:off x="14706600" y="5981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2" name="債務償還比率平均値テキスト"/>
        <xdr:cNvSpPr txBox="1"/>
      </xdr:nvSpPr>
      <xdr:spPr>
        <a:xfrm>
          <a:off x="14846300" y="5157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xdr:cNvSpPr/>
      </xdr:nvSpPr>
      <xdr:spPr>
        <a:xfrm>
          <a:off x="14744700" y="517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xdr:cNvSpPr/>
      </xdr:nvSpPr>
      <xdr:spPr>
        <a:xfrm>
          <a:off x="14033500" y="51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xdr:cNvSpPr/>
      </xdr:nvSpPr>
      <xdr:spPr>
        <a:xfrm>
          <a:off x="13271500" y="50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xdr:cNvSpPr/>
      </xdr:nvSpPr>
      <xdr:spPr>
        <a:xfrm>
          <a:off x="12509500" y="527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xdr:cNvSpPr/>
      </xdr:nvSpPr>
      <xdr:spPr>
        <a:xfrm>
          <a:off x="11747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133293</xdr:rowOff>
    </xdr:from>
    <xdr:to>
      <xdr:col>76</xdr:col>
      <xdr:colOff>73025</xdr:colOff>
      <xdr:row>30</xdr:row>
      <xdr:rowOff>63443</xdr:rowOff>
    </xdr:to>
    <xdr:sp macro="" textlink="">
      <xdr:nvSpPr>
        <xdr:cNvPr id="143" name="楕円 142"/>
        <xdr:cNvSpPr/>
      </xdr:nvSpPr>
      <xdr:spPr>
        <a:xfrm>
          <a:off x="14744700" y="510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156170</xdr:rowOff>
    </xdr:from>
    <xdr:ext cx="469744" cy="259045"/>
    <xdr:sp macro="" textlink="">
      <xdr:nvSpPr>
        <xdr:cNvPr id="144" name="債務償還比率該当値テキスト"/>
        <xdr:cNvSpPr txBox="1"/>
      </xdr:nvSpPr>
      <xdr:spPr>
        <a:xfrm>
          <a:off x="14846300" y="495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19417</xdr:rowOff>
    </xdr:from>
    <xdr:to>
      <xdr:col>72</xdr:col>
      <xdr:colOff>123825</xdr:colOff>
      <xdr:row>30</xdr:row>
      <xdr:rowOff>121017</xdr:rowOff>
    </xdr:to>
    <xdr:sp macro="" textlink="">
      <xdr:nvSpPr>
        <xdr:cNvPr id="145" name="楕円 144"/>
        <xdr:cNvSpPr/>
      </xdr:nvSpPr>
      <xdr:spPr>
        <a:xfrm>
          <a:off x="14033500" y="51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12643</xdr:rowOff>
    </xdr:from>
    <xdr:to>
      <xdr:col>76</xdr:col>
      <xdr:colOff>22225</xdr:colOff>
      <xdr:row>30</xdr:row>
      <xdr:rowOff>70217</xdr:rowOff>
    </xdr:to>
    <xdr:cxnSp macro="">
      <xdr:nvCxnSpPr>
        <xdr:cNvPr id="146" name="直線コネクタ 145"/>
        <xdr:cNvCxnSpPr/>
      </xdr:nvCxnSpPr>
      <xdr:spPr>
        <a:xfrm flipV="1">
          <a:off x="14084300" y="515614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126217</xdr:rowOff>
    </xdr:from>
    <xdr:to>
      <xdr:col>68</xdr:col>
      <xdr:colOff>123825</xdr:colOff>
      <xdr:row>30</xdr:row>
      <xdr:rowOff>56367</xdr:rowOff>
    </xdr:to>
    <xdr:sp macro="" textlink="">
      <xdr:nvSpPr>
        <xdr:cNvPr id="147" name="楕円 146"/>
        <xdr:cNvSpPr/>
      </xdr:nvSpPr>
      <xdr:spPr>
        <a:xfrm>
          <a:off x="13271500" y="50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5567</xdr:rowOff>
    </xdr:from>
    <xdr:to>
      <xdr:col>72</xdr:col>
      <xdr:colOff>73025</xdr:colOff>
      <xdr:row>30</xdr:row>
      <xdr:rowOff>70217</xdr:rowOff>
    </xdr:to>
    <xdr:cxnSp macro="">
      <xdr:nvCxnSpPr>
        <xdr:cNvPr id="148" name="直線コネクタ 147"/>
        <xdr:cNvCxnSpPr/>
      </xdr:nvCxnSpPr>
      <xdr:spPr>
        <a:xfrm>
          <a:off x="13322300" y="5149067"/>
          <a:ext cx="762000" cy="6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37359</xdr:rowOff>
    </xdr:from>
    <xdr:to>
      <xdr:col>64</xdr:col>
      <xdr:colOff>123825</xdr:colOff>
      <xdr:row>31</xdr:row>
      <xdr:rowOff>138959</xdr:rowOff>
    </xdr:to>
    <xdr:sp macro="" textlink="">
      <xdr:nvSpPr>
        <xdr:cNvPr id="149" name="楕円 148"/>
        <xdr:cNvSpPr/>
      </xdr:nvSpPr>
      <xdr:spPr>
        <a:xfrm>
          <a:off x="12509500" y="53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5567</xdr:rowOff>
    </xdr:from>
    <xdr:to>
      <xdr:col>68</xdr:col>
      <xdr:colOff>73025</xdr:colOff>
      <xdr:row>31</xdr:row>
      <xdr:rowOff>88159</xdr:rowOff>
    </xdr:to>
    <xdr:cxnSp macro="">
      <xdr:nvCxnSpPr>
        <xdr:cNvPr id="150" name="直線コネクタ 149"/>
        <xdr:cNvCxnSpPr/>
      </xdr:nvCxnSpPr>
      <xdr:spPr>
        <a:xfrm flipV="1">
          <a:off x="12560300" y="5149067"/>
          <a:ext cx="762000" cy="25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67825</xdr:rowOff>
    </xdr:from>
    <xdr:to>
      <xdr:col>60</xdr:col>
      <xdr:colOff>123825</xdr:colOff>
      <xdr:row>31</xdr:row>
      <xdr:rowOff>169425</xdr:rowOff>
    </xdr:to>
    <xdr:sp macro="" textlink="">
      <xdr:nvSpPr>
        <xdr:cNvPr id="151" name="楕円 150"/>
        <xdr:cNvSpPr/>
      </xdr:nvSpPr>
      <xdr:spPr>
        <a:xfrm>
          <a:off x="11747500" y="53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88159</xdr:rowOff>
    </xdr:from>
    <xdr:to>
      <xdr:col>64</xdr:col>
      <xdr:colOff>73025</xdr:colOff>
      <xdr:row>31</xdr:row>
      <xdr:rowOff>118625</xdr:rowOff>
    </xdr:to>
    <xdr:cxnSp macro="">
      <xdr:nvCxnSpPr>
        <xdr:cNvPr id="152" name="直線コネクタ 151"/>
        <xdr:cNvCxnSpPr/>
      </xdr:nvCxnSpPr>
      <xdr:spPr>
        <a:xfrm flipV="1">
          <a:off x="11798300" y="5403109"/>
          <a:ext cx="762000" cy="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3" name="n_1aveValue債務償還比率"/>
        <xdr:cNvSpPr txBox="1"/>
      </xdr:nvSpPr>
      <xdr:spPr>
        <a:xfrm>
          <a:off x="13836727" y="52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xdr:cNvSpPr txBox="1"/>
      </xdr:nvSpPr>
      <xdr:spPr>
        <a:xfrm>
          <a:off x="13087427" y="487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xdr:cNvSpPr txBox="1"/>
      </xdr:nvSpPr>
      <xdr:spPr>
        <a:xfrm>
          <a:off x="12325427" y="50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xdr:cNvSpPr txBox="1"/>
      </xdr:nvSpPr>
      <xdr:spPr>
        <a:xfrm>
          <a:off x="115634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137544</xdr:rowOff>
    </xdr:from>
    <xdr:ext cx="469744" cy="259045"/>
    <xdr:sp macro="" textlink="">
      <xdr:nvSpPr>
        <xdr:cNvPr id="157" name="n_1mainValue債務償還比率"/>
        <xdr:cNvSpPr txBox="1"/>
      </xdr:nvSpPr>
      <xdr:spPr>
        <a:xfrm>
          <a:off x="13836727" y="493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47494</xdr:rowOff>
    </xdr:from>
    <xdr:ext cx="469744" cy="259045"/>
    <xdr:sp macro="" textlink="">
      <xdr:nvSpPr>
        <xdr:cNvPr id="158" name="n_2mainValue債務償還比率"/>
        <xdr:cNvSpPr txBox="1"/>
      </xdr:nvSpPr>
      <xdr:spPr>
        <a:xfrm>
          <a:off x="13087427" y="519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130086</xdr:rowOff>
    </xdr:from>
    <xdr:ext cx="469744" cy="259045"/>
    <xdr:sp macro="" textlink="">
      <xdr:nvSpPr>
        <xdr:cNvPr id="159" name="n_3mainValue債務償還比率"/>
        <xdr:cNvSpPr txBox="1"/>
      </xdr:nvSpPr>
      <xdr:spPr>
        <a:xfrm>
          <a:off x="12325427" y="544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160552</xdr:rowOff>
    </xdr:from>
    <xdr:ext cx="469744" cy="259045"/>
    <xdr:sp macro="" textlink="">
      <xdr:nvSpPr>
        <xdr:cNvPr id="160" name="n_4mainValue債務償還比率"/>
        <xdr:cNvSpPr txBox="1"/>
      </xdr:nvSpPr>
      <xdr:spPr>
        <a:xfrm>
          <a:off x="11563427" y="54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125984</xdr:rowOff>
    </xdr:from>
    <xdr:to>
      <xdr:col>24</xdr:col>
      <xdr:colOff>114300</xdr:colOff>
      <xdr:row>40</xdr:row>
      <xdr:rowOff>56134</xdr:rowOff>
    </xdr:to>
    <xdr:sp macro="" textlink="">
      <xdr:nvSpPr>
        <xdr:cNvPr id="71" name="楕円 70"/>
        <xdr:cNvSpPr/>
      </xdr:nvSpPr>
      <xdr:spPr>
        <a:xfrm>
          <a:off x="45847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104411</xdr:rowOff>
    </xdr:from>
    <xdr:ext cx="405111" cy="259045"/>
    <xdr:sp macro="" textlink="">
      <xdr:nvSpPr>
        <xdr:cNvPr id="72" name="【道路】&#10;有形固定資産減価償却率該当値テキスト"/>
        <xdr:cNvSpPr txBox="1"/>
      </xdr:nvSpPr>
      <xdr:spPr>
        <a:xfrm>
          <a:off x="4673600" y="679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119126</xdr:rowOff>
    </xdr:from>
    <xdr:to>
      <xdr:col>20</xdr:col>
      <xdr:colOff>38100</xdr:colOff>
      <xdr:row>40</xdr:row>
      <xdr:rowOff>49276</xdr:rowOff>
    </xdr:to>
    <xdr:sp macro="" textlink="">
      <xdr:nvSpPr>
        <xdr:cNvPr id="73" name="楕円 72"/>
        <xdr:cNvSpPr/>
      </xdr:nvSpPr>
      <xdr:spPr>
        <a:xfrm>
          <a:off x="3746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169926</xdr:rowOff>
    </xdr:from>
    <xdr:to>
      <xdr:col>24</xdr:col>
      <xdr:colOff>63500</xdr:colOff>
      <xdr:row>40</xdr:row>
      <xdr:rowOff>5334</xdr:rowOff>
    </xdr:to>
    <xdr:cxnSp macro="">
      <xdr:nvCxnSpPr>
        <xdr:cNvPr id="74" name="直線コネクタ 73"/>
        <xdr:cNvCxnSpPr/>
      </xdr:nvCxnSpPr>
      <xdr:spPr>
        <a:xfrm>
          <a:off x="3797300" y="685647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112268</xdr:rowOff>
    </xdr:from>
    <xdr:to>
      <xdr:col>15</xdr:col>
      <xdr:colOff>101600</xdr:colOff>
      <xdr:row>40</xdr:row>
      <xdr:rowOff>42418</xdr:rowOff>
    </xdr:to>
    <xdr:sp macro="" textlink="">
      <xdr:nvSpPr>
        <xdr:cNvPr id="75" name="楕円 74"/>
        <xdr:cNvSpPr/>
      </xdr:nvSpPr>
      <xdr:spPr>
        <a:xfrm>
          <a:off x="2857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163068</xdr:rowOff>
    </xdr:from>
    <xdr:to>
      <xdr:col>19</xdr:col>
      <xdr:colOff>177800</xdr:colOff>
      <xdr:row>39</xdr:row>
      <xdr:rowOff>169926</xdr:rowOff>
    </xdr:to>
    <xdr:cxnSp macro="">
      <xdr:nvCxnSpPr>
        <xdr:cNvPr id="76" name="直線コネクタ 75"/>
        <xdr:cNvCxnSpPr/>
      </xdr:nvCxnSpPr>
      <xdr:spPr>
        <a:xfrm>
          <a:off x="2908300" y="68496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93980</xdr:rowOff>
    </xdr:from>
    <xdr:to>
      <xdr:col>10</xdr:col>
      <xdr:colOff>165100</xdr:colOff>
      <xdr:row>40</xdr:row>
      <xdr:rowOff>24130</xdr:rowOff>
    </xdr:to>
    <xdr:sp macro="" textlink="">
      <xdr:nvSpPr>
        <xdr:cNvPr id="77" name="楕円 76"/>
        <xdr:cNvSpPr/>
      </xdr:nvSpPr>
      <xdr:spPr>
        <a:xfrm>
          <a:off x="196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144780</xdr:rowOff>
    </xdr:from>
    <xdr:to>
      <xdr:col>15</xdr:col>
      <xdr:colOff>50800</xdr:colOff>
      <xdr:row>39</xdr:row>
      <xdr:rowOff>163068</xdr:rowOff>
    </xdr:to>
    <xdr:cxnSp macro="">
      <xdr:nvCxnSpPr>
        <xdr:cNvPr id="78" name="直線コネクタ 77"/>
        <xdr:cNvCxnSpPr/>
      </xdr:nvCxnSpPr>
      <xdr:spPr>
        <a:xfrm>
          <a:off x="2019300" y="683133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87122</xdr:rowOff>
    </xdr:from>
    <xdr:to>
      <xdr:col>6</xdr:col>
      <xdr:colOff>38100</xdr:colOff>
      <xdr:row>40</xdr:row>
      <xdr:rowOff>17272</xdr:rowOff>
    </xdr:to>
    <xdr:sp macro="" textlink="">
      <xdr:nvSpPr>
        <xdr:cNvPr id="79" name="楕円 78"/>
        <xdr:cNvSpPr/>
      </xdr:nvSpPr>
      <xdr:spPr>
        <a:xfrm>
          <a:off x="107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137922</xdr:rowOff>
    </xdr:from>
    <xdr:to>
      <xdr:col>10</xdr:col>
      <xdr:colOff>114300</xdr:colOff>
      <xdr:row>39</xdr:row>
      <xdr:rowOff>144780</xdr:rowOff>
    </xdr:to>
    <xdr:cxnSp macro="">
      <xdr:nvCxnSpPr>
        <xdr:cNvPr id="80" name="直線コネクタ 79"/>
        <xdr:cNvCxnSpPr/>
      </xdr:nvCxnSpPr>
      <xdr:spPr>
        <a:xfrm>
          <a:off x="1130300" y="68244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xdr:cNvSpPr txBox="1"/>
      </xdr:nvSpPr>
      <xdr:spPr>
        <a:xfrm>
          <a:off x="1816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xdr:cNvSpPr txBox="1"/>
      </xdr:nvSpPr>
      <xdr:spPr>
        <a:xfrm>
          <a:off x="927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40403</xdr:rowOff>
    </xdr:from>
    <xdr:ext cx="405111" cy="259045"/>
    <xdr:sp macro="" textlink="">
      <xdr:nvSpPr>
        <xdr:cNvPr id="85" name="n_1mainValue【道路】&#10;有形固定資産減価償却率"/>
        <xdr:cNvSpPr txBox="1"/>
      </xdr:nvSpPr>
      <xdr:spPr>
        <a:xfrm>
          <a:off x="3582044" y="689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33545</xdr:rowOff>
    </xdr:from>
    <xdr:ext cx="405111" cy="259045"/>
    <xdr:sp macro="" textlink="">
      <xdr:nvSpPr>
        <xdr:cNvPr id="86" name="n_2mainValue【道路】&#10;有形固定資産減価償却率"/>
        <xdr:cNvSpPr txBox="1"/>
      </xdr:nvSpPr>
      <xdr:spPr>
        <a:xfrm>
          <a:off x="2705744" y="68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15257</xdr:rowOff>
    </xdr:from>
    <xdr:ext cx="405111" cy="259045"/>
    <xdr:sp macro="" textlink="">
      <xdr:nvSpPr>
        <xdr:cNvPr id="87" name="n_3mainValue【道路】&#10;有形固定資産減価償却率"/>
        <xdr:cNvSpPr txBox="1"/>
      </xdr:nvSpPr>
      <xdr:spPr>
        <a:xfrm>
          <a:off x="1816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8399</xdr:rowOff>
    </xdr:from>
    <xdr:ext cx="405111" cy="259045"/>
    <xdr:sp macro="" textlink="">
      <xdr:nvSpPr>
        <xdr:cNvPr id="88" name="n_4mainValue【道路】&#10;有形固定資産減価償却率"/>
        <xdr:cNvSpPr txBox="1"/>
      </xdr:nvSpPr>
      <xdr:spPr>
        <a:xfrm>
          <a:off x="9277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88494</xdr:rowOff>
    </xdr:from>
    <xdr:to>
      <xdr:col>55</xdr:col>
      <xdr:colOff>50800</xdr:colOff>
      <xdr:row>41</xdr:row>
      <xdr:rowOff>18644</xdr:rowOff>
    </xdr:to>
    <xdr:sp macro="" textlink="">
      <xdr:nvSpPr>
        <xdr:cNvPr id="126" name="楕円 125"/>
        <xdr:cNvSpPr/>
      </xdr:nvSpPr>
      <xdr:spPr>
        <a:xfrm>
          <a:off x="10426700" y="69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3421</xdr:rowOff>
    </xdr:from>
    <xdr:ext cx="469744" cy="259045"/>
    <xdr:sp macro="" textlink="">
      <xdr:nvSpPr>
        <xdr:cNvPr id="127" name="【道路】&#10;一人当たり延長該当値テキスト"/>
        <xdr:cNvSpPr txBox="1"/>
      </xdr:nvSpPr>
      <xdr:spPr>
        <a:xfrm>
          <a:off x="10515600" y="686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89043</xdr:rowOff>
    </xdr:from>
    <xdr:to>
      <xdr:col>50</xdr:col>
      <xdr:colOff>165100</xdr:colOff>
      <xdr:row>41</xdr:row>
      <xdr:rowOff>19193</xdr:rowOff>
    </xdr:to>
    <xdr:sp macro="" textlink="">
      <xdr:nvSpPr>
        <xdr:cNvPr id="128" name="楕円 127"/>
        <xdr:cNvSpPr/>
      </xdr:nvSpPr>
      <xdr:spPr>
        <a:xfrm>
          <a:off x="9588500" y="69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139294</xdr:rowOff>
    </xdr:from>
    <xdr:to>
      <xdr:col>55</xdr:col>
      <xdr:colOff>0</xdr:colOff>
      <xdr:row>40</xdr:row>
      <xdr:rowOff>139843</xdr:rowOff>
    </xdr:to>
    <xdr:cxnSp macro="">
      <xdr:nvCxnSpPr>
        <xdr:cNvPr id="129" name="直線コネクタ 128"/>
        <xdr:cNvCxnSpPr/>
      </xdr:nvCxnSpPr>
      <xdr:spPr>
        <a:xfrm flipV="1">
          <a:off x="9639300" y="6997294"/>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89682</xdr:rowOff>
    </xdr:from>
    <xdr:to>
      <xdr:col>46</xdr:col>
      <xdr:colOff>38100</xdr:colOff>
      <xdr:row>41</xdr:row>
      <xdr:rowOff>19832</xdr:rowOff>
    </xdr:to>
    <xdr:sp macro="" textlink="">
      <xdr:nvSpPr>
        <xdr:cNvPr id="130" name="楕円 129"/>
        <xdr:cNvSpPr/>
      </xdr:nvSpPr>
      <xdr:spPr>
        <a:xfrm>
          <a:off x="8699500" y="69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139843</xdr:rowOff>
    </xdr:from>
    <xdr:to>
      <xdr:col>50</xdr:col>
      <xdr:colOff>114300</xdr:colOff>
      <xdr:row>40</xdr:row>
      <xdr:rowOff>140482</xdr:rowOff>
    </xdr:to>
    <xdr:cxnSp macro="">
      <xdr:nvCxnSpPr>
        <xdr:cNvPr id="131" name="直線コネクタ 130"/>
        <xdr:cNvCxnSpPr/>
      </xdr:nvCxnSpPr>
      <xdr:spPr>
        <a:xfrm flipV="1">
          <a:off x="8750300" y="6997843"/>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90963</xdr:rowOff>
    </xdr:from>
    <xdr:to>
      <xdr:col>41</xdr:col>
      <xdr:colOff>101600</xdr:colOff>
      <xdr:row>41</xdr:row>
      <xdr:rowOff>21113</xdr:rowOff>
    </xdr:to>
    <xdr:sp macro="" textlink="">
      <xdr:nvSpPr>
        <xdr:cNvPr id="132" name="楕円 131"/>
        <xdr:cNvSpPr/>
      </xdr:nvSpPr>
      <xdr:spPr>
        <a:xfrm>
          <a:off x="7810500" y="69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140482</xdr:rowOff>
    </xdr:from>
    <xdr:to>
      <xdr:col>45</xdr:col>
      <xdr:colOff>177800</xdr:colOff>
      <xdr:row>40</xdr:row>
      <xdr:rowOff>141763</xdr:rowOff>
    </xdr:to>
    <xdr:cxnSp macro="">
      <xdr:nvCxnSpPr>
        <xdr:cNvPr id="133" name="直線コネクタ 132"/>
        <xdr:cNvCxnSpPr/>
      </xdr:nvCxnSpPr>
      <xdr:spPr>
        <a:xfrm flipV="1">
          <a:off x="7861300" y="6998482"/>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91420</xdr:rowOff>
    </xdr:from>
    <xdr:to>
      <xdr:col>36</xdr:col>
      <xdr:colOff>165100</xdr:colOff>
      <xdr:row>41</xdr:row>
      <xdr:rowOff>21570</xdr:rowOff>
    </xdr:to>
    <xdr:sp macro="" textlink="">
      <xdr:nvSpPr>
        <xdr:cNvPr id="134" name="楕円 133"/>
        <xdr:cNvSpPr/>
      </xdr:nvSpPr>
      <xdr:spPr>
        <a:xfrm>
          <a:off x="6921500" y="69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141763</xdr:rowOff>
    </xdr:from>
    <xdr:to>
      <xdr:col>41</xdr:col>
      <xdr:colOff>50800</xdr:colOff>
      <xdr:row>40</xdr:row>
      <xdr:rowOff>142220</xdr:rowOff>
    </xdr:to>
    <xdr:cxnSp macro="">
      <xdr:nvCxnSpPr>
        <xdr:cNvPr id="135" name="直線コネクタ 134"/>
        <xdr:cNvCxnSpPr/>
      </xdr:nvCxnSpPr>
      <xdr:spPr>
        <a:xfrm flipV="1">
          <a:off x="6972300" y="699976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10320</xdr:rowOff>
    </xdr:from>
    <xdr:ext cx="469744" cy="259045"/>
    <xdr:sp macro="" textlink="">
      <xdr:nvSpPr>
        <xdr:cNvPr id="140" name="n_1mainValue【道路】&#10;一人当たり延長"/>
        <xdr:cNvSpPr txBox="1"/>
      </xdr:nvSpPr>
      <xdr:spPr>
        <a:xfrm>
          <a:off x="9391727" y="703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10959</xdr:rowOff>
    </xdr:from>
    <xdr:ext cx="469744" cy="259045"/>
    <xdr:sp macro="" textlink="">
      <xdr:nvSpPr>
        <xdr:cNvPr id="141" name="n_2mainValue【道路】&#10;一人当たり延長"/>
        <xdr:cNvSpPr txBox="1"/>
      </xdr:nvSpPr>
      <xdr:spPr>
        <a:xfrm>
          <a:off x="8515427" y="704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12240</xdr:rowOff>
    </xdr:from>
    <xdr:ext cx="469744" cy="259045"/>
    <xdr:sp macro="" textlink="">
      <xdr:nvSpPr>
        <xdr:cNvPr id="142" name="n_3mainValue【道路】&#10;一人当たり延長"/>
        <xdr:cNvSpPr txBox="1"/>
      </xdr:nvSpPr>
      <xdr:spPr>
        <a:xfrm>
          <a:off x="7626427" y="70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12697</xdr:rowOff>
    </xdr:from>
    <xdr:ext cx="469744" cy="259045"/>
    <xdr:sp macro="" textlink="">
      <xdr:nvSpPr>
        <xdr:cNvPr id="143" name="n_4mainValue【道路】&#10;一人当たり延長"/>
        <xdr:cNvSpPr txBox="1"/>
      </xdr:nvSpPr>
      <xdr:spPr>
        <a:xfrm>
          <a:off x="6737427" y="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92075</xdr:rowOff>
    </xdr:from>
    <xdr:to>
      <xdr:col>24</xdr:col>
      <xdr:colOff>114300</xdr:colOff>
      <xdr:row>60</xdr:row>
      <xdr:rowOff>22225</xdr:rowOff>
    </xdr:to>
    <xdr:sp macro="" textlink="">
      <xdr:nvSpPr>
        <xdr:cNvPr id="184" name="楕円 183"/>
        <xdr:cNvSpPr/>
      </xdr:nvSpPr>
      <xdr:spPr>
        <a:xfrm>
          <a:off x="4584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114952</xdr:rowOff>
    </xdr:from>
    <xdr:ext cx="405111" cy="259045"/>
    <xdr:sp macro="" textlink="">
      <xdr:nvSpPr>
        <xdr:cNvPr id="185" name="【橋りょう・トンネル】&#10;有形固定資産減価償却率該当値テキスト"/>
        <xdr:cNvSpPr txBox="1"/>
      </xdr:nvSpPr>
      <xdr:spPr>
        <a:xfrm>
          <a:off x="4673600"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63500</xdr:rowOff>
    </xdr:from>
    <xdr:to>
      <xdr:col>20</xdr:col>
      <xdr:colOff>38100</xdr:colOff>
      <xdr:row>59</xdr:row>
      <xdr:rowOff>165100</xdr:rowOff>
    </xdr:to>
    <xdr:sp macro="" textlink="">
      <xdr:nvSpPr>
        <xdr:cNvPr id="186" name="楕円 185"/>
        <xdr:cNvSpPr/>
      </xdr:nvSpPr>
      <xdr:spPr>
        <a:xfrm>
          <a:off x="3746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142875</xdr:rowOff>
    </xdr:to>
    <xdr:cxnSp macro="">
      <xdr:nvCxnSpPr>
        <xdr:cNvPr id="187" name="直線コネクタ 186"/>
        <xdr:cNvCxnSpPr/>
      </xdr:nvCxnSpPr>
      <xdr:spPr>
        <a:xfrm>
          <a:off x="3797300" y="102298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34925</xdr:rowOff>
    </xdr:from>
    <xdr:to>
      <xdr:col>15</xdr:col>
      <xdr:colOff>101600</xdr:colOff>
      <xdr:row>59</xdr:row>
      <xdr:rowOff>136525</xdr:rowOff>
    </xdr:to>
    <xdr:sp macro="" textlink="">
      <xdr:nvSpPr>
        <xdr:cNvPr id="188" name="楕円 187"/>
        <xdr:cNvSpPr/>
      </xdr:nvSpPr>
      <xdr:spPr>
        <a:xfrm>
          <a:off x="2857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85725</xdr:rowOff>
    </xdr:from>
    <xdr:to>
      <xdr:col>19</xdr:col>
      <xdr:colOff>177800</xdr:colOff>
      <xdr:row>59</xdr:row>
      <xdr:rowOff>114300</xdr:rowOff>
    </xdr:to>
    <xdr:cxnSp macro="">
      <xdr:nvCxnSpPr>
        <xdr:cNvPr id="189" name="直線コネクタ 188"/>
        <xdr:cNvCxnSpPr/>
      </xdr:nvCxnSpPr>
      <xdr:spPr>
        <a:xfrm>
          <a:off x="2908300" y="10201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153035</xdr:rowOff>
    </xdr:from>
    <xdr:to>
      <xdr:col>10</xdr:col>
      <xdr:colOff>165100</xdr:colOff>
      <xdr:row>59</xdr:row>
      <xdr:rowOff>83185</xdr:rowOff>
    </xdr:to>
    <xdr:sp macro="" textlink="">
      <xdr:nvSpPr>
        <xdr:cNvPr id="190" name="楕円 189"/>
        <xdr:cNvSpPr/>
      </xdr:nvSpPr>
      <xdr:spPr>
        <a:xfrm>
          <a:off x="1968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32385</xdr:rowOff>
    </xdr:from>
    <xdr:to>
      <xdr:col>15</xdr:col>
      <xdr:colOff>50800</xdr:colOff>
      <xdr:row>59</xdr:row>
      <xdr:rowOff>85725</xdr:rowOff>
    </xdr:to>
    <xdr:cxnSp macro="">
      <xdr:nvCxnSpPr>
        <xdr:cNvPr id="191" name="直線コネクタ 190"/>
        <xdr:cNvCxnSpPr/>
      </xdr:nvCxnSpPr>
      <xdr:spPr>
        <a:xfrm>
          <a:off x="2019300" y="101479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137795</xdr:rowOff>
    </xdr:from>
    <xdr:to>
      <xdr:col>6</xdr:col>
      <xdr:colOff>38100</xdr:colOff>
      <xdr:row>59</xdr:row>
      <xdr:rowOff>67945</xdr:rowOff>
    </xdr:to>
    <xdr:sp macro="" textlink="">
      <xdr:nvSpPr>
        <xdr:cNvPr id="192" name="楕円 191"/>
        <xdr:cNvSpPr/>
      </xdr:nvSpPr>
      <xdr:spPr>
        <a:xfrm>
          <a:off x="1079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17145</xdr:rowOff>
    </xdr:from>
    <xdr:to>
      <xdr:col>10</xdr:col>
      <xdr:colOff>114300</xdr:colOff>
      <xdr:row>59</xdr:row>
      <xdr:rowOff>32385</xdr:rowOff>
    </xdr:to>
    <xdr:cxnSp macro="">
      <xdr:nvCxnSpPr>
        <xdr:cNvPr id="193" name="直線コネクタ 192"/>
        <xdr:cNvCxnSpPr/>
      </xdr:nvCxnSpPr>
      <xdr:spPr>
        <a:xfrm>
          <a:off x="1130300" y="101326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10177</xdr:rowOff>
    </xdr:from>
    <xdr:ext cx="405111" cy="259045"/>
    <xdr:sp macro="" textlink="">
      <xdr:nvSpPr>
        <xdr:cNvPr id="198" name="n_1mainValue【橋りょう・トンネル】&#10;有形固定資産減価償却率"/>
        <xdr:cNvSpPr txBox="1"/>
      </xdr:nvSpPr>
      <xdr:spPr>
        <a:xfrm>
          <a:off x="3582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153052</xdr:rowOff>
    </xdr:from>
    <xdr:ext cx="405111" cy="259045"/>
    <xdr:sp macro="" textlink="">
      <xdr:nvSpPr>
        <xdr:cNvPr id="199" name="n_2mainValue【橋りょう・トンネル】&#10;有形固定資産減価償却率"/>
        <xdr:cNvSpPr txBox="1"/>
      </xdr:nvSpPr>
      <xdr:spPr>
        <a:xfrm>
          <a:off x="2705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99712</xdr:rowOff>
    </xdr:from>
    <xdr:ext cx="405111" cy="259045"/>
    <xdr:sp macro="" textlink="">
      <xdr:nvSpPr>
        <xdr:cNvPr id="200" name="n_3mainValue【橋りょう・トンネル】&#10;有形固定資産減価償却率"/>
        <xdr:cNvSpPr txBox="1"/>
      </xdr:nvSpPr>
      <xdr:spPr>
        <a:xfrm>
          <a:off x="1816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84472</xdr:rowOff>
    </xdr:from>
    <xdr:ext cx="405111" cy="259045"/>
    <xdr:sp macro="" textlink="">
      <xdr:nvSpPr>
        <xdr:cNvPr id="201" name="n_4mainValue【橋りょう・トンネル】&#10;有形固定資産減価償却率"/>
        <xdr:cNvSpPr txBox="1"/>
      </xdr:nvSpPr>
      <xdr:spPr>
        <a:xfrm>
          <a:off x="927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115388</xdr:rowOff>
    </xdr:from>
    <xdr:to>
      <xdr:col>55</xdr:col>
      <xdr:colOff>50800</xdr:colOff>
      <xdr:row>63</xdr:row>
      <xdr:rowOff>45538</xdr:rowOff>
    </xdr:to>
    <xdr:sp macro="" textlink="">
      <xdr:nvSpPr>
        <xdr:cNvPr id="241" name="楕円 240"/>
        <xdr:cNvSpPr/>
      </xdr:nvSpPr>
      <xdr:spPr>
        <a:xfrm>
          <a:off x="10426700" y="107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93815</xdr:rowOff>
    </xdr:from>
    <xdr:ext cx="534377" cy="259045"/>
    <xdr:sp macro="" textlink="">
      <xdr:nvSpPr>
        <xdr:cNvPr id="242" name="【橋りょう・トンネル】&#10;一人当たり有形固定資産（償却資産）額該当値テキスト"/>
        <xdr:cNvSpPr txBox="1"/>
      </xdr:nvSpPr>
      <xdr:spPr>
        <a:xfrm>
          <a:off x="10515600" y="107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116946</xdr:rowOff>
    </xdr:from>
    <xdr:to>
      <xdr:col>50</xdr:col>
      <xdr:colOff>165100</xdr:colOff>
      <xdr:row>63</xdr:row>
      <xdr:rowOff>47096</xdr:rowOff>
    </xdr:to>
    <xdr:sp macro="" textlink="">
      <xdr:nvSpPr>
        <xdr:cNvPr id="243" name="楕円 242"/>
        <xdr:cNvSpPr/>
      </xdr:nvSpPr>
      <xdr:spPr>
        <a:xfrm>
          <a:off x="9588500" y="107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166188</xdr:rowOff>
    </xdr:from>
    <xdr:to>
      <xdr:col>55</xdr:col>
      <xdr:colOff>0</xdr:colOff>
      <xdr:row>62</xdr:row>
      <xdr:rowOff>167746</xdr:rowOff>
    </xdr:to>
    <xdr:cxnSp macro="">
      <xdr:nvCxnSpPr>
        <xdr:cNvPr id="244" name="直線コネクタ 243"/>
        <xdr:cNvCxnSpPr/>
      </xdr:nvCxnSpPr>
      <xdr:spPr>
        <a:xfrm flipV="1">
          <a:off x="9639300" y="10796088"/>
          <a:ext cx="8382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119107</xdr:rowOff>
    </xdr:from>
    <xdr:to>
      <xdr:col>46</xdr:col>
      <xdr:colOff>38100</xdr:colOff>
      <xdr:row>63</xdr:row>
      <xdr:rowOff>49257</xdr:rowOff>
    </xdr:to>
    <xdr:sp macro="" textlink="">
      <xdr:nvSpPr>
        <xdr:cNvPr id="245" name="楕円 244"/>
        <xdr:cNvSpPr/>
      </xdr:nvSpPr>
      <xdr:spPr>
        <a:xfrm>
          <a:off x="8699500" y="107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167746</xdr:rowOff>
    </xdr:from>
    <xdr:to>
      <xdr:col>50</xdr:col>
      <xdr:colOff>114300</xdr:colOff>
      <xdr:row>62</xdr:row>
      <xdr:rowOff>169907</xdr:rowOff>
    </xdr:to>
    <xdr:cxnSp macro="">
      <xdr:nvCxnSpPr>
        <xdr:cNvPr id="246" name="直線コネクタ 245"/>
        <xdr:cNvCxnSpPr/>
      </xdr:nvCxnSpPr>
      <xdr:spPr>
        <a:xfrm flipV="1">
          <a:off x="8750300" y="10797646"/>
          <a:ext cx="8890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115941</xdr:rowOff>
    </xdr:from>
    <xdr:to>
      <xdr:col>41</xdr:col>
      <xdr:colOff>101600</xdr:colOff>
      <xdr:row>63</xdr:row>
      <xdr:rowOff>46091</xdr:rowOff>
    </xdr:to>
    <xdr:sp macro="" textlink="">
      <xdr:nvSpPr>
        <xdr:cNvPr id="247" name="楕円 246"/>
        <xdr:cNvSpPr/>
      </xdr:nvSpPr>
      <xdr:spPr>
        <a:xfrm>
          <a:off x="7810500" y="1074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166741</xdr:rowOff>
    </xdr:from>
    <xdr:to>
      <xdr:col>45</xdr:col>
      <xdr:colOff>177800</xdr:colOff>
      <xdr:row>62</xdr:row>
      <xdr:rowOff>169907</xdr:rowOff>
    </xdr:to>
    <xdr:cxnSp macro="">
      <xdr:nvCxnSpPr>
        <xdr:cNvPr id="248" name="直線コネクタ 247"/>
        <xdr:cNvCxnSpPr/>
      </xdr:nvCxnSpPr>
      <xdr:spPr>
        <a:xfrm>
          <a:off x="7861300" y="10796641"/>
          <a:ext cx="889000" cy="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120966</xdr:rowOff>
    </xdr:from>
    <xdr:to>
      <xdr:col>36</xdr:col>
      <xdr:colOff>165100</xdr:colOff>
      <xdr:row>63</xdr:row>
      <xdr:rowOff>51116</xdr:rowOff>
    </xdr:to>
    <xdr:sp macro="" textlink="">
      <xdr:nvSpPr>
        <xdr:cNvPr id="249" name="楕円 248"/>
        <xdr:cNvSpPr/>
      </xdr:nvSpPr>
      <xdr:spPr>
        <a:xfrm>
          <a:off x="6921500" y="107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166741</xdr:rowOff>
    </xdr:from>
    <xdr:to>
      <xdr:col>41</xdr:col>
      <xdr:colOff>50800</xdr:colOff>
      <xdr:row>63</xdr:row>
      <xdr:rowOff>316</xdr:rowOff>
    </xdr:to>
    <xdr:cxnSp macro="">
      <xdr:nvCxnSpPr>
        <xdr:cNvPr id="250" name="直線コネクタ 249"/>
        <xdr:cNvCxnSpPr/>
      </xdr:nvCxnSpPr>
      <xdr:spPr>
        <a:xfrm flipV="1">
          <a:off x="6972300" y="10796641"/>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38223</xdr:rowOff>
    </xdr:from>
    <xdr:ext cx="534377" cy="259045"/>
    <xdr:sp macro="" textlink="">
      <xdr:nvSpPr>
        <xdr:cNvPr id="255" name="n_1mainValue【橋りょう・トンネル】&#10;一人当たり有形固定資産（償却資産）額"/>
        <xdr:cNvSpPr txBox="1"/>
      </xdr:nvSpPr>
      <xdr:spPr>
        <a:xfrm>
          <a:off x="9359411" y="108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40384</xdr:rowOff>
    </xdr:from>
    <xdr:ext cx="534377" cy="259045"/>
    <xdr:sp macro="" textlink="">
      <xdr:nvSpPr>
        <xdr:cNvPr id="256" name="n_2mainValue【橋りょう・トンネル】&#10;一人当たり有形固定資産（償却資産）額"/>
        <xdr:cNvSpPr txBox="1"/>
      </xdr:nvSpPr>
      <xdr:spPr>
        <a:xfrm>
          <a:off x="8483111" y="1084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37218</xdr:rowOff>
    </xdr:from>
    <xdr:ext cx="534377" cy="259045"/>
    <xdr:sp macro="" textlink="">
      <xdr:nvSpPr>
        <xdr:cNvPr id="257" name="n_3mainValue【橋りょう・トンネル】&#10;一人当たり有形固定資産（償却資産）額"/>
        <xdr:cNvSpPr txBox="1"/>
      </xdr:nvSpPr>
      <xdr:spPr>
        <a:xfrm>
          <a:off x="7594111" y="1083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42243</xdr:rowOff>
    </xdr:from>
    <xdr:ext cx="534377" cy="259045"/>
    <xdr:sp macro="" textlink="">
      <xdr:nvSpPr>
        <xdr:cNvPr id="258" name="n_4mainValue【橋りょう・トンネル】&#10;一人当たり有形固定資産（償却資産）額"/>
        <xdr:cNvSpPr txBox="1"/>
      </xdr:nvSpPr>
      <xdr:spPr>
        <a:xfrm>
          <a:off x="6705111" y="108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106499</xdr:rowOff>
    </xdr:from>
    <xdr:to>
      <xdr:col>24</xdr:col>
      <xdr:colOff>114300</xdr:colOff>
      <xdr:row>84</xdr:row>
      <xdr:rowOff>36649</xdr:rowOff>
    </xdr:to>
    <xdr:sp macro="" textlink="">
      <xdr:nvSpPr>
        <xdr:cNvPr id="301" name="楕円 300"/>
        <xdr:cNvSpPr/>
      </xdr:nvSpPr>
      <xdr:spPr>
        <a:xfrm>
          <a:off x="45847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84926</xdr:rowOff>
    </xdr:from>
    <xdr:ext cx="405111" cy="259045"/>
    <xdr:sp macro="" textlink="">
      <xdr:nvSpPr>
        <xdr:cNvPr id="302" name="【公営住宅】&#10;有形固定資産減価償却率該当値テキスト"/>
        <xdr:cNvSpPr txBox="1"/>
      </xdr:nvSpPr>
      <xdr:spPr>
        <a:xfrm>
          <a:off x="4673600"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303" name="楕円 302"/>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157299</xdr:rowOff>
    </xdr:to>
    <xdr:cxnSp macro="">
      <xdr:nvCxnSpPr>
        <xdr:cNvPr id="304" name="直線コネクタ 303"/>
        <xdr:cNvCxnSpPr/>
      </xdr:nvCxnSpPr>
      <xdr:spPr>
        <a:xfrm>
          <a:off x="3797300" y="14302739"/>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11793</xdr:rowOff>
    </xdr:from>
    <xdr:to>
      <xdr:col>15</xdr:col>
      <xdr:colOff>101600</xdr:colOff>
      <xdr:row>83</xdr:row>
      <xdr:rowOff>113393</xdr:rowOff>
    </xdr:to>
    <xdr:sp macro="" textlink="">
      <xdr:nvSpPr>
        <xdr:cNvPr id="305" name="楕円 304"/>
        <xdr:cNvSpPr/>
      </xdr:nvSpPr>
      <xdr:spPr>
        <a:xfrm>
          <a:off x="2857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62593</xdr:rowOff>
    </xdr:from>
    <xdr:to>
      <xdr:col>19</xdr:col>
      <xdr:colOff>177800</xdr:colOff>
      <xdr:row>83</xdr:row>
      <xdr:rowOff>72389</xdr:rowOff>
    </xdr:to>
    <xdr:cxnSp macro="">
      <xdr:nvCxnSpPr>
        <xdr:cNvPr id="306" name="直線コネクタ 305"/>
        <xdr:cNvCxnSpPr/>
      </xdr:nvCxnSpPr>
      <xdr:spPr>
        <a:xfrm>
          <a:off x="2908300" y="142929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91802</xdr:rowOff>
    </xdr:from>
    <xdr:to>
      <xdr:col>10</xdr:col>
      <xdr:colOff>165100</xdr:colOff>
      <xdr:row>83</xdr:row>
      <xdr:rowOff>21952</xdr:rowOff>
    </xdr:to>
    <xdr:sp macro="" textlink="">
      <xdr:nvSpPr>
        <xdr:cNvPr id="307" name="楕円 306"/>
        <xdr:cNvSpPr/>
      </xdr:nvSpPr>
      <xdr:spPr>
        <a:xfrm>
          <a:off x="1968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142602</xdr:rowOff>
    </xdr:from>
    <xdr:to>
      <xdr:col>15</xdr:col>
      <xdr:colOff>50800</xdr:colOff>
      <xdr:row>83</xdr:row>
      <xdr:rowOff>62593</xdr:rowOff>
    </xdr:to>
    <xdr:cxnSp macro="">
      <xdr:nvCxnSpPr>
        <xdr:cNvPr id="308" name="直線コネクタ 307"/>
        <xdr:cNvCxnSpPr/>
      </xdr:nvCxnSpPr>
      <xdr:spPr>
        <a:xfrm>
          <a:off x="2019300" y="1420150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117929</xdr:rowOff>
    </xdr:from>
    <xdr:to>
      <xdr:col>6</xdr:col>
      <xdr:colOff>38100</xdr:colOff>
      <xdr:row>83</xdr:row>
      <xdr:rowOff>48079</xdr:rowOff>
    </xdr:to>
    <xdr:sp macro="" textlink="">
      <xdr:nvSpPr>
        <xdr:cNvPr id="309" name="楕円 308"/>
        <xdr:cNvSpPr/>
      </xdr:nvSpPr>
      <xdr:spPr>
        <a:xfrm>
          <a:off x="1079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142602</xdr:rowOff>
    </xdr:from>
    <xdr:to>
      <xdr:col>10</xdr:col>
      <xdr:colOff>114300</xdr:colOff>
      <xdr:row>82</xdr:row>
      <xdr:rowOff>168729</xdr:rowOff>
    </xdr:to>
    <xdr:cxnSp macro="">
      <xdr:nvCxnSpPr>
        <xdr:cNvPr id="310" name="直線コネクタ 309"/>
        <xdr:cNvCxnSpPr/>
      </xdr:nvCxnSpPr>
      <xdr:spPr>
        <a:xfrm flipV="1">
          <a:off x="1130300" y="142015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315" name="n_1main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104520</xdr:rowOff>
    </xdr:from>
    <xdr:ext cx="405111" cy="259045"/>
    <xdr:sp macro="" textlink="">
      <xdr:nvSpPr>
        <xdr:cNvPr id="316" name="n_2mainValue【公営住宅】&#10;有形固定資産減価償却率"/>
        <xdr:cNvSpPr txBox="1"/>
      </xdr:nvSpPr>
      <xdr:spPr>
        <a:xfrm>
          <a:off x="2705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13079</xdr:rowOff>
    </xdr:from>
    <xdr:ext cx="405111" cy="259045"/>
    <xdr:sp macro="" textlink="">
      <xdr:nvSpPr>
        <xdr:cNvPr id="317" name="n_3mainValue【公営住宅】&#10;有形固定資産減価償却率"/>
        <xdr:cNvSpPr txBox="1"/>
      </xdr:nvSpPr>
      <xdr:spPr>
        <a:xfrm>
          <a:off x="1816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39206</xdr:rowOff>
    </xdr:from>
    <xdr:ext cx="405111" cy="259045"/>
    <xdr:sp macro="" textlink="">
      <xdr:nvSpPr>
        <xdr:cNvPr id="318" name="n_4mainValue【公営住宅】&#10;有形固定資産減価償却率"/>
        <xdr:cNvSpPr txBox="1"/>
      </xdr:nvSpPr>
      <xdr:spPr>
        <a:xfrm>
          <a:off x="927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157226</xdr:rowOff>
    </xdr:from>
    <xdr:to>
      <xdr:col>55</xdr:col>
      <xdr:colOff>50800</xdr:colOff>
      <xdr:row>80</xdr:row>
      <xdr:rowOff>87376</xdr:rowOff>
    </xdr:to>
    <xdr:sp macro="" textlink="">
      <xdr:nvSpPr>
        <xdr:cNvPr id="358" name="楕円 357"/>
        <xdr:cNvSpPr/>
      </xdr:nvSpPr>
      <xdr:spPr>
        <a:xfrm>
          <a:off x="10426700" y="137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8653</xdr:rowOff>
    </xdr:from>
    <xdr:ext cx="469744" cy="259045"/>
    <xdr:sp macro="" textlink="">
      <xdr:nvSpPr>
        <xdr:cNvPr id="359" name="【公営住宅】&#10;一人当たり面積該当値テキスト"/>
        <xdr:cNvSpPr txBox="1"/>
      </xdr:nvSpPr>
      <xdr:spPr>
        <a:xfrm>
          <a:off x="10515600" y="135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112268</xdr:rowOff>
    </xdr:from>
    <xdr:to>
      <xdr:col>50</xdr:col>
      <xdr:colOff>165100</xdr:colOff>
      <xdr:row>80</xdr:row>
      <xdr:rowOff>42418</xdr:rowOff>
    </xdr:to>
    <xdr:sp macro="" textlink="">
      <xdr:nvSpPr>
        <xdr:cNvPr id="360" name="楕円 359"/>
        <xdr:cNvSpPr/>
      </xdr:nvSpPr>
      <xdr:spPr>
        <a:xfrm>
          <a:off x="9588500" y="136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163068</xdr:rowOff>
    </xdr:from>
    <xdr:to>
      <xdr:col>55</xdr:col>
      <xdr:colOff>0</xdr:colOff>
      <xdr:row>80</xdr:row>
      <xdr:rowOff>36576</xdr:rowOff>
    </xdr:to>
    <xdr:cxnSp macro="">
      <xdr:nvCxnSpPr>
        <xdr:cNvPr id="361" name="直線コネクタ 360"/>
        <xdr:cNvCxnSpPr/>
      </xdr:nvCxnSpPr>
      <xdr:spPr>
        <a:xfrm>
          <a:off x="9639300" y="13707618"/>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144272</xdr:rowOff>
    </xdr:from>
    <xdr:to>
      <xdr:col>46</xdr:col>
      <xdr:colOff>38100</xdr:colOff>
      <xdr:row>80</xdr:row>
      <xdr:rowOff>74422</xdr:rowOff>
    </xdr:to>
    <xdr:sp macro="" textlink="">
      <xdr:nvSpPr>
        <xdr:cNvPr id="362" name="楕円 361"/>
        <xdr:cNvSpPr/>
      </xdr:nvSpPr>
      <xdr:spPr>
        <a:xfrm>
          <a:off x="8699500" y="136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163068</xdr:rowOff>
    </xdr:from>
    <xdr:to>
      <xdr:col>50</xdr:col>
      <xdr:colOff>114300</xdr:colOff>
      <xdr:row>80</xdr:row>
      <xdr:rowOff>23622</xdr:rowOff>
    </xdr:to>
    <xdr:cxnSp macro="">
      <xdr:nvCxnSpPr>
        <xdr:cNvPr id="363" name="直線コネクタ 362"/>
        <xdr:cNvCxnSpPr/>
      </xdr:nvCxnSpPr>
      <xdr:spPr>
        <a:xfrm flipV="1">
          <a:off x="8750300" y="137076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55118</xdr:rowOff>
    </xdr:from>
    <xdr:to>
      <xdr:col>41</xdr:col>
      <xdr:colOff>101600</xdr:colOff>
      <xdr:row>79</xdr:row>
      <xdr:rowOff>156718</xdr:rowOff>
    </xdr:to>
    <xdr:sp macro="" textlink="">
      <xdr:nvSpPr>
        <xdr:cNvPr id="364" name="楕円 363"/>
        <xdr:cNvSpPr/>
      </xdr:nvSpPr>
      <xdr:spPr>
        <a:xfrm>
          <a:off x="7810500" y="135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105918</xdr:rowOff>
    </xdr:from>
    <xdr:to>
      <xdr:col>45</xdr:col>
      <xdr:colOff>177800</xdr:colOff>
      <xdr:row>80</xdr:row>
      <xdr:rowOff>23622</xdr:rowOff>
    </xdr:to>
    <xdr:cxnSp macro="">
      <xdr:nvCxnSpPr>
        <xdr:cNvPr id="365" name="直線コネクタ 364"/>
        <xdr:cNvCxnSpPr/>
      </xdr:nvCxnSpPr>
      <xdr:spPr>
        <a:xfrm>
          <a:off x="7861300" y="1365046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87122</xdr:rowOff>
    </xdr:from>
    <xdr:to>
      <xdr:col>36</xdr:col>
      <xdr:colOff>165100</xdr:colOff>
      <xdr:row>80</xdr:row>
      <xdr:rowOff>17272</xdr:rowOff>
    </xdr:to>
    <xdr:sp macro="" textlink="">
      <xdr:nvSpPr>
        <xdr:cNvPr id="366" name="楕円 365"/>
        <xdr:cNvSpPr/>
      </xdr:nvSpPr>
      <xdr:spPr>
        <a:xfrm>
          <a:off x="6921500" y="136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105918</xdr:rowOff>
    </xdr:from>
    <xdr:to>
      <xdr:col>41</xdr:col>
      <xdr:colOff>50800</xdr:colOff>
      <xdr:row>79</xdr:row>
      <xdr:rowOff>137922</xdr:rowOff>
    </xdr:to>
    <xdr:cxnSp macro="">
      <xdr:nvCxnSpPr>
        <xdr:cNvPr id="367" name="直線コネクタ 366"/>
        <xdr:cNvCxnSpPr/>
      </xdr:nvCxnSpPr>
      <xdr:spPr>
        <a:xfrm flipV="1">
          <a:off x="6972300" y="13650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58945</xdr:rowOff>
    </xdr:from>
    <xdr:ext cx="469744" cy="259045"/>
    <xdr:sp macro="" textlink="">
      <xdr:nvSpPr>
        <xdr:cNvPr id="372" name="n_1mainValue【公営住宅】&#10;一人当たり面積"/>
        <xdr:cNvSpPr txBox="1"/>
      </xdr:nvSpPr>
      <xdr:spPr>
        <a:xfrm>
          <a:off x="9391727" y="1343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90949</xdr:rowOff>
    </xdr:from>
    <xdr:ext cx="469744" cy="259045"/>
    <xdr:sp macro="" textlink="">
      <xdr:nvSpPr>
        <xdr:cNvPr id="373" name="n_2mainValue【公営住宅】&#10;一人当たり面積"/>
        <xdr:cNvSpPr txBox="1"/>
      </xdr:nvSpPr>
      <xdr:spPr>
        <a:xfrm>
          <a:off x="8515427" y="134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1795</xdr:rowOff>
    </xdr:from>
    <xdr:ext cx="469744" cy="259045"/>
    <xdr:sp macro="" textlink="">
      <xdr:nvSpPr>
        <xdr:cNvPr id="374" name="n_3mainValue【公営住宅】&#10;一人当たり面積"/>
        <xdr:cNvSpPr txBox="1"/>
      </xdr:nvSpPr>
      <xdr:spPr>
        <a:xfrm>
          <a:off x="7626427" y="1337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33799</xdr:rowOff>
    </xdr:from>
    <xdr:ext cx="469744" cy="259045"/>
    <xdr:sp macro="" textlink="">
      <xdr:nvSpPr>
        <xdr:cNvPr id="375" name="n_4mainValue【公営住宅】&#10;一人当たり面積"/>
        <xdr:cNvSpPr txBox="1"/>
      </xdr:nvSpPr>
      <xdr:spPr>
        <a:xfrm>
          <a:off x="6737427" y="134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30" name="楕円 429"/>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431" name="【認定こども園・幼稚園・保育所】&#10;有形固定資産減価償却率該当値テキスト"/>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68834</xdr:rowOff>
    </xdr:from>
    <xdr:to>
      <xdr:col>81</xdr:col>
      <xdr:colOff>101600</xdr:colOff>
      <xdr:row>37</xdr:row>
      <xdr:rowOff>170435</xdr:rowOff>
    </xdr:to>
    <xdr:sp macro="" textlink="">
      <xdr:nvSpPr>
        <xdr:cNvPr id="432" name="楕円 431"/>
        <xdr:cNvSpPr/>
      </xdr:nvSpPr>
      <xdr:spPr>
        <a:xfrm>
          <a:off x="15430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119634</xdr:rowOff>
    </xdr:from>
    <xdr:to>
      <xdr:col>85</xdr:col>
      <xdr:colOff>127000</xdr:colOff>
      <xdr:row>38</xdr:row>
      <xdr:rowOff>110490</xdr:rowOff>
    </xdr:to>
    <xdr:cxnSp macro="">
      <xdr:nvCxnSpPr>
        <xdr:cNvPr id="433" name="直線コネクタ 432"/>
        <xdr:cNvCxnSpPr/>
      </xdr:nvCxnSpPr>
      <xdr:spPr>
        <a:xfrm>
          <a:off x="15481300" y="6463284"/>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96266</xdr:rowOff>
    </xdr:from>
    <xdr:to>
      <xdr:col>76</xdr:col>
      <xdr:colOff>165100</xdr:colOff>
      <xdr:row>37</xdr:row>
      <xdr:rowOff>26416</xdr:rowOff>
    </xdr:to>
    <xdr:sp macro="" textlink="">
      <xdr:nvSpPr>
        <xdr:cNvPr id="434" name="楕円 433"/>
        <xdr:cNvSpPr/>
      </xdr:nvSpPr>
      <xdr:spPr>
        <a:xfrm>
          <a:off x="14541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147066</xdr:rowOff>
    </xdr:from>
    <xdr:to>
      <xdr:col>81</xdr:col>
      <xdr:colOff>50800</xdr:colOff>
      <xdr:row>37</xdr:row>
      <xdr:rowOff>119634</xdr:rowOff>
    </xdr:to>
    <xdr:cxnSp macro="">
      <xdr:nvCxnSpPr>
        <xdr:cNvPr id="435" name="直線コネクタ 434"/>
        <xdr:cNvCxnSpPr/>
      </xdr:nvCxnSpPr>
      <xdr:spPr>
        <a:xfrm>
          <a:off x="14592300" y="631926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87122</xdr:rowOff>
    </xdr:from>
    <xdr:to>
      <xdr:col>72</xdr:col>
      <xdr:colOff>38100</xdr:colOff>
      <xdr:row>38</xdr:row>
      <xdr:rowOff>17272</xdr:rowOff>
    </xdr:to>
    <xdr:sp macro="" textlink="">
      <xdr:nvSpPr>
        <xdr:cNvPr id="436" name="楕円 435"/>
        <xdr:cNvSpPr/>
      </xdr:nvSpPr>
      <xdr:spPr>
        <a:xfrm>
          <a:off x="13652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147066</xdr:rowOff>
    </xdr:from>
    <xdr:to>
      <xdr:col>76</xdr:col>
      <xdr:colOff>114300</xdr:colOff>
      <xdr:row>37</xdr:row>
      <xdr:rowOff>137922</xdr:rowOff>
    </xdr:to>
    <xdr:cxnSp macro="">
      <xdr:nvCxnSpPr>
        <xdr:cNvPr id="437" name="直線コネクタ 436"/>
        <xdr:cNvCxnSpPr/>
      </xdr:nvCxnSpPr>
      <xdr:spPr>
        <a:xfrm flipV="1">
          <a:off x="13703300" y="6319266"/>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45974</xdr:rowOff>
    </xdr:from>
    <xdr:to>
      <xdr:col>67</xdr:col>
      <xdr:colOff>101600</xdr:colOff>
      <xdr:row>38</xdr:row>
      <xdr:rowOff>147574</xdr:rowOff>
    </xdr:to>
    <xdr:sp macro="" textlink="">
      <xdr:nvSpPr>
        <xdr:cNvPr id="438" name="楕円 437"/>
        <xdr:cNvSpPr/>
      </xdr:nvSpPr>
      <xdr:spPr>
        <a:xfrm>
          <a:off x="12763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137922</xdr:rowOff>
    </xdr:from>
    <xdr:to>
      <xdr:col>71</xdr:col>
      <xdr:colOff>177800</xdr:colOff>
      <xdr:row>38</xdr:row>
      <xdr:rowOff>96774</xdr:rowOff>
    </xdr:to>
    <xdr:cxnSp macro="">
      <xdr:nvCxnSpPr>
        <xdr:cNvPr id="439" name="直線コネクタ 438"/>
        <xdr:cNvCxnSpPr/>
      </xdr:nvCxnSpPr>
      <xdr:spPr>
        <a:xfrm flipV="1">
          <a:off x="12814300" y="64815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161561</xdr:rowOff>
    </xdr:from>
    <xdr:ext cx="405111" cy="259045"/>
    <xdr:sp macro="" textlink="">
      <xdr:nvSpPr>
        <xdr:cNvPr id="444" name="n_1mainValue【認定こども園・幼稚園・保育所】&#10;有形固定資産減価償却率"/>
        <xdr:cNvSpPr txBox="1"/>
      </xdr:nvSpPr>
      <xdr:spPr>
        <a:xfrm>
          <a:off x="15266044"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17543</xdr:rowOff>
    </xdr:from>
    <xdr:ext cx="405111" cy="259045"/>
    <xdr:sp macro="" textlink="">
      <xdr:nvSpPr>
        <xdr:cNvPr id="445" name="n_2mainValue【認定こども園・幼稚園・保育所】&#10;有形固定資産減価償却率"/>
        <xdr:cNvSpPr txBox="1"/>
      </xdr:nvSpPr>
      <xdr:spPr>
        <a:xfrm>
          <a:off x="143897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8399</xdr:rowOff>
    </xdr:from>
    <xdr:ext cx="405111" cy="259045"/>
    <xdr:sp macro="" textlink="">
      <xdr:nvSpPr>
        <xdr:cNvPr id="446" name="n_3mainValue【認定こども園・幼稚園・保育所】&#10;有形固定資産減価償却率"/>
        <xdr:cNvSpPr txBox="1"/>
      </xdr:nvSpPr>
      <xdr:spPr>
        <a:xfrm>
          <a:off x="135007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138701</xdr:rowOff>
    </xdr:from>
    <xdr:ext cx="405111" cy="259045"/>
    <xdr:sp macro="" textlink="">
      <xdr:nvSpPr>
        <xdr:cNvPr id="447" name="n_4mainValue【認定こども園・幼稚園・保育所】&#10;有形固定資産減価償却率"/>
        <xdr:cNvSpPr txBox="1"/>
      </xdr:nvSpPr>
      <xdr:spPr>
        <a:xfrm>
          <a:off x="12611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87" name="楕円 486"/>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88" name="【認定こども園・幼稚園・保育所】&#10;一人当たり面積該当値テキスト"/>
        <xdr:cNvSpPr txBox="1"/>
      </xdr:nvSpPr>
      <xdr:spPr>
        <a:xfrm>
          <a:off x="22199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489" name="楕円 488"/>
        <xdr:cNvSpPr/>
      </xdr:nvSpPr>
      <xdr:spPr>
        <a:xfrm>
          <a:off x="2127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68580</xdr:rowOff>
    </xdr:from>
    <xdr:to>
      <xdr:col>116</xdr:col>
      <xdr:colOff>63500</xdr:colOff>
      <xdr:row>40</xdr:row>
      <xdr:rowOff>76200</xdr:rowOff>
    </xdr:to>
    <xdr:cxnSp macro="">
      <xdr:nvCxnSpPr>
        <xdr:cNvPr id="490" name="直線コネクタ 489"/>
        <xdr:cNvCxnSpPr/>
      </xdr:nvCxnSpPr>
      <xdr:spPr>
        <a:xfrm>
          <a:off x="21323300" y="692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17780</xdr:rowOff>
    </xdr:from>
    <xdr:to>
      <xdr:col>107</xdr:col>
      <xdr:colOff>101600</xdr:colOff>
      <xdr:row>40</xdr:row>
      <xdr:rowOff>119380</xdr:rowOff>
    </xdr:to>
    <xdr:sp macro="" textlink="">
      <xdr:nvSpPr>
        <xdr:cNvPr id="491" name="楕円 490"/>
        <xdr:cNvSpPr/>
      </xdr:nvSpPr>
      <xdr:spPr>
        <a:xfrm>
          <a:off x="2038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68580</xdr:rowOff>
    </xdr:to>
    <xdr:cxnSp macro="">
      <xdr:nvCxnSpPr>
        <xdr:cNvPr id="492" name="直線コネクタ 491"/>
        <xdr:cNvCxnSpPr/>
      </xdr:nvCxnSpPr>
      <xdr:spPr>
        <a:xfrm>
          <a:off x="20434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93" name="楕円 492"/>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68580</xdr:rowOff>
    </xdr:from>
    <xdr:to>
      <xdr:col>107</xdr:col>
      <xdr:colOff>50800</xdr:colOff>
      <xdr:row>40</xdr:row>
      <xdr:rowOff>76200</xdr:rowOff>
    </xdr:to>
    <xdr:cxnSp macro="">
      <xdr:nvCxnSpPr>
        <xdr:cNvPr id="494" name="直線コネクタ 493"/>
        <xdr:cNvCxnSpPr/>
      </xdr:nvCxnSpPr>
      <xdr:spPr>
        <a:xfrm flipV="1">
          <a:off x="19545300" y="692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17780</xdr:rowOff>
    </xdr:from>
    <xdr:to>
      <xdr:col>98</xdr:col>
      <xdr:colOff>38100</xdr:colOff>
      <xdr:row>40</xdr:row>
      <xdr:rowOff>119380</xdr:rowOff>
    </xdr:to>
    <xdr:sp macro="" textlink="">
      <xdr:nvSpPr>
        <xdr:cNvPr id="495" name="楕円 494"/>
        <xdr:cNvSpPr/>
      </xdr:nvSpPr>
      <xdr:spPr>
        <a:xfrm>
          <a:off x="18605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68580</xdr:rowOff>
    </xdr:from>
    <xdr:to>
      <xdr:col>102</xdr:col>
      <xdr:colOff>114300</xdr:colOff>
      <xdr:row>40</xdr:row>
      <xdr:rowOff>76200</xdr:rowOff>
    </xdr:to>
    <xdr:cxnSp macro="">
      <xdr:nvCxnSpPr>
        <xdr:cNvPr id="496" name="直線コネクタ 495"/>
        <xdr:cNvCxnSpPr/>
      </xdr:nvCxnSpPr>
      <xdr:spPr>
        <a:xfrm>
          <a:off x="18656300" y="692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501" name="n_1mainValue【認定こども園・幼稚園・保育所】&#10;一人当たり面積"/>
        <xdr:cNvSpPr txBox="1"/>
      </xdr:nvSpPr>
      <xdr:spPr>
        <a:xfrm>
          <a:off x="210757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502" name="n_2mainValue【認定こども園・幼稚園・保育所】&#10;一人当たり面積"/>
        <xdr:cNvSpPr txBox="1"/>
      </xdr:nvSpPr>
      <xdr:spPr>
        <a:xfrm>
          <a:off x="20199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503" name="n_3mainValue【認定こども園・幼稚園・保育所】&#10;一人当たり面積"/>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504" name="n_4mainValue【認定こども園・幼稚園・保育所】&#10;一人当たり面積"/>
        <xdr:cNvSpPr txBox="1"/>
      </xdr:nvSpPr>
      <xdr:spPr>
        <a:xfrm>
          <a:off x="18421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5" name="楕円 544"/>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162577</xdr:rowOff>
    </xdr:from>
    <xdr:ext cx="405111" cy="259045"/>
    <xdr:sp macro="" textlink="">
      <xdr:nvSpPr>
        <xdr:cNvPr id="546" name="【学校施設】&#10;有形固定資産減価償却率該当値テキスト"/>
        <xdr:cNvSpPr txBox="1"/>
      </xdr:nvSpPr>
      <xdr:spPr>
        <a:xfrm>
          <a:off x="16357600"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103505</xdr:rowOff>
    </xdr:from>
    <xdr:to>
      <xdr:col>81</xdr:col>
      <xdr:colOff>101600</xdr:colOff>
      <xdr:row>60</xdr:row>
      <xdr:rowOff>33655</xdr:rowOff>
    </xdr:to>
    <xdr:sp macro="" textlink="">
      <xdr:nvSpPr>
        <xdr:cNvPr id="547" name="楕円 546"/>
        <xdr:cNvSpPr/>
      </xdr:nvSpPr>
      <xdr:spPr>
        <a:xfrm>
          <a:off x="15430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154305</xdr:rowOff>
    </xdr:from>
    <xdr:to>
      <xdr:col>85</xdr:col>
      <xdr:colOff>127000</xdr:colOff>
      <xdr:row>60</xdr:row>
      <xdr:rowOff>19050</xdr:rowOff>
    </xdr:to>
    <xdr:cxnSp macro="">
      <xdr:nvCxnSpPr>
        <xdr:cNvPr id="548" name="直線コネクタ 547"/>
        <xdr:cNvCxnSpPr/>
      </xdr:nvCxnSpPr>
      <xdr:spPr>
        <a:xfrm>
          <a:off x="15481300" y="102698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549" name="楕円 548"/>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154305</xdr:rowOff>
    </xdr:to>
    <xdr:cxnSp macro="">
      <xdr:nvCxnSpPr>
        <xdr:cNvPr id="550" name="直線コネクタ 549"/>
        <xdr:cNvCxnSpPr/>
      </xdr:nvCxnSpPr>
      <xdr:spPr>
        <a:xfrm>
          <a:off x="14592300" y="102336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34925</xdr:rowOff>
    </xdr:from>
    <xdr:to>
      <xdr:col>72</xdr:col>
      <xdr:colOff>38100</xdr:colOff>
      <xdr:row>59</xdr:row>
      <xdr:rowOff>136525</xdr:rowOff>
    </xdr:to>
    <xdr:sp macro="" textlink="">
      <xdr:nvSpPr>
        <xdr:cNvPr id="551" name="楕円 550"/>
        <xdr:cNvSpPr/>
      </xdr:nvSpPr>
      <xdr:spPr>
        <a:xfrm>
          <a:off x="1365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85725</xdr:rowOff>
    </xdr:from>
    <xdr:to>
      <xdr:col>76</xdr:col>
      <xdr:colOff>114300</xdr:colOff>
      <xdr:row>59</xdr:row>
      <xdr:rowOff>118110</xdr:rowOff>
    </xdr:to>
    <xdr:cxnSp macro="">
      <xdr:nvCxnSpPr>
        <xdr:cNvPr id="552" name="直線コネクタ 551"/>
        <xdr:cNvCxnSpPr/>
      </xdr:nvCxnSpPr>
      <xdr:spPr>
        <a:xfrm>
          <a:off x="13703300" y="102012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168275</xdr:rowOff>
    </xdr:from>
    <xdr:to>
      <xdr:col>67</xdr:col>
      <xdr:colOff>101600</xdr:colOff>
      <xdr:row>59</xdr:row>
      <xdr:rowOff>98425</xdr:rowOff>
    </xdr:to>
    <xdr:sp macro="" textlink="">
      <xdr:nvSpPr>
        <xdr:cNvPr id="553" name="楕円 552"/>
        <xdr:cNvSpPr/>
      </xdr:nvSpPr>
      <xdr:spPr>
        <a:xfrm>
          <a:off x="12763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47625</xdr:rowOff>
    </xdr:from>
    <xdr:to>
      <xdr:col>71</xdr:col>
      <xdr:colOff>177800</xdr:colOff>
      <xdr:row>59</xdr:row>
      <xdr:rowOff>85725</xdr:rowOff>
    </xdr:to>
    <xdr:cxnSp macro="">
      <xdr:nvCxnSpPr>
        <xdr:cNvPr id="554" name="直線コネクタ 553"/>
        <xdr:cNvCxnSpPr/>
      </xdr:nvCxnSpPr>
      <xdr:spPr>
        <a:xfrm>
          <a:off x="12814300" y="10163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50182</xdr:rowOff>
    </xdr:from>
    <xdr:ext cx="405111" cy="259045"/>
    <xdr:sp macro="" textlink="">
      <xdr:nvSpPr>
        <xdr:cNvPr id="559" name="n_1mainValue【学校施設】&#10;有形固定資産減価償却率"/>
        <xdr:cNvSpPr txBox="1"/>
      </xdr:nvSpPr>
      <xdr:spPr>
        <a:xfrm>
          <a:off x="15266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13987</xdr:rowOff>
    </xdr:from>
    <xdr:ext cx="405111" cy="259045"/>
    <xdr:sp macro="" textlink="">
      <xdr:nvSpPr>
        <xdr:cNvPr id="560" name="n_2mainValue【学校施設】&#10;有形固定資産減価償却率"/>
        <xdr:cNvSpPr txBox="1"/>
      </xdr:nvSpPr>
      <xdr:spPr>
        <a:xfrm>
          <a:off x="14389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153052</xdr:rowOff>
    </xdr:from>
    <xdr:ext cx="405111" cy="259045"/>
    <xdr:sp macro="" textlink="">
      <xdr:nvSpPr>
        <xdr:cNvPr id="561" name="n_3mainValue【学校施設】&#10;有形固定資産減価償却率"/>
        <xdr:cNvSpPr txBox="1"/>
      </xdr:nvSpPr>
      <xdr:spPr>
        <a:xfrm>
          <a:off x="13500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114952</xdr:rowOff>
    </xdr:from>
    <xdr:ext cx="405111" cy="259045"/>
    <xdr:sp macro="" textlink="">
      <xdr:nvSpPr>
        <xdr:cNvPr id="562" name="n_4mainValue【学校施設】&#10;有形固定資産減価償却率"/>
        <xdr:cNvSpPr txBox="1"/>
      </xdr:nvSpPr>
      <xdr:spPr>
        <a:xfrm>
          <a:off x="12611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100647</xdr:rowOff>
    </xdr:from>
    <xdr:to>
      <xdr:col>116</xdr:col>
      <xdr:colOff>114300</xdr:colOff>
      <xdr:row>61</xdr:row>
      <xdr:rowOff>30797</xdr:rowOff>
    </xdr:to>
    <xdr:sp macro="" textlink="">
      <xdr:nvSpPr>
        <xdr:cNvPr id="607" name="楕円 606"/>
        <xdr:cNvSpPr/>
      </xdr:nvSpPr>
      <xdr:spPr>
        <a:xfrm>
          <a:off x="22110700" y="103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79074</xdr:rowOff>
    </xdr:from>
    <xdr:ext cx="469744" cy="259045"/>
    <xdr:sp macro="" textlink="">
      <xdr:nvSpPr>
        <xdr:cNvPr id="608" name="【学校施設】&#10;一人当たり面積該当値テキスト"/>
        <xdr:cNvSpPr txBox="1"/>
      </xdr:nvSpPr>
      <xdr:spPr>
        <a:xfrm>
          <a:off x="22199600" y="1036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106363</xdr:rowOff>
    </xdr:from>
    <xdr:to>
      <xdr:col>112</xdr:col>
      <xdr:colOff>38100</xdr:colOff>
      <xdr:row>61</xdr:row>
      <xdr:rowOff>36513</xdr:rowOff>
    </xdr:to>
    <xdr:sp macro="" textlink="">
      <xdr:nvSpPr>
        <xdr:cNvPr id="609" name="楕円 608"/>
        <xdr:cNvSpPr/>
      </xdr:nvSpPr>
      <xdr:spPr>
        <a:xfrm>
          <a:off x="21272500" y="103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151447</xdr:rowOff>
    </xdr:from>
    <xdr:to>
      <xdr:col>116</xdr:col>
      <xdr:colOff>63500</xdr:colOff>
      <xdr:row>60</xdr:row>
      <xdr:rowOff>157163</xdr:rowOff>
    </xdr:to>
    <xdr:cxnSp macro="">
      <xdr:nvCxnSpPr>
        <xdr:cNvPr id="610" name="直線コネクタ 609"/>
        <xdr:cNvCxnSpPr/>
      </xdr:nvCxnSpPr>
      <xdr:spPr>
        <a:xfrm flipV="1">
          <a:off x="21323300" y="10438447"/>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110649</xdr:rowOff>
    </xdr:from>
    <xdr:to>
      <xdr:col>107</xdr:col>
      <xdr:colOff>101600</xdr:colOff>
      <xdr:row>61</xdr:row>
      <xdr:rowOff>40799</xdr:rowOff>
    </xdr:to>
    <xdr:sp macro="" textlink="">
      <xdr:nvSpPr>
        <xdr:cNvPr id="611" name="楕円 610"/>
        <xdr:cNvSpPr/>
      </xdr:nvSpPr>
      <xdr:spPr>
        <a:xfrm>
          <a:off x="20383500" y="103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157163</xdr:rowOff>
    </xdr:from>
    <xdr:to>
      <xdr:col>111</xdr:col>
      <xdr:colOff>177800</xdr:colOff>
      <xdr:row>60</xdr:row>
      <xdr:rowOff>161449</xdr:rowOff>
    </xdr:to>
    <xdr:cxnSp macro="">
      <xdr:nvCxnSpPr>
        <xdr:cNvPr id="612" name="直線コネクタ 611"/>
        <xdr:cNvCxnSpPr/>
      </xdr:nvCxnSpPr>
      <xdr:spPr>
        <a:xfrm flipV="1">
          <a:off x="20434300" y="10444163"/>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122079</xdr:rowOff>
    </xdr:from>
    <xdr:to>
      <xdr:col>102</xdr:col>
      <xdr:colOff>165100</xdr:colOff>
      <xdr:row>61</xdr:row>
      <xdr:rowOff>52229</xdr:rowOff>
    </xdr:to>
    <xdr:sp macro="" textlink="">
      <xdr:nvSpPr>
        <xdr:cNvPr id="613" name="楕円 612"/>
        <xdr:cNvSpPr/>
      </xdr:nvSpPr>
      <xdr:spPr>
        <a:xfrm>
          <a:off x="19494500" y="104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161449</xdr:rowOff>
    </xdr:from>
    <xdr:to>
      <xdr:col>107</xdr:col>
      <xdr:colOff>50800</xdr:colOff>
      <xdr:row>61</xdr:row>
      <xdr:rowOff>1429</xdr:rowOff>
    </xdr:to>
    <xdr:cxnSp macro="">
      <xdr:nvCxnSpPr>
        <xdr:cNvPr id="614" name="直線コネクタ 613"/>
        <xdr:cNvCxnSpPr/>
      </xdr:nvCxnSpPr>
      <xdr:spPr>
        <a:xfrm flipV="1">
          <a:off x="19545300" y="104484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117793</xdr:rowOff>
    </xdr:from>
    <xdr:to>
      <xdr:col>98</xdr:col>
      <xdr:colOff>38100</xdr:colOff>
      <xdr:row>61</xdr:row>
      <xdr:rowOff>47943</xdr:rowOff>
    </xdr:to>
    <xdr:sp macro="" textlink="">
      <xdr:nvSpPr>
        <xdr:cNvPr id="615" name="楕円 614"/>
        <xdr:cNvSpPr/>
      </xdr:nvSpPr>
      <xdr:spPr>
        <a:xfrm>
          <a:off x="18605500" y="104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168593</xdr:rowOff>
    </xdr:from>
    <xdr:to>
      <xdr:col>102</xdr:col>
      <xdr:colOff>114300</xdr:colOff>
      <xdr:row>61</xdr:row>
      <xdr:rowOff>1429</xdr:rowOff>
    </xdr:to>
    <xdr:cxnSp macro="">
      <xdr:nvCxnSpPr>
        <xdr:cNvPr id="616" name="直線コネクタ 615"/>
        <xdr:cNvCxnSpPr/>
      </xdr:nvCxnSpPr>
      <xdr:spPr>
        <a:xfrm>
          <a:off x="18656300" y="10455593"/>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27640</xdr:rowOff>
    </xdr:from>
    <xdr:ext cx="469744" cy="259045"/>
    <xdr:sp macro="" textlink="">
      <xdr:nvSpPr>
        <xdr:cNvPr id="621" name="n_1mainValue【学校施設】&#10;一人当たり面積"/>
        <xdr:cNvSpPr txBox="1"/>
      </xdr:nvSpPr>
      <xdr:spPr>
        <a:xfrm>
          <a:off x="210757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31926</xdr:rowOff>
    </xdr:from>
    <xdr:ext cx="469744" cy="259045"/>
    <xdr:sp macro="" textlink="">
      <xdr:nvSpPr>
        <xdr:cNvPr id="622" name="n_2mainValue【学校施設】&#10;一人当たり面積"/>
        <xdr:cNvSpPr txBox="1"/>
      </xdr:nvSpPr>
      <xdr:spPr>
        <a:xfrm>
          <a:off x="20199427" y="104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43356</xdr:rowOff>
    </xdr:from>
    <xdr:ext cx="469744" cy="259045"/>
    <xdr:sp macro="" textlink="">
      <xdr:nvSpPr>
        <xdr:cNvPr id="623" name="n_3mainValue【学校施設】&#10;一人当たり面積"/>
        <xdr:cNvSpPr txBox="1"/>
      </xdr:nvSpPr>
      <xdr:spPr>
        <a:xfrm>
          <a:off x="19310427" y="1050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39070</xdr:rowOff>
    </xdr:from>
    <xdr:ext cx="469744" cy="259045"/>
    <xdr:sp macro="" textlink="">
      <xdr:nvSpPr>
        <xdr:cNvPr id="624" name="n_4mainValue【学校施設】&#10;一人当たり面積"/>
        <xdr:cNvSpPr txBox="1"/>
      </xdr:nvSpPr>
      <xdr:spPr>
        <a:xfrm>
          <a:off x="18421427" y="1049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については、類似団体と比較して、全体的に高い水準となっている。中でも、道路は高い状況にある。学校施設については、耐震化事業や適正規模・適正配置により類似団体平均を下回っているものの、約</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％の校舎が建築後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いることから、尼崎市学校施設マネジメント計画に基づく適切な改築や改修を進める必要がある。認定こども園・幼稚園・保育所については、待機児童対策も見据えた建替や老朽化した公立保育所の解体・民間移管を計画的に進めており、近年は有形固定資産減価償却率が減少傾向にあった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増加に転じ</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、引き続き計画的に取り組んでいく必要がある。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76835</xdr:rowOff>
    </xdr:from>
    <xdr:to>
      <xdr:col>24</xdr:col>
      <xdr:colOff>114300</xdr:colOff>
      <xdr:row>40</xdr:row>
      <xdr:rowOff>6985</xdr:rowOff>
    </xdr:to>
    <xdr:sp macro="" textlink="">
      <xdr:nvSpPr>
        <xdr:cNvPr id="73" name="楕円 72"/>
        <xdr:cNvSpPr/>
      </xdr:nvSpPr>
      <xdr:spPr>
        <a:xfrm>
          <a:off x="4584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55262</xdr:rowOff>
    </xdr:from>
    <xdr:ext cx="405111" cy="259045"/>
    <xdr:sp macro="" textlink="">
      <xdr:nvSpPr>
        <xdr:cNvPr id="74" name="【図書館】&#10;有形固定資産減価償却率該当値テキスト"/>
        <xdr:cNvSpPr txBox="1"/>
      </xdr:nvSpPr>
      <xdr:spPr>
        <a:xfrm>
          <a:off x="4673600"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31115</xdr:rowOff>
    </xdr:from>
    <xdr:to>
      <xdr:col>20</xdr:col>
      <xdr:colOff>38100</xdr:colOff>
      <xdr:row>39</xdr:row>
      <xdr:rowOff>132715</xdr:rowOff>
    </xdr:to>
    <xdr:sp macro="" textlink="">
      <xdr:nvSpPr>
        <xdr:cNvPr id="75" name="楕円 74"/>
        <xdr:cNvSpPr/>
      </xdr:nvSpPr>
      <xdr:spPr>
        <a:xfrm>
          <a:off x="3746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81915</xdr:rowOff>
    </xdr:from>
    <xdr:to>
      <xdr:col>24</xdr:col>
      <xdr:colOff>63500</xdr:colOff>
      <xdr:row>39</xdr:row>
      <xdr:rowOff>127635</xdr:rowOff>
    </xdr:to>
    <xdr:cxnSp macro="">
      <xdr:nvCxnSpPr>
        <xdr:cNvPr id="76" name="直線コネクタ 75"/>
        <xdr:cNvCxnSpPr/>
      </xdr:nvCxnSpPr>
      <xdr:spPr>
        <a:xfrm>
          <a:off x="3797300" y="67684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158750</xdr:rowOff>
    </xdr:from>
    <xdr:to>
      <xdr:col>15</xdr:col>
      <xdr:colOff>101600</xdr:colOff>
      <xdr:row>39</xdr:row>
      <xdr:rowOff>88900</xdr:rowOff>
    </xdr:to>
    <xdr:sp macro="" textlink="">
      <xdr:nvSpPr>
        <xdr:cNvPr id="77" name="楕円 76"/>
        <xdr:cNvSpPr/>
      </xdr:nvSpPr>
      <xdr:spPr>
        <a:xfrm>
          <a:off x="2857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38100</xdr:rowOff>
    </xdr:from>
    <xdr:to>
      <xdr:col>19</xdr:col>
      <xdr:colOff>177800</xdr:colOff>
      <xdr:row>39</xdr:row>
      <xdr:rowOff>81915</xdr:rowOff>
    </xdr:to>
    <xdr:cxnSp macro="">
      <xdr:nvCxnSpPr>
        <xdr:cNvPr id="78" name="直線コネクタ 77"/>
        <xdr:cNvCxnSpPr/>
      </xdr:nvCxnSpPr>
      <xdr:spPr>
        <a:xfrm>
          <a:off x="2908300" y="67246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111125</xdr:rowOff>
    </xdr:from>
    <xdr:to>
      <xdr:col>10</xdr:col>
      <xdr:colOff>165100</xdr:colOff>
      <xdr:row>39</xdr:row>
      <xdr:rowOff>41275</xdr:rowOff>
    </xdr:to>
    <xdr:sp macro="" textlink="">
      <xdr:nvSpPr>
        <xdr:cNvPr id="79" name="楕円 78"/>
        <xdr:cNvSpPr/>
      </xdr:nvSpPr>
      <xdr:spPr>
        <a:xfrm>
          <a:off x="196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161925</xdr:rowOff>
    </xdr:from>
    <xdr:to>
      <xdr:col>15</xdr:col>
      <xdr:colOff>50800</xdr:colOff>
      <xdr:row>39</xdr:row>
      <xdr:rowOff>38100</xdr:rowOff>
    </xdr:to>
    <xdr:cxnSp macro="">
      <xdr:nvCxnSpPr>
        <xdr:cNvPr id="80" name="直線コネクタ 79"/>
        <xdr:cNvCxnSpPr/>
      </xdr:nvCxnSpPr>
      <xdr:spPr>
        <a:xfrm>
          <a:off x="2019300" y="6677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65405</xdr:rowOff>
    </xdr:from>
    <xdr:to>
      <xdr:col>6</xdr:col>
      <xdr:colOff>38100</xdr:colOff>
      <xdr:row>38</xdr:row>
      <xdr:rowOff>167005</xdr:rowOff>
    </xdr:to>
    <xdr:sp macro="" textlink="">
      <xdr:nvSpPr>
        <xdr:cNvPr id="81" name="楕円 80"/>
        <xdr:cNvSpPr/>
      </xdr:nvSpPr>
      <xdr:spPr>
        <a:xfrm>
          <a:off x="107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116205</xdr:rowOff>
    </xdr:from>
    <xdr:to>
      <xdr:col>10</xdr:col>
      <xdr:colOff>114300</xdr:colOff>
      <xdr:row>38</xdr:row>
      <xdr:rowOff>161925</xdr:rowOff>
    </xdr:to>
    <xdr:cxnSp macro="">
      <xdr:nvCxnSpPr>
        <xdr:cNvPr id="82" name="直線コネクタ 81"/>
        <xdr:cNvCxnSpPr/>
      </xdr:nvCxnSpPr>
      <xdr:spPr>
        <a:xfrm>
          <a:off x="1130300" y="6631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123842</xdr:rowOff>
    </xdr:from>
    <xdr:ext cx="405111" cy="259045"/>
    <xdr:sp macro="" textlink="">
      <xdr:nvSpPr>
        <xdr:cNvPr id="87" name="n_1mainValue【図書館】&#10;有形固定資産減価償却率"/>
        <xdr:cNvSpPr txBox="1"/>
      </xdr:nvSpPr>
      <xdr:spPr>
        <a:xfrm>
          <a:off x="35820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80027</xdr:rowOff>
    </xdr:from>
    <xdr:ext cx="405111" cy="259045"/>
    <xdr:sp macro="" textlink="">
      <xdr:nvSpPr>
        <xdr:cNvPr id="88" name="n_2mainValue【図書館】&#10;有形固定資産減価償却率"/>
        <xdr:cNvSpPr txBox="1"/>
      </xdr:nvSpPr>
      <xdr:spPr>
        <a:xfrm>
          <a:off x="2705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32402</xdr:rowOff>
    </xdr:from>
    <xdr:ext cx="405111" cy="259045"/>
    <xdr:sp macro="" textlink="">
      <xdr:nvSpPr>
        <xdr:cNvPr id="89" name="n_3mainValue【図書館】&#10;有形固定資産減価償却率"/>
        <xdr:cNvSpPr txBox="1"/>
      </xdr:nvSpPr>
      <xdr:spPr>
        <a:xfrm>
          <a:off x="1816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158132</xdr:rowOff>
    </xdr:from>
    <xdr:ext cx="405111" cy="259045"/>
    <xdr:sp macro="" textlink="">
      <xdr:nvSpPr>
        <xdr:cNvPr id="90" name="n_4mainValue【図書館】&#10;有形固定資産減価償却率"/>
        <xdr:cNvSpPr txBox="1"/>
      </xdr:nvSpPr>
      <xdr:spPr>
        <a:xfrm>
          <a:off x="927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130175</xdr:rowOff>
    </xdr:from>
    <xdr:to>
      <xdr:col>24</xdr:col>
      <xdr:colOff>114300</xdr:colOff>
      <xdr:row>61</xdr:row>
      <xdr:rowOff>60325</xdr:rowOff>
    </xdr:to>
    <xdr:sp macro="" textlink="">
      <xdr:nvSpPr>
        <xdr:cNvPr id="186" name="楕円 185"/>
        <xdr:cNvSpPr/>
      </xdr:nvSpPr>
      <xdr:spPr>
        <a:xfrm>
          <a:off x="4584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108602</xdr:rowOff>
    </xdr:from>
    <xdr:ext cx="405111" cy="259045"/>
    <xdr:sp macro="" textlink="">
      <xdr:nvSpPr>
        <xdr:cNvPr id="187" name="【体育館・プール】&#10;有形固定資産減価償却率該当値テキスト"/>
        <xdr:cNvSpPr txBox="1"/>
      </xdr:nvSpPr>
      <xdr:spPr>
        <a:xfrm>
          <a:off x="46736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122555</xdr:rowOff>
    </xdr:from>
    <xdr:to>
      <xdr:col>20</xdr:col>
      <xdr:colOff>38100</xdr:colOff>
      <xdr:row>61</xdr:row>
      <xdr:rowOff>52705</xdr:rowOff>
    </xdr:to>
    <xdr:sp macro="" textlink="">
      <xdr:nvSpPr>
        <xdr:cNvPr id="188" name="楕円 187"/>
        <xdr:cNvSpPr/>
      </xdr:nvSpPr>
      <xdr:spPr>
        <a:xfrm>
          <a:off x="3746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xdr:rowOff>
    </xdr:from>
    <xdr:to>
      <xdr:col>24</xdr:col>
      <xdr:colOff>63500</xdr:colOff>
      <xdr:row>61</xdr:row>
      <xdr:rowOff>9525</xdr:rowOff>
    </xdr:to>
    <xdr:cxnSp macro="">
      <xdr:nvCxnSpPr>
        <xdr:cNvPr id="189" name="直線コネクタ 188"/>
        <xdr:cNvCxnSpPr/>
      </xdr:nvCxnSpPr>
      <xdr:spPr>
        <a:xfrm>
          <a:off x="3797300" y="104603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82550</xdr:rowOff>
    </xdr:from>
    <xdr:to>
      <xdr:col>15</xdr:col>
      <xdr:colOff>101600</xdr:colOff>
      <xdr:row>62</xdr:row>
      <xdr:rowOff>12700</xdr:rowOff>
    </xdr:to>
    <xdr:sp macro="" textlink="">
      <xdr:nvSpPr>
        <xdr:cNvPr id="190" name="楕円 189"/>
        <xdr:cNvSpPr/>
      </xdr:nvSpPr>
      <xdr:spPr>
        <a:xfrm>
          <a:off x="2857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xdr:rowOff>
    </xdr:from>
    <xdr:to>
      <xdr:col>19</xdr:col>
      <xdr:colOff>177800</xdr:colOff>
      <xdr:row>61</xdr:row>
      <xdr:rowOff>133350</xdr:rowOff>
    </xdr:to>
    <xdr:cxnSp macro="">
      <xdr:nvCxnSpPr>
        <xdr:cNvPr id="191" name="直線コネクタ 190"/>
        <xdr:cNvCxnSpPr/>
      </xdr:nvCxnSpPr>
      <xdr:spPr>
        <a:xfrm flipV="1">
          <a:off x="2908300" y="1046035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2" name="楕円 191"/>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133350</xdr:rowOff>
    </xdr:to>
    <xdr:cxnSp macro="">
      <xdr:nvCxnSpPr>
        <xdr:cNvPr id="193" name="直線コネクタ 192"/>
        <xdr:cNvCxnSpPr/>
      </xdr:nvCxnSpPr>
      <xdr:spPr>
        <a:xfrm>
          <a:off x="2019300" y="105498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170180</xdr:rowOff>
    </xdr:from>
    <xdr:to>
      <xdr:col>6</xdr:col>
      <xdr:colOff>38100</xdr:colOff>
      <xdr:row>61</xdr:row>
      <xdr:rowOff>100330</xdr:rowOff>
    </xdr:to>
    <xdr:sp macro="" textlink="">
      <xdr:nvSpPr>
        <xdr:cNvPr id="194" name="楕円 193"/>
        <xdr:cNvSpPr/>
      </xdr:nvSpPr>
      <xdr:spPr>
        <a:xfrm>
          <a:off x="1079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49530</xdr:rowOff>
    </xdr:from>
    <xdr:to>
      <xdr:col>10</xdr:col>
      <xdr:colOff>114300</xdr:colOff>
      <xdr:row>61</xdr:row>
      <xdr:rowOff>91440</xdr:rowOff>
    </xdr:to>
    <xdr:cxnSp macro="">
      <xdr:nvCxnSpPr>
        <xdr:cNvPr id="195" name="直線コネクタ 194"/>
        <xdr:cNvCxnSpPr/>
      </xdr:nvCxnSpPr>
      <xdr:spPr>
        <a:xfrm>
          <a:off x="1130300" y="105079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43832</xdr:rowOff>
    </xdr:from>
    <xdr:ext cx="405111" cy="259045"/>
    <xdr:sp macro="" textlink="">
      <xdr:nvSpPr>
        <xdr:cNvPr id="200" name="n_1mainValue【体育館・プール】&#10;有形固定資産減価償却率"/>
        <xdr:cNvSpPr txBox="1"/>
      </xdr:nvSpPr>
      <xdr:spPr>
        <a:xfrm>
          <a:off x="3582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3827</xdr:rowOff>
    </xdr:from>
    <xdr:ext cx="405111" cy="259045"/>
    <xdr:sp macro="" textlink="">
      <xdr:nvSpPr>
        <xdr:cNvPr id="201" name="n_2mainValue【体育館・プール】&#10;有形固定資産減価償却率"/>
        <xdr:cNvSpPr txBox="1"/>
      </xdr:nvSpPr>
      <xdr:spPr>
        <a:xfrm>
          <a:off x="2705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2" name="n_3mainValue【体育館・プール】&#10;有形固定資産減価償却率"/>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91457</xdr:rowOff>
    </xdr:from>
    <xdr:ext cx="405111" cy="259045"/>
    <xdr:sp macro="" textlink="">
      <xdr:nvSpPr>
        <xdr:cNvPr id="203" name="n_4mainValue【体育館・プール】&#10;有形固定資産減価償却率"/>
        <xdr:cNvSpPr txBox="1"/>
      </xdr:nvSpPr>
      <xdr:spPr>
        <a:xfrm>
          <a:off x="927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xdr:rowOff>
    </xdr:from>
    <xdr:to>
      <xdr:col>55</xdr:col>
      <xdr:colOff>50800</xdr:colOff>
      <xdr:row>63</xdr:row>
      <xdr:rowOff>105664</xdr:rowOff>
    </xdr:to>
    <xdr:sp macro="" textlink="">
      <xdr:nvSpPr>
        <xdr:cNvPr id="241" name="楕円 240"/>
        <xdr:cNvSpPr/>
      </xdr:nvSpPr>
      <xdr:spPr>
        <a:xfrm>
          <a:off x="104267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90441</xdr:rowOff>
    </xdr:from>
    <xdr:ext cx="469744" cy="259045"/>
    <xdr:sp macro="" textlink="">
      <xdr:nvSpPr>
        <xdr:cNvPr id="242" name="【体育館・プール】&#10;一人当たり面積該当値テキスト"/>
        <xdr:cNvSpPr txBox="1"/>
      </xdr:nvSpPr>
      <xdr:spPr>
        <a:xfrm>
          <a:off x="10515600" y="107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xdr:rowOff>
    </xdr:from>
    <xdr:to>
      <xdr:col>50</xdr:col>
      <xdr:colOff>165100</xdr:colOff>
      <xdr:row>63</xdr:row>
      <xdr:rowOff>105664</xdr:rowOff>
    </xdr:to>
    <xdr:sp macro="" textlink="">
      <xdr:nvSpPr>
        <xdr:cNvPr id="243" name="楕円 242"/>
        <xdr:cNvSpPr/>
      </xdr:nvSpPr>
      <xdr:spPr>
        <a:xfrm>
          <a:off x="9588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54864</xdr:rowOff>
    </xdr:from>
    <xdr:to>
      <xdr:col>55</xdr:col>
      <xdr:colOff>0</xdr:colOff>
      <xdr:row>63</xdr:row>
      <xdr:rowOff>54864</xdr:rowOff>
    </xdr:to>
    <xdr:cxnSp macro="">
      <xdr:nvCxnSpPr>
        <xdr:cNvPr id="244" name="直線コネクタ 243"/>
        <xdr:cNvCxnSpPr/>
      </xdr:nvCxnSpPr>
      <xdr:spPr>
        <a:xfrm>
          <a:off x="9639300" y="10856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4064</xdr:rowOff>
    </xdr:from>
    <xdr:to>
      <xdr:col>46</xdr:col>
      <xdr:colOff>38100</xdr:colOff>
      <xdr:row>63</xdr:row>
      <xdr:rowOff>105664</xdr:rowOff>
    </xdr:to>
    <xdr:sp macro="" textlink="">
      <xdr:nvSpPr>
        <xdr:cNvPr id="245" name="楕円 244"/>
        <xdr:cNvSpPr/>
      </xdr:nvSpPr>
      <xdr:spPr>
        <a:xfrm>
          <a:off x="8699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54864</xdr:rowOff>
    </xdr:from>
    <xdr:to>
      <xdr:col>50</xdr:col>
      <xdr:colOff>114300</xdr:colOff>
      <xdr:row>63</xdr:row>
      <xdr:rowOff>54864</xdr:rowOff>
    </xdr:to>
    <xdr:cxnSp macro="">
      <xdr:nvCxnSpPr>
        <xdr:cNvPr id="246" name="直線コネクタ 245"/>
        <xdr:cNvCxnSpPr/>
      </xdr:nvCxnSpPr>
      <xdr:spPr>
        <a:xfrm>
          <a:off x="8750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4064</xdr:rowOff>
    </xdr:from>
    <xdr:to>
      <xdr:col>41</xdr:col>
      <xdr:colOff>101600</xdr:colOff>
      <xdr:row>63</xdr:row>
      <xdr:rowOff>105664</xdr:rowOff>
    </xdr:to>
    <xdr:sp macro="" textlink="">
      <xdr:nvSpPr>
        <xdr:cNvPr id="247" name="楕円 246"/>
        <xdr:cNvSpPr/>
      </xdr:nvSpPr>
      <xdr:spPr>
        <a:xfrm>
          <a:off x="7810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54864</xdr:rowOff>
    </xdr:from>
    <xdr:to>
      <xdr:col>45</xdr:col>
      <xdr:colOff>177800</xdr:colOff>
      <xdr:row>63</xdr:row>
      <xdr:rowOff>54864</xdr:rowOff>
    </xdr:to>
    <xdr:cxnSp macro="">
      <xdr:nvCxnSpPr>
        <xdr:cNvPr id="248" name="直線コネクタ 247"/>
        <xdr:cNvCxnSpPr/>
      </xdr:nvCxnSpPr>
      <xdr:spPr>
        <a:xfrm>
          <a:off x="7861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4064</xdr:rowOff>
    </xdr:from>
    <xdr:to>
      <xdr:col>36</xdr:col>
      <xdr:colOff>165100</xdr:colOff>
      <xdr:row>63</xdr:row>
      <xdr:rowOff>105664</xdr:rowOff>
    </xdr:to>
    <xdr:sp macro="" textlink="">
      <xdr:nvSpPr>
        <xdr:cNvPr id="249" name="楕円 248"/>
        <xdr:cNvSpPr/>
      </xdr:nvSpPr>
      <xdr:spPr>
        <a:xfrm>
          <a:off x="6921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54864</xdr:rowOff>
    </xdr:from>
    <xdr:to>
      <xdr:col>41</xdr:col>
      <xdr:colOff>50800</xdr:colOff>
      <xdr:row>63</xdr:row>
      <xdr:rowOff>54864</xdr:rowOff>
    </xdr:to>
    <xdr:cxnSp macro="">
      <xdr:nvCxnSpPr>
        <xdr:cNvPr id="250" name="直線コネクタ 249"/>
        <xdr:cNvCxnSpPr/>
      </xdr:nvCxnSpPr>
      <xdr:spPr>
        <a:xfrm>
          <a:off x="6972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96791</xdr:rowOff>
    </xdr:from>
    <xdr:ext cx="469744" cy="259045"/>
    <xdr:sp macro="" textlink="">
      <xdr:nvSpPr>
        <xdr:cNvPr id="255" name="n_1mainValue【体育館・プール】&#10;一人当たり面積"/>
        <xdr:cNvSpPr txBox="1"/>
      </xdr:nvSpPr>
      <xdr:spPr>
        <a:xfrm>
          <a:off x="9391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96791</xdr:rowOff>
    </xdr:from>
    <xdr:ext cx="469744" cy="259045"/>
    <xdr:sp macro="" textlink="">
      <xdr:nvSpPr>
        <xdr:cNvPr id="256" name="n_2mainValue【体育館・プール】&#10;一人当たり面積"/>
        <xdr:cNvSpPr txBox="1"/>
      </xdr:nvSpPr>
      <xdr:spPr>
        <a:xfrm>
          <a:off x="8515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96791</xdr:rowOff>
    </xdr:from>
    <xdr:ext cx="469744" cy="259045"/>
    <xdr:sp macro="" textlink="">
      <xdr:nvSpPr>
        <xdr:cNvPr id="257" name="n_3mainValue【体育館・プール】&#10;一人当たり面積"/>
        <xdr:cNvSpPr txBox="1"/>
      </xdr:nvSpPr>
      <xdr:spPr>
        <a:xfrm>
          <a:off x="7626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96791</xdr:rowOff>
    </xdr:from>
    <xdr:ext cx="469744" cy="259045"/>
    <xdr:sp macro="" textlink="">
      <xdr:nvSpPr>
        <xdr:cNvPr id="258" name="n_4mainValue【体育館・プール】&#10;一人当たり面積"/>
        <xdr:cNvSpPr txBox="1"/>
      </xdr:nvSpPr>
      <xdr:spPr>
        <a:xfrm>
          <a:off x="6737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19304</xdr:rowOff>
    </xdr:from>
    <xdr:to>
      <xdr:col>24</xdr:col>
      <xdr:colOff>114300</xdr:colOff>
      <xdr:row>83</xdr:row>
      <xdr:rowOff>120904</xdr:rowOff>
    </xdr:to>
    <xdr:sp macro="" textlink="">
      <xdr:nvSpPr>
        <xdr:cNvPr id="297" name="楕円 296"/>
        <xdr:cNvSpPr/>
      </xdr:nvSpPr>
      <xdr:spPr>
        <a:xfrm>
          <a:off x="45847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169181</xdr:rowOff>
    </xdr:from>
    <xdr:ext cx="405111" cy="259045"/>
    <xdr:sp macro="" textlink="">
      <xdr:nvSpPr>
        <xdr:cNvPr id="298" name="【福祉施設】&#10;有形固定資産減価償却率該当値テキスト"/>
        <xdr:cNvSpPr txBox="1"/>
      </xdr:nvSpPr>
      <xdr:spPr>
        <a:xfrm>
          <a:off x="4673600"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94742</xdr:rowOff>
    </xdr:from>
    <xdr:to>
      <xdr:col>20</xdr:col>
      <xdr:colOff>38100</xdr:colOff>
      <xdr:row>84</xdr:row>
      <xdr:rowOff>24892</xdr:rowOff>
    </xdr:to>
    <xdr:sp macro="" textlink="">
      <xdr:nvSpPr>
        <xdr:cNvPr id="299" name="楕円 298"/>
        <xdr:cNvSpPr/>
      </xdr:nvSpPr>
      <xdr:spPr>
        <a:xfrm>
          <a:off x="3746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70104</xdr:rowOff>
    </xdr:from>
    <xdr:to>
      <xdr:col>24</xdr:col>
      <xdr:colOff>63500</xdr:colOff>
      <xdr:row>83</xdr:row>
      <xdr:rowOff>145542</xdr:rowOff>
    </xdr:to>
    <xdr:cxnSp macro="">
      <xdr:nvCxnSpPr>
        <xdr:cNvPr id="300" name="直線コネクタ 299"/>
        <xdr:cNvCxnSpPr/>
      </xdr:nvCxnSpPr>
      <xdr:spPr>
        <a:xfrm flipV="1">
          <a:off x="3797300" y="14300454"/>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60452</xdr:rowOff>
    </xdr:from>
    <xdr:to>
      <xdr:col>15</xdr:col>
      <xdr:colOff>101600</xdr:colOff>
      <xdr:row>82</xdr:row>
      <xdr:rowOff>162052</xdr:rowOff>
    </xdr:to>
    <xdr:sp macro="" textlink="">
      <xdr:nvSpPr>
        <xdr:cNvPr id="301" name="楕円 300"/>
        <xdr:cNvSpPr/>
      </xdr:nvSpPr>
      <xdr:spPr>
        <a:xfrm>
          <a:off x="2857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111252</xdr:rowOff>
    </xdr:from>
    <xdr:to>
      <xdr:col>19</xdr:col>
      <xdr:colOff>177800</xdr:colOff>
      <xdr:row>83</xdr:row>
      <xdr:rowOff>145542</xdr:rowOff>
    </xdr:to>
    <xdr:cxnSp macro="">
      <xdr:nvCxnSpPr>
        <xdr:cNvPr id="302" name="直線コネクタ 301"/>
        <xdr:cNvCxnSpPr/>
      </xdr:nvCxnSpPr>
      <xdr:spPr>
        <a:xfrm>
          <a:off x="2908300" y="1417015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xdr:rowOff>
    </xdr:from>
    <xdr:to>
      <xdr:col>10</xdr:col>
      <xdr:colOff>165100</xdr:colOff>
      <xdr:row>83</xdr:row>
      <xdr:rowOff>116332</xdr:rowOff>
    </xdr:to>
    <xdr:sp macro="" textlink="">
      <xdr:nvSpPr>
        <xdr:cNvPr id="303" name="楕円 302"/>
        <xdr:cNvSpPr/>
      </xdr:nvSpPr>
      <xdr:spPr>
        <a:xfrm>
          <a:off x="19685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111252</xdr:rowOff>
    </xdr:from>
    <xdr:to>
      <xdr:col>15</xdr:col>
      <xdr:colOff>50800</xdr:colOff>
      <xdr:row>83</xdr:row>
      <xdr:rowOff>65532</xdr:rowOff>
    </xdr:to>
    <xdr:cxnSp macro="">
      <xdr:nvCxnSpPr>
        <xdr:cNvPr id="304" name="直線コネクタ 303"/>
        <xdr:cNvCxnSpPr/>
      </xdr:nvCxnSpPr>
      <xdr:spPr>
        <a:xfrm flipV="1">
          <a:off x="2019300" y="1417015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163322</xdr:rowOff>
    </xdr:from>
    <xdr:to>
      <xdr:col>6</xdr:col>
      <xdr:colOff>38100</xdr:colOff>
      <xdr:row>83</xdr:row>
      <xdr:rowOff>93472</xdr:rowOff>
    </xdr:to>
    <xdr:sp macro="" textlink="">
      <xdr:nvSpPr>
        <xdr:cNvPr id="305" name="楕円 304"/>
        <xdr:cNvSpPr/>
      </xdr:nvSpPr>
      <xdr:spPr>
        <a:xfrm>
          <a:off x="1079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42672</xdr:rowOff>
    </xdr:from>
    <xdr:to>
      <xdr:col>10</xdr:col>
      <xdr:colOff>114300</xdr:colOff>
      <xdr:row>83</xdr:row>
      <xdr:rowOff>65532</xdr:rowOff>
    </xdr:to>
    <xdr:cxnSp macro="">
      <xdr:nvCxnSpPr>
        <xdr:cNvPr id="306" name="直線コネクタ 305"/>
        <xdr:cNvCxnSpPr/>
      </xdr:nvCxnSpPr>
      <xdr:spPr>
        <a:xfrm>
          <a:off x="1130300" y="142730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16019</xdr:rowOff>
    </xdr:from>
    <xdr:ext cx="405111" cy="259045"/>
    <xdr:sp macro="" textlink="">
      <xdr:nvSpPr>
        <xdr:cNvPr id="311" name="n_1mainValue【福祉施設】&#10;有形固定資産減価償却率"/>
        <xdr:cNvSpPr txBox="1"/>
      </xdr:nvSpPr>
      <xdr:spPr>
        <a:xfrm>
          <a:off x="3582044"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macro="" textlink="">
      <xdr:nvSpPr>
        <xdr:cNvPr id="312" name="n_2mainValue【福祉施設】&#10;有形固定資産減価償却率"/>
        <xdr:cNvSpPr txBox="1"/>
      </xdr:nvSpPr>
      <xdr:spPr>
        <a:xfrm>
          <a:off x="2705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107459</xdr:rowOff>
    </xdr:from>
    <xdr:ext cx="405111" cy="259045"/>
    <xdr:sp macro="" textlink="">
      <xdr:nvSpPr>
        <xdr:cNvPr id="313" name="n_3mainValue【福祉施設】&#10;有形固定資産減価償却率"/>
        <xdr:cNvSpPr txBox="1"/>
      </xdr:nvSpPr>
      <xdr:spPr>
        <a:xfrm>
          <a:off x="1816744" y="143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84599</xdr:rowOff>
    </xdr:from>
    <xdr:ext cx="405111" cy="259045"/>
    <xdr:sp macro="" textlink="">
      <xdr:nvSpPr>
        <xdr:cNvPr id="314" name="n_4mainValue【福祉施設】&#10;有形固定資産減価償却率"/>
        <xdr:cNvSpPr txBox="1"/>
      </xdr:nvSpPr>
      <xdr:spPr>
        <a:xfrm>
          <a:off x="9277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6" name="楕円 355"/>
        <xdr:cNvSpPr/>
      </xdr:nvSpPr>
      <xdr:spPr>
        <a:xfrm>
          <a:off x="10426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7" name="【福祉施設】&#10;一人当たり面積該当値テキスト"/>
        <xdr:cNvSpPr txBox="1"/>
      </xdr:nvSpPr>
      <xdr:spPr>
        <a:xfrm>
          <a:off x="10515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58" name="楕円 357"/>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119743</xdr:rowOff>
    </xdr:to>
    <xdr:cxnSp macro="">
      <xdr:nvCxnSpPr>
        <xdr:cNvPr id="359" name="直線コネクタ 358"/>
        <xdr:cNvCxnSpPr/>
      </xdr:nvCxnSpPr>
      <xdr:spPr>
        <a:xfrm flipV="1">
          <a:off x="9639300" y="1451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36286</xdr:rowOff>
    </xdr:from>
    <xdr:to>
      <xdr:col>46</xdr:col>
      <xdr:colOff>38100</xdr:colOff>
      <xdr:row>84</xdr:row>
      <xdr:rowOff>137886</xdr:rowOff>
    </xdr:to>
    <xdr:sp macro="" textlink="">
      <xdr:nvSpPr>
        <xdr:cNvPr id="360" name="楕円 359"/>
        <xdr:cNvSpPr/>
      </xdr:nvSpPr>
      <xdr:spPr>
        <a:xfrm>
          <a:off x="869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87086</xdr:rowOff>
    </xdr:from>
    <xdr:to>
      <xdr:col>50</xdr:col>
      <xdr:colOff>114300</xdr:colOff>
      <xdr:row>84</xdr:row>
      <xdr:rowOff>119743</xdr:rowOff>
    </xdr:to>
    <xdr:cxnSp macro="">
      <xdr:nvCxnSpPr>
        <xdr:cNvPr id="361" name="直線コネクタ 360"/>
        <xdr:cNvCxnSpPr/>
      </xdr:nvCxnSpPr>
      <xdr:spPr>
        <a:xfrm>
          <a:off x="8750300" y="1448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58057</xdr:rowOff>
    </xdr:from>
    <xdr:to>
      <xdr:col>41</xdr:col>
      <xdr:colOff>101600</xdr:colOff>
      <xdr:row>84</xdr:row>
      <xdr:rowOff>159657</xdr:rowOff>
    </xdr:to>
    <xdr:sp macro="" textlink="">
      <xdr:nvSpPr>
        <xdr:cNvPr id="362" name="楕円 361"/>
        <xdr:cNvSpPr/>
      </xdr:nvSpPr>
      <xdr:spPr>
        <a:xfrm>
          <a:off x="7810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87086</xdr:rowOff>
    </xdr:from>
    <xdr:to>
      <xdr:col>45</xdr:col>
      <xdr:colOff>177800</xdr:colOff>
      <xdr:row>84</xdr:row>
      <xdr:rowOff>108857</xdr:rowOff>
    </xdr:to>
    <xdr:cxnSp macro="">
      <xdr:nvCxnSpPr>
        <xdr:cNvPr id="363" name="直線コネクタ 362"/>
        <xdr:cNvCxnSpPr/>
      </xdr:nvCxnSpPr>
      <xdr:spPr>
        <a:xfrm flipV="1">
          <a:off x="7861300" y="144888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14514</xdr:rowOff>
    </xdr:from>
    <xdr:to>
      <xdr:col>36</xdr:col>
      <xdr:colOff>165100</xdr:colOff>
      <xdr:row>84</xdr:row>
      <xdr:rowOff>116114</xdr:rowOff>
    </xdr:to>
    <xdr:sp macro="" textlink="">
      <xdr:nvSpPr>
        <xdr:cNvPr id="364" name="楕円 363"/>
        <xdr:cNvSpPr/>
      </xdr:nvSpPr>
      <xdr:spPr>
        <a:xfrm>
          <a:off x="6921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65314</xdr:rowOff>
    </xdr:from>
    <xdr:to>
      <xdr:col>41</xdr:col>
      <xdr:colOff>50800</xdr:colOff>
      <xdr:row>84</xdr:row>
      <xdr:rowOff>108857</xdr:rowOff>
    </xdr:to>
    <xdr:cxnSp macro="">
      <xdr:nvCxnSpPr>
        <xdr:cNvPr id="365" name="直線コネクタ 364"/>
        <xdr:cNvCxnSpPr/>
      </xdr:nvCxnSpPr>
      <xdr:spPr>
        <a:xfrm>
          <a:off x="6972300" y="144671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70" name="n_1mainValue【福祉施設】&#10;一人当たり面積"/>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129013</xdr:rowOff>
    </xdr:from>
    <xdr:ext cx="469744" cy="259045"/>
    <xdr:sp macro="" textlink="">
      <xdr:nvSpPr>
        <xdr:cNvPr id="371" name="n_2mainValue【福祉施設】&#10;一人当たり面積"/>
        <xdr:cNvSpPr txBox="1"/>
      </xdr:nvSpPr>
      <xdr:spPr>
        <a:xfrm>
          <a:off x="8515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150784</xdr:rowOff>
    </xdr:from>
    <xdr:ext cx="469744" cy="259045"/>
    <xdr:sp macro="" textlink="">
      <xdr:nvSpPr>
        <xdr:cNvPr id="372" name="n_3mainValue【福祉施設】&#10;一人当たり面積"/>
        <xdr:cNvSpPr txBox="1"/>
      </xdr:nvSpPr>
      <xdr:spPr>
        <a:xfrm>
          <a:off x="76264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107241</xdr:rowOff>
    </xdr:from>
    <xdr:ext cx="469744" cy="259045"/>
    <xdr:sp macro="" textlink="">
      <xdr:nvSpPr>
        <xdr:cNvPr id="373" name="n_4mainValue【福祉施設】&#10;一人当たり面積"/>
        <xdr:cNvSpPr txBox="1"/>
      </xdr:nvSpPr>
      <xdr:spPr>
        <a:xfrm>
          <a:off x="67374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17780</xdr:rowOff>
    </xdr:from>
    <xdr:to>
      <xdr:col>24</xdr:col>
      <xdr:colOff>114300</xdr:colOff>
      <xdr:row>108</xdr:row>
      <xdr:rowOff>119380</xdr:rowOff>
    </xdr:to>
    <xdr:sp macro="" textlink="">
      <xdr:nvSpPr>
        <xdr:cNvPr id="414" name="楕円 413"/>
        <xdr:cNvSpPr/>
      </xdr:nvSpPr>
      <xdr:spPr>
        <a:xfrm>
          <a:off x="4584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104157</xdr:rowOff>
    </xdr:from>
    <xdr:ext cx="405111" cy="259045"/>
    <xdr:sp macro="" textlink="">
      <xdr:nvSpPr>
        <xdr:cNvPr id="415" name="【市民会館】&#10;有形固定資産減価償却率該当値テキスト"/>
        <xdr:cNvSpPr txBox="1"/>
      </xdr:nvSpPr>
      <xdr:spPr>
        <a:xfrm>
          <a:off x="4673600" y="184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143511</xdr:rowOff>
    </xdr:from>
    <xdr:to>
      <xdr:col>20</xdr:col>
      <xdr:colOff>38100</xdr:colOff>
      <xdr:row>108</xdr:row>
      <xdr:rowOff>73661</xdr:rowOff>
    </xdr:to>
    <xdr:sp macro="" textlink="">
      <xdr:nvSpPr>
        <xdr:cNvPr id="416" name="楕円 415"/>
        <xdr:cNvSpPr/>
      </xdr:nvSpPr>
      <xdr:spPr>
        <a:xfrm>
          <a:off x="3746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22861</xdr:rowOff>
    </xdr:from>
    <xdr:to>
      <xdr:col>24</xdr:col>
      <xdr:colOff>63500</xdr:colOff>
      <xdr:row>108</xdr:row>
      <xdr:rowOff>68580</xdr:rowOff>
    </xdr:to>
    <xdr:cxnSp macro="">
      <xdr:nvCxnSpPr>
        <xdr:cNvPr id="417" name="直線コネクタ 416"/>
        <xdr:cNvCxnSpPr/>
      </xdr:nvCxnSpPr>
      <xdr:spPr>
        <a:xfrm>
          <a:off x="3797300" y="18539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97789</xdr:rowOff>
    </xdr:from>
    <xdr:to>
      <xdr:col>15</xdr:col>
      <xdr:colOff>101600</xdr:colOff>
      <xdr:row>108</xdr:row>
      <xdr:rowOff>27939</xdr:rowOff>
    </xdr:to>
    <xdr:sp macro="" textlink="">
      <xdr:nvSpPr>
        <xdr:cNvPr id="418" name="楕円 417"/>
        <xdr:cNvSpPr/>
      </xdr:nvSpPr>
      <xdr:spPr>
        <a:xfrm>
          <a:off x="2857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148589</xdr:rowOff>
    </xdr:from>
    <xdr:to>
      <xdr:col>19</xdr:col>
      <xdr:colOff>177800</xdr:colOff>
      <xdr:row>108</xdr:row>
      <xdr:rowOff>22861</xdr:rowOff>
    </xdr:to>
    <xdr:cxnSp macro="">
      <xdr:nvCxnSpPr>
        <xdr:cNvPr id="419" name="直線コネクタ 418"/>
        <xdr:cNvCxnSpPr/>
      </xdr:nvCxnSpPr>
      <xdr:spPr>
        <a:xfrm>
          <a:off x="2908300" y="184937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52070</xdr:rowOff>
    </xdr:from>
    <xdr:to>
      <xdr:col>10</xdr:col>
      <xdr:colOff>165100</xdr:colOff>
      <xdr:row>107</xdr:row>
      <xdr:rowOff>153670</xdr:rowOff>
    </xdr:to>
    <xdr:sp macro="" textlink="">
      <xdr:nvSpPr>
        <xdr:cNvPr id="420" name="楕円 419"/>
        <xdr:cNvSpPr/>
      </xdr:nvSpPr>
      <xdr:spPr>
        <a:xfrm>
          <a:off x="196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102870</xdr:rowOff>
    </xdr:from>
    <xdr:to>
      <xdr:col>15</xdr:col>
      <xdr:colOff>50800</xdr:colOff>
      <xdr:row>107</xdr:row>
      <xdr:rowOff>148589</xdr:rowOff>
    </xdr:to>
    <xdr:cxnSp macro="">
      <xdr:nvCxnSpPr>
        <xdr:cNvPr id="421" name="直線コネクタ 420"/>
        <xdr:cNvCxnSpPr/>
      </xdr:nvCxnSpPr>
      <xdr:spPr>
        <a:xfrm>
          <a:off x="2019300" y="18448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10161</xdr:rowOff>
    </xdr:from>
    <xdr:to>
      <xdr:col>6</xdr:col>
      <xdr:colOff>38100</xdr:colOff>
      <xdr:row>107</xdr:row>
      <xdr:rowOff>111761</xdr:rowOff>
    </xdr:to>
    <xdr:sp macro="" textlink="">
      <xdr:nvSpPr>
        <xdr:cNvPr id="422" name="楕円 421"/>
        <xdr:cNvSpPr/>
      </xdr:nvSpPr>
      <xdr:spPr>
        <a:xfrm>
          <a:off x="1079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60961</xdr:rowOff>
    </xdr:from>
    <xdr:to>
      <xdr:col>10</xdr:col>
      <xdr:colOff>114300</xdr:colOff>
      <xdr:row>107</xdr:row>
      <xdr:rowOff>102870</xdr:rowOff>
    </xdr:to>
    <xdr:cxnSp macro="">
      <xdr:nvCxnSpPr>
        <xdr:cNvPr id="423" name="直線コネクタ 422"/>
        <xdr:cNvCxnSpPr/>
      </xdr:nvCxnSpPr>
      <xdr:spPr>
        <a:xfrm>
          <a:off x="1130300" y="184061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64788</xdr:rowOff>
    </xdr:from>
    <xdr:ext cx="405111" cy="259045"/>
    <xdr:sp macro="" textlink="">
      <xdr:nvSpPr>
        <xdr:cNvPr id="428" name="n_1mainValue【市民会館】&#10;有形固定資産減価償却率"/>
        <xdr:cNvSpPr txBox="1"/>
      </xdr:nvSpPr>
      <xdr:spPr>
        <a:xfrm>
          <a:off x="3582044"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19066</xdr:rowOff>
    </xdr:from>
    <xdr:ext cx="405111" cy="259045"/>
    <xdr:sp macro="" textlink="">
      <xdr:nvSpPr>
        <xdr:cNvPr id="429" name="n_2mainValue【市民会館】&#10;有形固定資産減価償却率"/>
        <xdr:cNvSpPr txBox="1"/>
      </xdr:nvSpPr>
      <xdr:spPr>
        <a:xfrm>
          <a:off x="2705744" y="185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144797</xdr:rowOff>
    </xdr:from>
    <xdr:ext cx="405111" cy="259045"/>
    <xdr:sp macro="" textlink="">
      <xdr:nvSpPr>
        <xdr:cNvPr id="430" name="n_3mainValue【市民会館】&#10;有形固定資産減価償却率"/>
        <xdr:cNvSpPr txBox="1"/>
      </xdr:nvSpPr>
      <xdr:spPr>
        <a:xfrm>
          <a:off x="1816744" y="184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102888</xdr:rowOff>
    </xdr:from>
    <xdr:ext cx="405111" cy="259045"/>
    <xdr:sp macro="" textlink="">
      <xdr:nvSpPr>
        <xdr:cNvPr id="431" name="n_4mainValue【市民会館】&#10;有形固定資産減価償却率"/>
        <xdr:cNvSpPr txBox="1"/>
      </xdr:nvSpPr>
      <xdr:spPr>
        <a:xfrm>
          <a:off x="927744"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53975</xdr:rowOff>
    </xdr:from>
    <xdr:to>
      <xdr:col>55</xdr:col>
      <xdr:colOff>50800</xdr:colOff>
      <xdr:row>107</xdr:row>
      <xdr:rowOff>155575</xdr:rowOff>
    </xdr:to>
    <xdr:sp macro="" textlink="">
      <xdr:nvSpPr>
        <xdr:cNvPr id="467" name="楕円 466"/>
        <xdr:cNvSpPr/>
      </xdr:nvSpPr>
      <xdr:spPr>
        <a:xfrm>
          <a:off x="10426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140352</xdr:rowOff>
    </xdr:from>
    <xdr:ext cx="469744" cy="259045"/>
    <xdr:sp macro="" textlink="">
      <xdr:nvSpPr>
        <xdr:cNvPr id="468" name="【市民会館】&#10;一人当たり面積該当値テキスト"/>
        <xdr:cNvSpPr txBox="1"/>
      </xdr:nvSpPr>
      <xdr:spPr>
        <a:xfrm>
          <a:off x="10515600" y="183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53975</xdr:rowOff>
    </xdr:from>
    <xdr:to>
      <xdr:col>50</xdr:col>
      <xdr:colOff>165100</xdr:colOff>
      <xdr:row>107</xdr:row>
      <xdr:rowOff>155575</xdr:rowOff>
    </xdr:to>
    <xdr:sp macro="" textlink="">
      <xdr:nvSpPr>
        <xdr:cNvPr id="469" name="楕円 468"/>
        <xdr:cNvSpPr/>
      </xdr:nvSpPr>
      <xdr:spPr>
        <a:xfrm>
          <a:off x="9588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104775</xdr:rowOff>
    </xdr:from>
    <xdr:to>
      <xdr:col>55</xdr:col>
      <xdr:colOff>0</xdr:colOff>
      <xdr:row>107</xdr:row>
      <xdr:rowOff>104775</xdr:rowOff>
    </xdr:to>
    <xdr:cxnSp macro="">
      <xdr:nvCxnSpPr>
        <xdr:cNvPr id="470" name="直線コネクタ 469"/>
        <xdr:cNvCxnSpPr/>
      </xdr:nvCxnSpPr>
      <xdr:spPr>
        <a:xfrm>
          <a:off x="9639300" y="18449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53975</xdr:rowOff>
    </xdr:from>
    <xdr:to>
      <xdr:col>46</xdr:col>
      <xdr:colOff>38100</xdr:colOff>
      <xdr:row>107</xdr:row>
      <xdr:rowOff>155575</xdr:rowOff>
    </xdr:to>
    <xdr:sp macro="" textlink="">
      <xdr:nvSpPr>
        <xdr:cNvPr id="471" name="楕円 470"/>
        <xdr:cNvSpPr/>
      </xdr:nvSpPr>
      <xdr:spPr>
        <a:xfrm>
          <a:off x="8699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104775</xdr:rowOff>
    </xdr:from>
    <xdr:to>
      <xdr:col>50</xdr:col>
      <xdr:colOff>114300</xdr:colOff>
      <xdr:row>107</xdr:row>
      <xdr:rowOff>104775</xdr:rowOff>
    </xdr:to>
    <xdr:cxnSp macro="">
      <xdr:nvCxnSpPr>
        <xdr:cNvPr id="472" name="直線コネクタ 471"/>
        <xdr:cNvCxnSpPr/>
      </xdr:nvCxnSpPr>
      <xdr:spPr>
        <a:xfrm>
          <a:off x="8750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53975</xdr:rowOff>
    </xdr:from>
    <xdr:to>
      <xdr:col>41</xdr:col>
      <xdr:colOff>101600</xdr:colOff>
      <xdr:row>107</xdr:row>
      <xdr:rowOff>155575</xdr:rowOff>
    </xdr:to>
    <xdr:sp macro="" textlink="">
      <xdr:nvSpPr>
        <xdr:cNvPr id="473" name="楕円 472"/>
        <xdr:cNvSpPr/>
      </xdr:nvSpPr>
      <xdr:spPr>
        <a:xfrm>
          <a:off x="781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104775</xdr:rowOff>
    </xdr:from>
    <xdr:to>
      <xdr:col>45</xdr:col>
      <xdr:colOff>177800</xdr:colOff>
      <xdr:row>107</xdr:row>
      <xdr:rowOff>104775</xdr:rowOff>
    </xdr:to>
    <xdr:cxnSp macro="">
      <xdr:nvCxnSpPr>
        <xdr:cNvPr id="474" name="直線コネクタ 473"/>
        <xdr:cNvCxnSpPr/>
      </xdr:nvCxnSpPr>
      <xdr:spPr>
        <a:xfrm>
          <a:off x="7861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53975</xdr:rowOff>
    </xdr:from>
    <xdr:to>
      <xdr:col>36</xdr:col>
      <xdr:colOff>165100</xdr:colOff>
      <xdr:row>107</xdr:row>
      <xdr:rowOff>155575</xdr:rowOff>
    </xdr:to>
    <xdr:sp macro="" textlink="">
      <xdr:nvSpPr>
        <xdr:cNvPr id="475" name="楕円 474"/>
        <xdr:cNvSpPr/>
      </xdr:nvSpPr>
      <xdr:spPr>
        <a:xfrm>
          <a:off x="6921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104775</xdr:rowOff>
    </xdr:from>
    <xdr:to>
      <xdr:col>41</xdr:col>
      <xdr:colOff>50800</xdr:colOff>
      <xdr:row>107</xdr:row>
      <xdr:rowOff>104775</xdr:rowOff>
    </xdr:to>
    <xdr:cxnSp macro="">
      <xdr:nvCxnSpPr>
        <xdr:cNvPr id="476" name="直線コネクタ 475"/>
        <xdr:cNvCxnSpPr/>
      </xdr:nvCxnSpPr>
      <xdr:spPr>
        <a:xfrm>
          <a:off x="6972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146702</xdr:rowOff>
    </xdr:from>
    <xdr:ext cx="469744" cy="259045"/>
    <xdr:sp macro="" textlink="">
      <xdr:nvSpPr>
        <xdr:cNvPr id="481" name="n_1mainValue【市民会館】&#10;一人当たり面積"/>
        <xdr:cNvSpPr txBox="1"/>
      </xdr:nvSpPr>
      <xdr:spPr>
        <a:xfrm>
          <a:off x="93917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146702</xdr:rowOff>
    </xdr:from>
    <xdr:ext cx="469744" cy="259045"/>
    <xdr:sp macro="" textlink="">
      <xdr:nvSpPr>
        <xdr:cNvPr id="482" name="n_2mainValue【市民会館】&#10;一人当たり面積"/>
        <xdr:cNvSpPr txBox="1"/>
      </xdr:nvSpPr>
      <xdr:spPr>
        <a:xfrm>
          <a:off x="8515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483" name="n_3mainValue【市民会館】&#10;一人当たり面積"/>
        <xdr:cNvSpPr txBox="1"/>
      </xdr:nvSpPr>
      <xdr:spPr>
        <a:xfrm>
          <a:off x="7626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146702</xdr:rowOff>
    </xdr:from>
    <xdr:ext cx="469744" cy="259045"/>
    <xdr:sp macro="" textlink="">
      <xdr:nvSpPr>
        <xdr:cNvPr id="484" name="n_4mainValue【市民会館】&#10;一人当たり面積"/>
        <xdr:cNvSpPr txBox="1"/>
      </xdr:nvSpPr>
      <xdr:spPr>
        <a:xfrm>
          <a:off x="6737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4445</xdr:rowOff>
    </xdr:from>
    <xdr:to>
      <xdr:col>85</xdr:col>
      <xdr:colOff>177800</xdr:colOff>
      <xdr:row>40</xdr:row>
      <xdr:rowOff>106045</xdr:rowOff>
    </xdr:to>
    <xdr:sp macro="" textlink="">
      <xdr:nvSpPr>
        <xdr:cNvPr id="525" name="楕円 524"/>
        <xdr:cNvSpPr/>
      </xdr:nvSpPr>
      <xdr:spPr>
        <a:xfrm>
          <a:off x="162687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154322</xdr:rowOff>
    </xdr:from>
    <xdr:ext cx="405111" cy="259045"/>
    <xdr:sp macro="" textlink="">
      <xdr:nvSpPr>
        <xdr:cNvPr id="526" name="【一般廃棄物処理施設】&#10;有形固定資産減価償却率該当値テキスト"/>
        <xdr:cNvSpPr txBox="1"/>
      </xdr:nvSpPr>
      <xdr:spPr>
        <a:xfrm>
          <a:off x="16357600"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168275</xdr:rowOff>
    </xdr:from>
    <xdr:to>
      <xdr:col>81</xdr:col>
      <xdr:colOff>101600</xdr:colOff>
      <xdr:row>40</xdr:row>
      <xdr:rowOff>98425</xdr:rowOff>
    </xdr:to>
    <xdr:sp macro="" textlink="">
      <xdr:nvSpPr>
        <xdr:cNvPr id="527" name="楕円 526"/>
        <xdr:cNvSpPr/>
      </xdr:nvSpPr>
      <xdr:spPr>
        <a:xfrm>
          <a:off x="15430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47625</xdr:rowOff>
    </xdr:from>
    <xdr:to>
      <xdr:col>85</xdr:col>
      <xdr:colOff>127000</xdr:colOff>
      <xdr:row>40</xdr:row>
      <xdr:rowOff>55245</xdr:rowOff>
    </xdr:to>
    <xdr:cxnSp macro="">
      <xdr:nvCxnSpPr>
        <xdr:cNvPr id="528" name="直線コネクタ 527"/>
        <xdr:cNvCxnSpPr/>
      </xdr:nvCxnSpPr>
      <xdr:spPr>
        <a:xfrm>
          <a:off x="15481300" y="69056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122555</xdr:rowOff>
    </xdr:from>
    <xdr:to>
      <xdr:col>76</xdr:col>
      <xdr:colOff>165100</xdr:colOff>
      <xdr:row>40</xdr:row>
      <xdr:rowOff>52705</xdr:rowOff>
    </xdr:to>
    <xdr:sp macro="" textlink="">
      <xdr:nvSpPr>
        <xdr:cNvPr id="529" name="楕円 528"/>
        <xdr:cNvSpPr/>
      </xdr:nvSpPr>
      <xdr:spPr>
        <a:xfrm>
          <a:off x="14541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xdr:rowOff>
    </xdr:from>
    <xdr:to>
      <xdr:col>81</xdr:col>
      <xdr:colOff>50800</xdr:colOff>
      <xdr:row>40</xdr:row>
      <xdr:rowOff>47625</xdr:rowOff>
    </xdr:to>
    <xdr:cxnSp macro="">
      <xdr:nvCxnSpPr>
        <xdr:cNvPr id="530" name="直線コネクタ 529"/>
        <xdr:cNvCxnSpPr/>
      </xdr:nvCxnSpPr>
      <xdr:spPr>
        <a:xfrm>
          <a:off x="14592300" y="68599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531" name="楕円 530"/>
        <xdr:cNvSpPr/>
      </xdr:nvSpPr>
      <xdr:spPr>
        <a:xfrm>
          <a:off x="13652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40</xdr:row>
      <xdr:rowOff>1905</xdr:rowOff>
    </xdr:to>
    <xdr:cxnSp macro="">
      <xdr:nvCxnSpPr>
        <xdr:cNvPr id="532" name="直線コネクタ 531"/>
        <xdr:cNvCxnSpPr/>
      </xdr:nvCxnSpPr>
      <xdr:spPr>
        <a:xfrm>
          <a:off x="13703300" y="68408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92075</xdr:rowOff>
    </xdr:from>
    <xdr:to>
      <xdr:col>67</xdr:col>
      <xdr:colOff>101600</xdr:colOff>
      <xdr:row>40</xdr:row>
      <xdr:rowOff>22225</xdr:rowOff>
    </xdr:to>
    <xdr:sp macro="" textlink="">
      <xdr:nvSpPr>
        <xdr:cNvPr id="533" name="楕円 532"/>
        <xdr:cNvSpPr/>
      </xdr:nvSpPr>
      <xdr:spPr>
        <a:xfrm>
          <a:off x="12763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142875</xdr:rowOff>
    </xdr:from>
    <xdr:to>
      <xdr:col>71</xdr:col>
      <xdr:colOff>177800</xdr:colOff>
      <xdr:row>39</xdr:row>
      <xdr:rowOff>154305</xdr:rowOff>
    </xdr:to>
    <xdr:cxnSp macro="">
      <xdr:nvCxnSpPr>
        <xdr:cNvPr id="534" name="直線コネクタ 533"/>
        <xdr:cNvCxnSpPr/>
      </xdr:nvCxnSpPr>
      <xdr:spPr>
        <a:xfrm>
          <a:off x="12814300" y="6829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89552</xdr:rowOff>
    </xdr:from>
    <xdr:ext cx="405111" cy="259045"/>
    <xdr:sp macro="" textlink="">
      <xdr:nvSpPr>
        <xdr:cNvPr id="539" name="n_1mainValue【一般廃棄物処理施設】&#10;有形固定資産減価償却率"/>
        <xdr:cNvSpPr txBox="1"/>
      </xdr:nvSpPr>
      <xdr:spPr>
        <a:xfrm>
          <a:off x="152660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43832</xdr:rowOff>
    </xdr:from>
    <xdr:ext cx="405111" cy="259045"/>
    <xdr:sp macro="" textlink="">
      <xdr:nvSpPr>
        <xdr:cNvPr id="540" name="n_2mainValue【一般廃棄物処理施設】&#10;有形固定資産減価償却率"/>
        <xdr:cNvSpPr txBox="1"/>
      </xdr:nvSpPr>
      <xdr:spPr>
        <a:xfrm>
          <a:off x="14389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541" name="n_3mainValue【一般廃棄物処理施設】&#10;有形固定資産減価償却率"/>
        <xdr:cNvSpPr txBox="1"/>
      </xdr:nvSpPr>
      <xdr:spPr>
        <a:xfrm>
          <a:off x="13500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13352</xdr:rowOff>
    </xdr:from>
    <xdr:ext cx="405111" cy="259045"/>
    <xdr:sp macro="" textlink="">
      <xdr:nvSpPr>
        <xdr:cNvPr id="542" name="n_4mainValue【一般廃棄物処理施設】&#10;有形固定資産減価償却率"/>
        <xdr:cNvSpPr txBox="1"/>
      </xdr:nvSpPr>
      <xdr:spPr>
        <a:xfrm>
          <a:off x="12611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8697</xdr:rowOff>
    </xdr:from>
    <xdr:to>
      <xdr:col>116</xdr:col>
      <xdr:colOff>114300</xdr:colOff>
      <xdr:row>37</xdr:row>
      <xdr:rowOff>110297</xdr:rowOff>
    </xdr:to>
    <xdr:sp macro="" textlink="">
      <xdr:nvSpPr>
        <xdr:cNvPr id="582" name="楕円 581"/>
        <xdr:cNvSpPr/>
      </xdr:nvSpPr>
      <xdr:spPr>
        <a:xfrm>
          <a:off x="22110700" y="63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31574</xdr:rowOff>
    </xdr:from>
    <xdr:ext cx="599010" cy="259045"/>
    <xdr:sp macro="" textlink="">
      <xdr:nvSpPr>
        <xdr:cNvPr id="583" name="【一般廃棄物処理施設】&#10;一人当たり有形固定資産（償却資産）額該当値テキスト"/>
        <xdr:cNvSpPr txBox="1"/>
      </xdr:nvSpPr>
      <xdr:spPr>
        <a:xfrm>
          <a:off x="22199600" y="620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168687</xdr:rowOff>
    </xdr:from>
    <xdr:to>
      <xdr:col>112</xdr:col>
      <xdr:colOff>38100</xdr:colOff>
      <xdr:row>37</xdr:row>
      <xdr:rowOff>98837</xdr:rowOff>
    </xdr:to>
    <xdr:sp macro="" textlink="">
      <xdr:nvSpPr>
        <xdr:cNvPr id="584" name="楕円 583"/>
        <xdr:cNvSpPr/>
      </xdr:nvSpPr>
      <xdr:spPr>
        <a:xfrm>
          <a:off x="21272500" y="63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48037</xdr:rowOff>
    </xdr:from>
    <xdr:to>
      <xdr:col>116</xdr:col>
      <xdr:colOff>63500</xdr:colOff>
      <xdr:row>37</xdr:row>
      <xdr:rowOff>59497</xdr:rowOff>
    </xdr:to>
    <xdr:cxnSp macro="">
      <xdr:nvCxnSpPr>
        <xdr:cNvPr id="585" name="直線コネクタ 584"/>
        <xdr:cNvCxnSpPr/>
      </xdr:nvCxnSpPr>
      <xdr:spPr>
        <a:xfrm>
          <a:off x="21323300" y="6391687"/>
          <a:ext cx="8382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20706</xdr:rowOff>
    </xdr:from>
    <xdr:to>
      <xdr:col>107</xdr:col>
      <xdr:colOff>101600</xdr:colOff>
      <xdr:row>37</xdr:row>
      <xdr:rowOff>122306</xdr:rowOff>
    </xdr:to>
    <xdr:sp macro="" textlink="">
      <xdr:nvSpPr>
        <xdr:cNvPr id="586" name="楕円 585"/>
        <xdr:cNvSpPr/>
      </xdr:nvSpPr>
      <xdr:spPr>
        <a:xfrm>
          <a:off x="20383500" y="63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48037</xdr:rowOff>
    </xdr:from>
    <xdr:to>
      <xdr:col>111</xdr:col>
      <xdr:colOff>177800</xdr:colOff>
      <xdr:row>37</xdr:row>
      <xdr:rowOff>71506</xdr:rowOff>
    </xdr:to>
    <xdr:cxnSp macro="">
      <xdr:nvCxnSpPr>
        <xdr:cNvPr id="587" name="直線コネクタ 586"/>
        <xdr:cNvCxnSpPr/>
      </xdr:nvCxnSpPr>
      <xdr:spPr>
        <a:xfrm flipV="1">
          <a:off x="20434300" y="6391687"/>
          <a:ext cx="889000" cy="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167490</xdr:rowOff>
    </xdr:from>
    <xdr:to>
      <xdr:col>102</xdr:col>
      <xdr:colOff>165100</xdr:colOff>
      <xdr:row>37</xdr:row>
      <xdr:rowOff>97640</xdr:rowOff>
    </xdr:to>
    <xdr:sp macro="" textlink="">
      <xdr:nvSpPr>
        <xdr:cNvPr id="588" name="楕円 587"/>
        <xdr:cNvSpPr/>
      </xdr:nvSpPr>
      <xdr:spPr>
        <a:xfrm>
          <a:off x="19494500" y="633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46840</xdr:rowOff>
    </xdr:from>
    <xdr:to>
      <xdr:col>107</xdr:col>
      <xdr:colOff>50800</xdr:colOff>
      <xdr:row>37</xdr:row>
      <xdr:rowOff>71506</xdr:rowOff>
    </xdr:to>
    <xdr:cxnSp macro="">
      <xdr:nvCxnSpPr>
        <xdr:cNvPr id="589" name="直線コネクタ 588"/>
        <xdr:cNvCxnSpPr/>
      </xdr:nvCxnSpPr>
      <xdr:spPr>
        <a:xfrm>
          <a:off x="19545300" y="6390490"/>
          <a:ext cx="8890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5222</xdr:rowOff>
    </xdr:from>
    <xdr:to>
      <xdr:col>98</xdr:col>
      <xdr:colOff>38100</xdr:colOff>
      <xdr:row>37</xdr:row>
      <xdr:rowOff>106822</xdr:rowOff>
    </xdr:to>
    <xdr:sp macro="" textlink="">
      <xdr:nvSpPr>
        <xdr:cNvPr id="590" name="楕円 589"/>
        <xdr:cNvSpPr/>
      </xdr:nvSpPr>
      <xdr:spPr>
        <a:xfrm>
          <a:off x="18605500" y="63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46840</xdr:rowOff>
    </xdr:from>
    <xdr:to>
      <xdr:col>102</xdr:col>
      <xdr:colOff>114300</xdr:colOff>
      <xdr:row>37</xdr:row>
      <xdr:rowOff>56022</xdr:rowOff>
    </xdr:to>
    <xdr:cxnSp macro="">
      <xdr:nvCxnSpPr>
        <xdr:cNvPr id="591" name="直線コネクタ 590"/>
        <xdr:cNvCxnSpPr/>
      </xdr:nvCxnSpPr>
      <xdr:spPr>
        <a:xfrm flipV="1">
          <a:off x="18656300" y="6390490"/>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115364</xdr:rowOff>
    </xdr:from>
    <xdr:ext cx="599010" cy="259045"/>
    <xdr:sp macro="" textlink="">
      <xdr:nvSpPr>
        <xdr:cNvPr id="596" name="n_1mainValue【一般廃棄物処理施設】&#10;一人当たり有形固定資産（償却資産）額"/>
        <xdr:cNvSpPr txBox="1"/>
      </xdr:nvSpPr>
      <xdr:spPr>
        <a:xfrm>
          <a:off x="21011095" y="611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138833</xdr:rowOff>
    </xdr:from>
    <xdr:ext cx="599010" cy="259045"/>
    <xdr:sp macro="" textlink="">
      <xdr:nvSpPr>
        <xdr:cNvPr id="597" name="n_2mainValue【一般廃棄物処理施設】&#10;一人当たり有形固定資産（償却資産）額"/>
        <xdr:cNvSpPr txBox="1"/>
      </xdr:nvSpPr>
      <xdr:spPr>
        <a:xfrm>
          <a:off x="20134795" y="613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114167</xdr:rowOff>
    </xdr:from>
    <xdr:ext cx="599010" cy="259045"/>
    <xdr:sp macro="" textlink="">
      <xdr:nvSpPr>
        <xdr:cNvPr id="598" name="n_3mainValue【一般廃棄物処理施設】&#10;一人当たり有形固定資産（償却資産）額"/>
        <xdr:cNvSpPr txBox="1"/>
      </xdr:nvSpPr>
      <xdr:spPr>
        <a:xfrm>
          <a:off x="19245795" y="611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123349</xdr:rowOff>
    </xdr:from>
    <xdr:ext cx="599010" cy="259045"/>
    <xdr:sp macro="" textlink="">
      <xdr:nvSpPr>
        <xdr:cNvPr id="599" name="n_4mainValue【一般廃棄物処理施設】&#10;一人当たり有形固定資産（償却資産）額"/>
        <xdr:cNvSpPr txBox="1"/>
      </xdr:nvSpPr>
      <xdr:spPr>
        <a:xfrm>
          <a:off x="18356795" y="61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楕円 637"/>
        <xdr:cNvSpPr/>
      </xdr:nvSpPr>
      <xdr:spPr>
        <a:xfrm>
          <a:off x="162687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35069</xdr:rowOff>
    </xdr:from>
    <xdr:ext cx="405111" cy="259045"/>
    <xdr:sp macro="" textlink="">
      <xdr:nvSpPr>
        <xdr:cNvPr id="639" name="【保健センター・保健所】&#10;有形固定資産減価償却率該当値テキスト"/>
        <xdr:cNvSpPr txBox="1"/>
      </xdr:nvSpPr>
      <xdr:spPr>
        <a:xfrm>
          <a:off x="16357600"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13208</xdr:rowOff>
    </xdr:from>
    <xdr:to>
      <xdr:col>81</xdr:col>
      <xdr:colOff>101600</xdr:colOff>
      <xdr:row>59</xdr:row>
      <xdr:rowOff>114808</xdr:rowOff>
    </xdr:to>
    <xdr:sp macro="" textlink="">
      <xdr:nvSpPr>
        <xdr:cNvPr id="640" name="楕円 639"/>
        <xdr:cNvSpPr/>
      </xdr:nvSpPr>
      <xdr:spPr>
        <a:xfrm>
          <a:off x="154305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64008</xdr:rowOff>
    </xdr:from>
    <xdr:to>
      <xdr:col>85</xdr:col>
      <xdr:colOff>127000</xdr:colOff>
      <xdr:row>59</xdr:row>
      <xdr:rowOff>107442</xdr:rowOff>
    </xdr:to>
    <xdr:cxnSp macro="">
      <xdr:nvCxnSpPr>
        <xdr:cNvPr id="641" name="直線コネクタ 640"/>
        <xdr:cNvCxnSpPr/>
      </xdr:nvCxnSpPr>
      <xdr:spPr>
        <a:xfrm>
          <a:off x="15481300" y="1017955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136652</xdr:rowOff>
    </xdr:from>
    <xdr:to>
      <xdr:col>76</xdr:col>
      <xdr:colOff>165100</xdr:colOff>
      <xdr:row>59</xdr:row>
      <xdr:rowOff>66802</xdr:rowOff>
    </xdr:to>
    <xdr:sp macro="" textlink="">
      <xdr:nvSpPr>
        <xdr:cNvPr id="642" name="楕円 641"/>
        <xdr:cNvSpPr/>
      </xdr:nvSpPr>
      <xdr:spPr>
        <a:xfrm>
          <a:off x="14541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xdr:rowOff>
    </xdr:from>
    <xdr:to>
      <xdr:col>81</xdr:col>
      <xdr:colOff>50800</xdr:colOff>
      <xdr:row>59</xdr:row>
      <xdr:rowOff>64008</xdr:rowOff>
    </xdr:to>
    <xdr:cxnSp macro="">
      <xdr:nvCxnSpPr>
        <xdr:cNvPr id="643" name="直線コネクタ 642"/>
        <xdr:cNvCxnSpPr/>
      </xdr:nvCxnSpPr>
      <xdr:spPr>
        <a:xfrm>
          <a:off x="14592300" y="101315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84074</xdr:rowOff>
    </xdr:from>
    <xdr:to>
      <xdr:col>72</xdr:col>
      <xdr:colOff>38100</xdr:colOff>
      <xdr:row>57</xdr:row>
      <xdr:rowOff>14224</xdr:rowOff>
    </xdr:to>
    <xdr:sp macro="" textlink="">
      <xdr:nvSpPr>
        <xdr:cNvPr id="644" name="楕円 643"/>
        <xdr:cNvSpPr/>
      </xdr:nvSpPr>
      <xdr:spPr>
        <a:xfrm>
          <a:off x="13652500" y="96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134874</xdr:rowOff>
    </xdr:from>
    <xdr:to>
      <xdr:col>76</xdr:col>
      <xdr:colOff>114300</xdr:colOff>
      <xdr:row>59</xdr:row>
      <xdr:rowOff>16002</xdr:rowOff>
    </xdr:to>
    <xdr:cxnSp macro="">
      <xdr:nvCxnSpPr>
        <xdr:cNvPr id="645" name="直線コネクタ 644"/>
        <xdr:cNvCxnSpPr/>
      </xdr:nvCxnSpPr>
      <xdr:spPr>
        <a:xfrm>
          <a:off x="13703300" y="9736074"/>
          <a:ext cx="889000" cy="39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46" name="楕円 645"/>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134874</xdr:rowOff>
    </xdr:from>
    <xdr:to>
      <xdr:col>71</xdr:col>
      <xdr:colOff>177800</xdr:colOff>
      <xdr:row>58</xdr:row>
      <xdr:rowOff>114300</xdr:rowOff>
    </xdr:to>
    <xdr:cxnSp macro="">
      <xdr:nvCxnSpPr>
        <xdr:cNvPr id="647" name="直線コネクタ 646"/>
        <xdr:cNvCxnSpPr/>
      </xdr:nvCxnSpPr>
      <xdr:spPr>
        <a:xfrm flipV="1">
          <a:off x="12814300" y="9736074"/>
          <a:ext cx="889000" cy="3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105935</xdr:rowOff>
    </xdr:from>
    <xdr:ext cx="405111" cy="259045"/>
    <xdr:sp macro="" textlink="">
      <xdr:nvSpPr>
        <xdr:cNvPr id="652" name="n_1mainValue【保健センター・保健所】&#10;有形固定資産減価償却率"/>
        <xdr:cNvSpPr txBox="1"/>
      </xdr:nvSpPr>
      <xdr:spPr>
        <a:xfrm>
          <a:off x="15266044" y="102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83329</xdr:rowOff>
    </xdr:from>
    <xdr:ext cx="405111" cy="259045"/>
    <xdr:sp macro="" textlink="">
      <xdr:nvSpPr>
        <xdr:cNvPr id="653" name="n_2mainValue【保健センター・保健所】&#10;有形固定資産減価償却率"/>
        <xdr:cNvSpPr txBox="1"/>
      </xdr:nvSpPr>
      <xdr:spPr>
        <a:xfrm>
          <a:off x="14389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30751</xdr:rowOff>
    </xdr:from>
    <xdr:ext cx="405111" cy="259045"/>
    <xdr:sp macro="" textlink="">
      <xdr:nvSpPr>
        <xdr:cNvPr id="654" name="n_3mainValue【保健センター・保健所】&#10;有形固定資産減価償却率"/>
        <xdr:cNvSpPr txBox="1"/>
      </xdr:nvSpPr>
      <xdr:spPr>
        <a:xfrm>
          <a:off x="13500744" y="94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655" name="n_4mainValue【保健センター・保健所】&#10;有形固定資産減価償却率"/>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695" name="楕円 694"/>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696" name="【保健センター・保健所】&#10;一人当たり面積該当値テキスト"/>
        <xdr:cNvSpPr txBox="1"/>
      </xdr:nvSpPr>
      <xdr:spPr>
        <a:xfrm>
          <a:off x="22199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97" name="楕円 696"/>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102870</xdr:rowOff>
    </xdr:to>
    <xdr:cxnSp macro="">
      <xdr:nvCxnSpPr>
        <xdr:cNvPr id="698" name="直線コネクタ 697"/>
        <xdr:cNvCxnSpPr/>
      </xdr:nvCxnSpPr>
      <xdr:spPr>
        <a:xfrm flipV="1">
          <a:off x="21323300" y="10896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99" name="楕円 698"/>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700" name="直線コネクタ 699"/>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701" name="楕円 700"/>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702" name="直線コネクタ 701"/>
        <xdr:cNvCxnSpPr/>
      </xdr:nvCxnSpPr>
      <xdr:spPr>
        <a:xfrm>
          <a:off x="19545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90170</xdr:rowOff>
    </xdr:from>
    <xdr:to>
      <xdr:col>98</xdr:col>
      <xdr:colOff>38100</xdr:colOff>
      <xdr:row>64</xdr:row>
      <xdr:rowOff>20320</xdr:rowOff>
    </xdr:to>
    <xdr:sp macro="" textlink="">
      <xdr:nvSpPr>
        <xdr:cNvPr id="703" name="楕円 702"/>
        <xdr:cNvSpPr/>
      </xdr:nvSpPr>
      <xdr:spPr>
        <a:xfrm>
          <a:off x="18605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140970</xdr:rowOff>
    </xdr:to>
    <xdr:cxnSp macro="">
      <xdr:nvCxnSpPr>
        <xdr:cNvPr id="704" name="直線コネクタ 703"/>
        <xdr:cNvCxnSpPr/>
      </xdr:nvCxnSpPr>
      <xdr:spPr>
        <a:xfrm flipV="1">
          <a:off x="18656300" y="10904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709"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710" name="n_2main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711" name="n_3mainValue【保健センター・保健所】&#10;一人当たり面積"/>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11447</xdr:rowOff>
    </xdr:from>
    <xdr:ext cx="469744" cy="259045"/>
    <xdr:sp macro="" textlink="">
      <xdr:nvSpPr>
        <xdr:cNvPr id="712" name="n_4mainValue【保健センター・保健所】&#10;一人当たり面積"/>
        <xdr:cNvSpPr txBox="1"/>
      </xdr:nvSpPr>
      <xdr:spPr>
        <a:xfrm>
          <a:off x="18421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27305</xdr:rowOff>
    </xdr:from>
    <xdr:to>
      <xdr:col>85</xdr:col>
      <xdr:colOff>177800</xdr:colOff>
      <xdr:row>84</xdr:row>
      <xdr:rowOff>128905</xdr:rowOff>
    </xdr:to>
    <xdr:sp macro="" textlink="">
      <xdr:nvSpPr>
        <xdr:cNvPr id="753" name="楕円 752"/>
        <xdr:cNvSpPr/>
      </xdr:nvSpPr>
      <xdr:spPr>
        <a:xfrm>
          <a:off x="16268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113682</xdr:rowOff>
    </xdr:from>
    <xdr:ext cx="405111" cy="259045"/>
    <xdr:sp macro="" textlink="">
      <xdr:nvSpPr>
        <xdr:cNvPr id="754" name="【消防施設】&#10;有形固定資産減価償却率該当値テキスト"/>
        <xdr:cNvSpPr txBox="1"/>
      </xdr:nvSpPr>
      <xdr:spPr>
        <a:xfrm>
          <a:off x="16357600" y="1434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166370</xdr:rowOff>
    </xdr:from>
    <xdr:to>
      <xdr:col>81</xdr:col>
      <xdr:colOff>101600</xdr:colOff>
      <xdr:row>84</xdr:row>
      <xdr:rowOff>96520</xdr:rowOff>
    </xdr:to>
    <xdr:sp macro="" textlink="">
      <xdr:nvSpPr>
        <xdr:cNvPr id="755" name="楕円 754"/>
        <xdr:cNvSpPr/>
      </xdr:nvSpPr>
      <xdr:spPr>
        <a:xfrm>
          <a:off x="15430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45720</xdr:rowOff>
    </xdr:from>
    <xdr:to>
      <xdr:col>85</xdr:col>
      <xdr:colOff>127000</xdr:colOff>
      <xdr:row>84</xdr:row>
      <xdr:rowOff>78105</xdr:rowOff>
    </xdr:to>
    <xdr:cxnSp macro="">
      <xdr:nvCxnSpPr>
        <xdr:cNvPr id="756" name="直線コネクタ 755"/>
        <xdr:cNvCxnSpPr/>
      </xdr:nvCxnSpPr>
      <xdr:spPr>
        <a:xfrm>
          <a:off x="15481300" y="144475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82550</xdr:rowOff>
    </xdr:from>
    <xdr:to>
      <xdr:col>76</xdr:col>
      <xdr:colOff>165100</xdr:colOff>
      <xdr:row>84</xdr:row>
      <xdr:rowOff>12700</xdr:rowOff>
    </xdr:to>
    <xdr:sp macro="" textlink="">
      <xdr:nvSpPr>
        <xdr:cNvPr id="757" name="楕円 756"/>
        <xdr:cNvSpPr/>
      </xdr:nvSpPr>
      <xdr:spPr>
        <a:xfrm>
          <a:off x="14541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133350</xdr:rowOff>
    </xdr:from>
    <xdr:to>
      <xdr:col>81</xdr:col>
      <xdr:colOff>50800</xdr:colOff>
      <xdr:row>84</xdr:row>
      <xdr:rowOff>45720</xdr:rowOff>
    </xdr:to>
    <xdr:cxnSp macro="">
      <xdr:nvCxnSpPr>
        <xdr:cNvPr id="758" name="直線コネクタ 757"/>
        <xdr:cNvCxnSpPr/>
      </xdr:nvCxnSpPr>
      <xdr:spPr>
        <a:xfrm>
          <a:off x="14592300" y="14363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84455</xdr:rowOff>
    </xdr:from>
    <xdr:to>
      <xdr:col>72</xdr:col>
      <xdr:colOff>38100</xdr:colOff>
      <xdr:row>84</xdr:row>
      <xdr:rowOff>14605</xdr:rowOff>
    </xdr:to>
    <xdr:sp macro="" textlink="">
      <xdr:nvSpPr>
        <xdr:cNvPr id="759" name="楕円 758"/>
        <xdr:cNvSpPr/>
      </xdr:nvSpPr>
      <xdr:spPr>
        <a:xfrm>
          <a:off x="13652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133350</xdr:rowOff>
    </xdr:from>
    <xdr:to>
      <xdr:col>76</xdr:col>
      <xdr:colOff>114300</xdr:colOff>
      <xdr:row>83</xdr:row>
      <xdr:rowOff>135255</xdr:rowOff>
    </xdr:to>
    <xdr:cxnSp macro="">
      <xdr:nvCxnSpPr>
        <xdr:cNvPr id="760" name="直線コネクタ 759"/>
        <xdr:cNvCxnSpPr/>
      </xdr:nvCxnSpPr>
      <xdr:spPr>
        <a:xfrm flipV="1">
          <a:off x="13703300" y="143637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761" name="楕円 760"/>
        <xdr:cNvSpPr/>
      </xdr:nvSpPr>
      <xdr:spPr>
        <a:xfrm>
          <a:off x="1276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83</xdr:row>
      <xdr:rowOff>135255</xdr:rowOff>
    </xdr:to>
    <xdr:cxnSp macro="">
      <xdr:nvCxnSpPr>
        <xdr:cNvPr id="762" name="直線コネクタ 761"/>
        <xdr:cNvCxnSpPr/>
      </xdr:nvCxnSpPr>
      <xdr:spPr>
        <a:xfrm>
          <a:off x="12814300" y="143484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87647</xdr:rowOff>
    </xdr:from>
    <xdr:ext cx="405111" cy="259045"/>
    <xdr:sp macro="" textlink="">
      <xdr:nvSpPr>
        <xdr:cNvPr id="767" name="n_1mainValue【消防施設】&#10;有形固定資産減価償却率"/>
        <xdr:cNvSpPr txBox="1"/>
      </xdr:nvSpPr>
      <xdr:spPr>
        <a:xfrm>
          <a:off x="15266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3827</xdr:rowOff>
    </xdr:from>
    <xdr:ext cx="405111" cy="259045"/>
    <xdr:sp macro="" textlink="">
      <xdr:nvSpPr>
        <xdr:cNvPr id="768" name="n_2mainValue【消防施設】&#10;有形固定資産減価償却率"/>
        <xdr:cNvSpPr txBox="1"/>
      </xdr:nvSpPr>
      <xdr:spPr>
        <a:xfrm>
          <a:off x="14389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5732</xdr:rowOff>
    </xdr:from>
    <xdr:ext cx="405111" cy="259045"/>
    <xdr:sp macro="" textlink="">
      <xdr:nvSpPr>
        <xdr:cNvPr id="769" name="n_3mainValue【消防施設】&#10;有形固定資産減価償却率"/>
        <xdr:cNvSpPr txBox="1"/>
      </xdr:nvSpPr>
      <xdr:spPr>
        <a:xfrm>
          <a:off x="13500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770" name="n_4mainValue【消防施設】&#10;有形固定資産減価償却率"/>
        <xdr:cNvSpPr txBox="1"/>
      </xdr:nvSpPr>
      <xdr:spPr>
        <a:xfrm>
          <a:off x="12611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12" name="楕円 811"/>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13"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90714</xdr:rowOff>
    </xdr:from>
    <xdr:to>
      <xdr:col>112</xdr:col>
      <xdr:colOff>38100</xdr:colOff>
      <xdr:row>85</xdr:row>
      <xdr:rowOff>20864</xdr:rowOff>
    </xdr:to>
    <xdr:sp macro="" textlink="">
      <xdr:nvSpPr>
        <xdr:cNvPr id="814" name="楕円 813"/>
        <xdr:cNvSpPr/>
      </xdr:nvSpPr>
      <xdr:spPr>
        <a:xfrm>
          <a:off x="21272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141514</xdr:rowOff>
    </xdr:from>
    <xdr:to>
      <xdr:col>116</xdr:col>
      <xdr:colOff>63500</xdr:colOff>
      <xdr:row>84</xdr:row>
      <xdr:rowOff>152400</xdr:rowOff>
    </xdr:to>
    <xdr:cxnSp macro="">
      <xdr:nvCxnSpPr>
        <xdr:cNvPr id="815" name="直線コネクタ 814"/>
        <xdr:cNvCxnSpPr/>
      </xdr:nvCxnSpPr>
      <xdr:spPr>
        <a:xfrm>
          <a:off x="21323300" y="145433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90714</xdr:rowOff>
    </xdr:from>
    <xdr:to>
      <xdr:col>107</xdr:col>
      <xdr:colOff>101600</xdr:colOff>
      <xdr:row>85</xdr:row>
      <xdr:rowOff>20864</xdr:rowOff>
    </xdr:to>
    <xdr:sp macro="" textlink="">
      <xdr:nvSpPr>
        <xdr:cNvPr id="816" name="楕円 815"/>
        <xdr:cNvSpPr/>
      </xdr:nvSpPr>
      <xdr:spPr>
        <a:xfrm>
          <a:off x="20383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141514</xdr:rowOff>
    </xdr:from>
    <xdr:to>
      <xdr:col>111</xdr:col>
      <xdr:colOff>177800</xdr:colOff>
      <xdr:row>84</xdr:row>
      <xdr:rowOff>141514</xdr:rowOff>
    </xdr:to>
    <xdr:cxnSp macro="">
      <xdr:nvCxnSpPr>
        <xdr:cNvPr id="817" name="直線コネクタ 816"/>
        <xdr:cNvCxnSpPr/>
      </xdr:nvCxnSpPr>
      <xdr:spPr>
        <a:xfrm>
          <a:off x="20434300" y="14543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79829</xdr:rowOff>
    </xdr:from>
    <xdr:to>
      <xdr:col>102</xdr:col>
      <xdr:colOff>165100</xdr:colOff>
      <xdr:row>85</xdr:row>
      <xdr:rowOff>9979</xdr:rowOff>
    </xdr:to>
    <xdr:sp macro="" textlink="">
      <xdr:nvSpPr>
        <xdr:cNvPr id="818" name="楕円 817"/>
        <xdr:cNvSpPr/>
      </xdr:nvSpPr>
      <xdr:spPr>
        <a:xfrm>
          <a:off x="19494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130629</xdr:rowOff>
    </xdr:from>
    <xdr:to>
      <xdr:col>107</xdr:col>
      <xdr:colOff>50800</xdr:colOff>
      <xdr:row>84</xdr:row>
      <xdr:rowOff>141514</xdr:rowOff>
    </xdr:to>
    <xdr:cxnSp macro="">
      <xdr:nvCxnSpPr>
        <xdr:cNvPr id="819" name="直線コネクタ 818"/>
        <xdr:cNvCxnSpPr/>
      </xdr:nvCxnSpPr>
      <xdr:spPr>
        <a:xfrm>
          <a:off x="19545300" y="145324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79829</xdr:rowOff>
    </xdr:from>
    <xdr:to>
      <xdr:col>98</xdr:col>
      <xdr:colOff>38100</xdr:colOff>
      <xdr:row>85</xdr:row>
      <xdr:rowOff>9979</xdr:rowOff>
    </xdr:to>
    <xdr:sp macro="" textlink="">
      <xdr:nvSpPr>
        <xdr:cNvPr id="820" name="楕円 819"/>
        <xdr:cNvSpPr/>
      </xdr:nvSpPr>
      <xdr:spPr>
        <a:xfrm>
          <a:off x="18605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130629</xdr:rowOff>
    </xdr:from>
    <xdr:to>
      <xdr:col>102</xdr:col>
      <xdr:colOff>114300</xdr:colOff>
      <xdr:row>84</xdr:row>
      <xdr:rowOff>130629</xdr:rowOff>
    </xdr:to>
    <xdr:cxnSp macro="">
      <xdr:nvCxnSpPr>
        <xdr:cNvPr id="821" name="直線コネクタ 820"/>
        <xdr:cNvCxnSpPr/>
      </xdr:nvCxnSpPr>
      <xdr:spPr>
        <a:xfrm>
          <a:off x="18656300" y="1453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11991</xdr:rowOff>
    </xdr:from>
    <xdr:ext cx="469744" cy="259045"/>
    <xdr:sp macro="" textlink="">
      <xdr:nvSpPr>
        <xdr:cNvPr id="826" name="n_1mainValue【消防施設】&#10;一人当たり面積"/>
        <xdr:cNvSpPr txBox="1"/>
      </xdr:nvSpPr>
      <xdr:spPr>
        <a:xfrm>
          <a:off x="210757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11991</xdr:rowOff>
    </xdr:from>
    <xdr:ext cx="469744" cy="259045"/>
    <xdr:sp macro="" textlink="">
      <xdr:nvSpPr>
        <xdr:cNvPr id="827" name="n_2mainValue【消防施設】&#10;一人当たり面積"/>
        <xdr:cNvSpPr txBox="1"/>
      </xdr:nvSpPr>
      <xdr:spPr>
        <a:xfrm>
          <a:off x="20199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1106</xdr:rowOff>
    </xdr:from>
    <xdr:ext cx="469744" cy="259045"/>
    <xdr:sp macro="" textlink="">
      <xdr:nvSpPr>
        <xdr:cNvPr id="828" name="n_3mainValue【消防施設】&#10;一人当たり面積"/>
        <xdr:cNvSpPr txBox="1"/>
      </xdr:nvSpPr>
      <xdr:spPr>
        <a:xfrm>
          <a:off x="19310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1106</xdr:rowOff>
    </xdr:from>
    <xdr:ext cx="469744" cy="259045"/>
    <xdr:sp macro="" textlink="">
      <xdr:nvSpPr>
        <xdr:cNvPr id="829" name="n_4mainValue【消防施設】&#10;一人当たり面積"/>
        <xdr:cNvSpPr txBox="1"/>
      </xdr:nvSpPr>
      <xdr:spPr>
        <a:xfrm>
          <a:off x="18421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870" name="楕円 869"/>
        <xdr:cNvSpPr/>
      </xdr:nvSpPr>
      <xdr:spPr>
        <a:xfrm>
          <a:off x="162687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108602</xdr:rowOff>
    </xdr:from>
    <xdr:ext cx="405111" cy="259045"/>
    <xdr:sp macro="" textlink="">
      <xdr:nvSpPr>
        <xdr:cNvPr id="871" name="【庁舎】&#10;有形固定資産減価償却率該当値テキスト"/>
        <xdr:cNvSpPr txBox="1"/>
      </xdr:nvSpPr>
      <xdr:spPr>
        <a:xfrm>
          <a:off x="16357600"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67311</xdr:rowOff>
    </xdr:from>
    <xdr:to>
      <xdr:col>81</xdr:col>
      <xdr:colOff>101600</xdr:colOff>
      <xdr:row>104</xdr:row>
      <xdr:rowOff>168911</xdr:rowOff>
    </xdr:to>
    <xdr:sp macro="" textlink="">
      <xdr:nvSpPr>
        <xdr:cNvPr id="872" name="楕円 871"/>
        <xdr:cNvSpPr/>
      </xdr:nvSpPr>
      <xdr:spPr>
        <a:xfrm>
          <a:off x="15430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118111</xdr:rowOff>
    </xdr:from>
    <xdr:to>
      <xdr:col>85</xdr:col>
      <xdr:colOff>127000</xdr:colOff>
      <xdr:row>105</xdr:row>
      <xdr:rowOff>9525</xdr:rowOff>
    </xdr:to>
    <xdr:cxnSp macro="">
      <xdr:nvCxnSpPr>
        <xdr:cNvPr id="873" name="直線コネクタ 872"/>
        <xdr:cNvCxnSpPr/>
      </xdr:nvCxnSpPr>
      <xdr:spPr>
        <a:xfrm>
          <a:off x="15481300" y="179489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74" name="楕円 873"/>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118111</xdr:rowOff>
    </xdr:to>
    <xdr:cxnSp macro="">
      <xdr:nvCxnSpPr>
        <xdr:cNvPr id="875" name="直線コネクタ 874"/>
        <xdr:cNvCxnSpPr/>
      </xdr:nvCxnSpPr>
      <xdr:spPr>
        <a:xfrm>
          <a:off x="14592300" y="178498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876" name="楕円 875"/>
        <xdr:cNvSpPr/>
      </xdr:nvSpPr>
      <xdr:spPr>
        <a:xfrm>
          <a:off x="13652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105</xdr:row>
      <xdr:rowOff>5714</xdr:rowOff>
    </xdr:to>
    <xdr:cxnSp macro="">
      <xdr:nvCxnSpPr>
        <xdr:cNvPr id="877" name="直線コネクタ 876"/>
        <xdr:cNvCxnSpPr/>
      </xdr:nvCxnSpPr>
      <xdr:spPr>
        <a:xfrm flipV="1">
          <a:off x="13703300" y="17849850"/>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12064</xdr:rowOff>
    </xdr:from>
    <xdr:to>
      <xdr:col>67</xdr:col>
      <xdr:colOff>101600</xdr:colOff>
      <xdr:row>104</xdr:row>
      <xdr:rowOff>113664</xdr:rowOff>
    </xdr:to>
    <xdr:sp macro="" textlink="">
      <xdr:nvSpPr>
        <xdr:cNvPr id="878" name="楕円 877"/>
        <xdr:cNvSpPr/>
      </xdr:nvSpPr>
      <xdr:spPr>
        <a:xfrm>
          <a:off x="12763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62864</xdr:rowOff>
    </xdr:from>
    <xdr:to>
      <xdr:col>71</xdr:col>
      <xdr:colOff>177800</xdr:colOff>
      <xdr:row>105</xdr:row>
      <xdr:rowOff>5714</xdr:rowOff>
    </xdr:to>
    <xdr:cxnSp macro="">
      <xdr:nvCxnSpPr>
        <xdr:cNvPr id="879" name="直線コネクタ 878"/>
        <xdr:cNvCxnSpPr/>
      </xdr:nvCxnSpPr>
      <xdr:spPr>
        <a:xfrm>
          <a:off x="12814300" y="178936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160038</xdr:rowOff>
    </xdr:from>
    <xdr:ext cx="405111" cy="259045"/>
    <xdr:sp macro="" textlink="">
      <xdr:nvSpPr>
        <xdr:cNvPr id="884" name="n_1mainValue【庁舎】&#10;有形固定資産減価償却率"/>
        <xdr:cNvSpPr txBox="1"/>
      </xdr:nvSpPr>
      <xdr:spPr>
        <a:xfrm>
          <a:off x="152660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885" name="n_2mainValue【庁舎】&#10;有形固定資産減価償却率"/>
        <xdr:cNvSpPr txBox="1"/>
      </xdr:nvSpPr>
      <xdr:spPr>
        <a:xfrm>
          <a:off x="14389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886" name="n_3mainValue【庁舎】&#10;有形固定資産減価償却率"/>
        <xdr:cNvSpPr txBox="1"/>
      </xdr:nvSpPr>
      <xdr:spPr>
        <a:xfrm>
          <a:off x="13500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887" name="n_4mainValue【庁舎】&#10;有形固定資産減価償却率"/>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xdr:cNvSpPr txBox="1"/>
      </xdr:nvSpPr>
      <xdr:spPr>
        <a:xfrm>
          <a:off x="221996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925" name="楕円 924"/>
        <xdr:cNvSpPr/>
      </xdr:nvSpPr>
      <xdr:spPr>
        <a:xfrm>
          <a:off x="221107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120921</xdr:rowOff>
    </xdr:from>
    <xdr:ext cx="469744" cy="259045"/>
    <xdr:sp macro="" textlink="">
      <xdr:nvSpPr>
        <xdr:cNvPr id="926" name="【庁舎】&#10;一人当たり面積該当値テキスト"/>
        <xdr:cNvSpPr txBox="1"/>
      </xdr:nvSpPr>
      <xdr:spPr>
        <a:xfrm>
          <a:off x="22199600" y="1812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34544</xdr:rowOff>
    </xdr:from>
    <xdr:to>
      <xdr:col>112</xdr:col>
      <xdr:colOff>38100</xdr:colOff>
      <xdr:row>106</xdr:row>
      <xdr:rowOff>136144</xdr:rowOff>
    </xdr:to>
    <xdr:sp macro="" textlink="">
      <xdr:nvSpPr>
        <xdr:cNvPr id="927" name="楕円 926"/>
        <xdr:cNvSpPr/>
      </xdr:nvSpPr>
      <xdr:spPr>
        <a:xfrm>
          <a:off x="21272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85344</xdr:rowOff>
    </xdr:from>
    <xdr:to>
      <xdr:col>116</xdr:col>
      <xdr:colOff>63500</xdr:colOff>
      <xdr:row>106</xdr:row>
      <xdr:rowOff>85344</xdr:rowOff>
    </xdr:to>
    <xdr:cxnSp macro="">
      <xdr:nvCxnSpPr>
        <xdr:cNvPr id="928" name="直線コネクタ 927"/>
        <xdr:cNvCxnSpPr/>
      </xdr:nvCxnSpPr>
      <xdr:spPr>
        <a:xfrm>
          <a:off x="21323300" y="18259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39115</xdr:rowOff>
    </xdr:from>
    <xdr:to>
      <xdr:col>107</xdr:col>
      <xdr:colOff>101600</xdr:colOff>
      <xdr:row>106</xdr:row>
      <xdr:rowOff>140715</xdr:rowOff>
    </xdr:to>
    <xdr:sp macro="" textlink="">
      <xdr:nvSpPr>
        <xdr:cNvPr id="929" name="楕円 928"/>
        <xdr:cNvSpPr/>
      </xdr:nvSpPr>
      <xdr:spPr>
        <a:xfrm>
          <a:off x="20383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85344</xdr:rowOff>
    </xdr:from>
    <xdr:to>
      <xdr:col>111</xdr:col>
      <xdr:colOff>177800</xdr:colOff>
      <xdr:row>106</xdr:row>
      <xdr:rowOff>89915</xdr:rowOff>
    </xdr:to>
    <xdr:cxnSp macro="">
      <xdr:nvCxnSpPr>
        <xdr:cNvPr id="930" name="直線コネクタ 929"/>
        <xdr:cNvCxnSpPr/>
      </xdr:nvCxnSpPr>
      <xdr:spPr>
        <a:xfrm flipV="1">
          <a:off x="20434300" y="18259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31" name="楕円 930"/>
        <xdr:cNvSpPr/>
      </xdr:nvSpPr>
      <xdr:spPr>
        <a:xfrm>
          <a:off x="19494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89915</xdr:rowOff>
    </xdr:from>
    <xdr:to>
      <xdr:col>107</xdr:col>
      <xdr:colOff>50800</xdr:colOff>
      <xdr:row>106</xdr:row>
      <xdr:rowOff>89915</xdr:rowOff>
    </xdr:to>
    <xdr:cxnSp macro="">
      <xdr:nvCxnSpPr>
        <xdr:cNvPr id="932" name="直線コネクタ 931"/>
        <xdr:cNvCxnSpPr/>
      </xdr:nvCxnSpPr>
      <xdr:spPr>
        <a:xfrm>
          <a:off x="19545300" y="1826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3" name="楕円 932"/>
        <xdr:cNvSpPr/>
      </xdr:nvSpPr>
      <xdr:spPr>
        <a:xfrm>
          <a:off x="18605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89915</xdr:rowOff>
    </xdr:from>
    <xdr:to>
      <xdr:col>102</xdr:col>
      <xdr:colOff>114300</xdr:colOff>
      <xdr:row>106</xdr:row>
      <xdr:rowOff>89915</xdr:rowOff>
    </xdr:to>
    <xdr:cxnSp macro="">
      <xdr:nvCxnSpPr>
        <xdr:cNvPr id="934" name="直線コネクタ 933"/>
        <xdr:cNvCxnSpPr/>
      </xdr:nvCxnSpPr>
      <xdr:spPr>
        <a:xfrm>
          <a:off x="18656300" y="1826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127271</xdr:rowOff>
    </xdr:from>
    <xdr:ext cx="469744" cy="259045"/>
    <xdr:sp macro="" textlink="">
      <xdr:nvSpPr>
        <xdr:cNvPr id="939" name="n_1mainValue【庁舎】&#10;一人当たり面積"/>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940" name="n_2mainValue【庁舎】&#10;一人当たり面積"/>
        <xdr:cNvSpPr txBox="1"/>
      </xdr:nvSpPr>
      <xdr:spPr>
        <a:xfrm>
          <a:off x="20199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941" name="n_3mainValue【庁舎】&#10;一人当たり面積"/>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42" name="n_4mainValue【庁舎】&#10;一人当たり面積"/>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の施設については高度経済成長期からバブル経済期にかけて整備されたものが多いことから、ほとんどの施設で有形固定資産減価償却率が類似団体平均を大幅に上回っている。本市では尼崎市公共施設マネジメント基本方針に沿った計画的な施設の集約・統廃合・保全に努めているところであり、特に一般廃棄物処理施設にあたるクリーンセンター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工場、資源リサイクルセンター及びし尿処理施設については令和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年までに寿命を迎えるため、令和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年度から新施設稼働に向けた大規模な建替工事を行う予定であることから、今後大幅な改善が見込まれる。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近年は、社会保障関係費や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などにより基準財政需要額は増加傾向にあるが、市税収入の増などにより基準財政収入額も増加傾向にあることから、財政力指数は概ね横ばいで推移している。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今後は、一層の高齢化や人口減少が見込まれることから、より一層の税源のかん養と公債費負担の抑制に向けて取り組む。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xdr:cNvCxnSpPr/>
      </xdr:nvCxnSpPr>
      <xdr:spPr>
        <a:xfrm>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4" name="直線コネクタ 73"/>
        <xdr:cNvCxnSpPr/>
      </xdr:nvCxnSpPr>
      <xdr:spPr>
        <a:xfrm>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xdr:cNvCxnSpPr/>
      </xdr:nvCxnSpPr>
      <xdr:spPr>
        <a:xfrm>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80" name="直線コネクタ 79"/>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経常収支比率は、令和４年度と同水準であり、義務的経費に係る経常収支比率を類似団体と比較すると、扶助費及び公債費の率は依然として高い水準にある。</a:t>
          </a:r>
        </a:p>
        <a:p>
          <a:r>
            <a:rPr kumimoji="1" lang="ja-JP" altLang="en-US" sz="1300">
              <a:latin typeface="ＭＳ Ｐゴシック" panose="020B0600070205080204" pitchFamily="50" charset="-128"/>
              <a:ea typeface="ＭＳ Ｐゴシック" panose="020B0600070205080204" pitchFamily="50" charset="-128"/>
            </a:rPr>
            <a:t>　扶助費等の社会保障関係経費や公債費が引き続き高い水準で推移することが見込まれることから、市税等の経常一般財源の確保や経常的な一般財源が充当される公債費の縮減などの財政構造の改善に努める。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66</xdr:row>
      <xdr:rowOff>77724</xdr:rowOff>
    </xdr:to>
    <xdr:cxnSp macro="">
      <xdr:nvCxnSpPr>
        <xdr:cNvPr id="132" name="直線コネクタ 131"/>
        <xdr:cNvCxnSpPr/>
      </xdr:nvCxnSpPr>
      <xdr:spPr>
        <a:xfrm>
          <a:off x="4114800" y="113741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131064</xdr:rowOff>
    </xdr:from>
    <xdr:to>
      <xdr:col>19</xdr:col>
      <xdr:colOff>133350</xdr:colOff>
      <xdr:row>66</xdr:row>
      <xdr:rowOff>58420</xdr:rowOff>
    </xdr:to>
    <xdr:cxnSp macro="">
      <xdr:nvCxnSpPr>
        <xdr:cNvPr id="135" name="直線コネクタ 134"/>
        <xdr:cNvCxnSpPr/>
      </xdr:nvCxnSpPr>
      <xdr:spPr>
        <a:xfrm>
          <a:off x="3225800" y="1110386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131064</xdr:rowOff>
    </xdr:from>
    <xdr:to>
      <xdr:col>15</xdr:col>
      <xdr:colOff>82550</xdr:colOff>
      <xdr:row>66</xdr:row>
      <xdr:rowOff>77724</xdr:rowOff>
    </xdr:to>
    <xdr:cxnSp macro="">
      <xdr:nvCxnSpPr>
        <xdr:cNvPr id="138" name="直線コネクタ 137"/>
        <xdr:cNvCxnSpPr/>
      </xdr:nvCxnSpPr>
      <xdr:spPr>
        <a:xfrm flipV="1">
          <a:off x="2336800" y="1110386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77724</xdr:rowOff>
    </xdr:from>
    <xdr:to>
      <xdr:col>11</xdr:col>
      <xdr:colOff>31750</xdr:colOff>
      <xdr:row>66</xdr:row>
      <xdr:rowOff>77724</xdr:rowOff>
    </xdr:to>
    <xdr:cxnSp macro="">
      <xdr:nvCxnSpPr>
        <xdr:cNvPr id="141" name="直線コネクタ 140"/>
        <xdr:cNvCxnSpPr/>
      </xdr:nvCxnSpPr>
      <xdr:spPr>
        <a:xfrm>
          <a:off x="1447800" y="1139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26924</xdr:rowOff>
    </xdr:from>
    <xdr:to>
      <xdr:col>23</xdr:col>
      <xdr:colOff>184150</xdr:colOff>
      <xdr:row>66</xdr:row>
      <xdr:rowOff>128524</xdr:rowOff>
    </xdr:to>
    <xdr:sp macro="" textlink="">
      <xdr:nvSpPr>
        <xdr:cNvPr id="151" name="楕円 150"/>
        <xdr:cNvSpPr/>
      </xdr:nvSpPr>
      <xdr:spPr>
        <a:xfrm>
          <a:off x="49022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170451</xdr:rowOff>
    </xdr:from>
    <xdr:ext cx="762000" cy="259045"/>
    <xdr:sp macro="" textlink="">
      <xdr:nvSpPr>
        <xdr:cNvPr id="152" name="財政構造の弾力性該当値テキスト"/>
        <xdr:cNvSpPr txBox="1"/>
      </xdr:nvSpPr>
      <xdr:spPr>
        <a:xfrm>
          <a:off x="5041900" y="1131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3" name="楕円 152"/>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4" name="テキスト ボックス 153"/>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80264</xdr:rowOff>
    </xdr:from>
    <xdr:to>
      <xdr:col>15</xdr:col>
      <xdr:colOff>133350</xdr:colOff>
      <xdr:row>65</xdr:row>
      <xdr:rowOff>10414</xdr:rowOff>
    </xdr:to>
    <xdr:sp macro="" textlink="">
      <xdr:nvSpPr>
        <xdr:cNvPr id="155" name="楕円 154"/>
        <xdr:cNvSpPr/>
      </xdr:nvSpPr>
      <xdr:spPr>
        <a:xfrm>
          <a:off x="3175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166641</xdr:rowOff>
    </xdr:from>
    <xdr:ext cx="762000" cy="259045"/>
    <xdr:sp macro="" textlink="">
      <xdr:nvSpPr>
        <xdr:cNvPr id="156" name="テキスト ボックス 155"/>
        <xdr:cNvSpPr txBox="1"/>
      </xdr:nvSpPr>
      <xdr:spPr>
        <a:xfrm>
          <a:off x="2844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7" name="楕円 156"/>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8" name="テキスト ボックス 157"/>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26924</xdr:rowOff>
    </xdr:from>
    <xdr:to>
      <xdr:col>7</xdr:col>
      <xdr:colOff>31750</xdr:colOff>
      <xdr:row>66</xdr:row>
      <xdr:rowOff>128524</xdr:rowOff>
    </xdr:to>
    <xdr:sp macro="" textlink="">
      <xdr:nvSpPr>
        <xdr:cNvPr id="159" name="楕円 158"/>
        <xdr:cNvSpPr/>
      </xdr:nvSpPr>
      <xdr:spPr>
        <a:xfrm>
          <a:off x="1397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113301</xdr:rowOff>
    </xdr:from>
    <xdr:ext cx="762000" cy="259045"/>
    <xdr:sp macro="" textlink="">
      <xdr:nvSpPr>
        <xdr:cNvPr id="160" name="テキスト ボックス 159"/>
        <xdr:cNvSpPr txBox="1"/>
      </xdr:nvSpPr>
      <xdr:spPr>
        <a:xfrm>
          <a:off x="1066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人件費は令和４年度と同水準であり、　物件費は物価や燃料費の高騰への対応に係る経費に伴い増加傾向にある。</a:t>
          </a:r>
        </a:p>
        <a:p>
          <a:r>
            <a:rPr kumimoji="1" lang="ja-JP" altLang="en-US" sz="1300">
              <a:latin typeface="ＭＳ Ｐゴシック" panose="020B0600070205080204" pitchFamily="50" charset="-128"/>
              <a:ea typeface="ＭＳ Ｐゴシック" panose="020B0600070205080204" pitchFamily="50" charset="-128"/>
            </a:rPr>
            <a:t>　類似団体内平均値よりも低額である理由として、人件費において、従来取り組んできた職員定数の削減、給与等の抑制及び効果的なアウトソーシングなどの効果が挙げられる。</a:t>
          </a:r>
        </a:p>
        <a:p>
          <a:r>
            <a:rPr kumimoji="1" lang="ja-JP" altLang="en-US" sz="1300">
              <a:latin typeface="ＭＳ Ｐゴシック" panose="020B0600070205080204" pitchFamily="50" charset="-128"/>
              <a:ea typeface="ＭＳ Ｐゴシック" panose="020B0600070205080204" pitchFamily="50" charset="-128"/>
            </a:rPr>
            <a:t>　しかしながら、近年では労務単価が上昇傾向にあることから、必要な住民サービスを維持しながら、引き続き経費の縮減に努める。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85720</xdr:rowOff>
    </xdr:from>
    <xdr:to>
      <xdr:col>23</xdr:col>
      <xdr:colOff>133350</xdr:colOff>
      <xdr:row>82</xdr:row>
      <xdr:rowOff>138162</xdr:rowOff>
    </xdr:to>
    <xdr:cxnSp macro="">
      <xdr:nvCxnSpPr>
        <xdr:cNvPr id="195" name="直線コネクタ 194"/>
        <xdr:cNvCxnSpPr/>
      </xdr:nvCxnSpPr>
      <xdr:spPr>
        <a:xfrm flipV="1">
          <a:off x="4114800" y="14144620"/>
          <a:ext cx="838200" cy="5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63460</xdr:rowOff>
    </xdr:from>
    <xdr:to>
      <xdr:col>19</xdr:col>
      <xdr:colOff>133350</xdr:colOff>
      <xdr:row>82</xdr:row>
      <xdr:rowOff>138162</xdr:rowOff>
    </xdr:to>
    <xdr:cxnSp macro="">
      <xdr:nvCxnSpPr>
        <xdr:cNvPr id="198" name="直線コネクタ 197"/>
        <xdr:cNvCxnSpPr/>
      </xdr:nvCxnSpPr>
      <xdr:spPr>
        <a:xfrm>
          <a:off x="3225800" y="14122360"/>
          <a:ext cx="889000" cy="7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97952</xdr:rowOff>
    </xdr:from>
    <xdr:to>
      <xdr:col>15</xdr:col>
      <xdr:colOff>82550</xdr:colOff>
      <xdr:row>82</xdr:row>
      <xdr:rowOff>63460</xdr:rowOff>
    </xdr:to>
    <xdr:cxnSp macro="">
      <xdr:nvCxnSpPr>
        <xdr:cNvPr id="201" name="直線コネクタ 200"/>
        <xdr:cNvCxnSpPr/>
      </xdr:nvCxnSpPr>
      <xdr:spPr>
        <a:xfrm>
          <a:off x="2336800" y="13985402"/>
          <a:ext cx="889000" cy="1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133048</xdr:rowOff>
    </xdr:from>
    <xdr:to>
      <xdr:col>11</xdr:col>
      <xdr:colOff>31750</xdr:colOff>
      <xdr:row>81</xdr:row>
      <xdr:rowOff>97952</xdr:rowOff>
    </xdr:to>
    <xdr:cxnSp macro="">
      <xdr:nvCxnSpPr>
        <xdr:cNvPr id="204" name="直線コネクタ 203"/>
        <xdr:cNvCxnSpPr/>
      </xdr:nvCxnSpPr>
      <xdr:spPr>
        <a:xfrm>
          <a:off x="1447800" y="13849048"/>
          <a:ext cx="889000" cy="13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34920</xdr:rowOff>
    </xdr:from>
    <xdr:to>
      <xdr:col>23</xdr:col>
      <xdr:colOff>184150</xdr:colOff>
      <xdr:row>82</xdr:row>
      <xdr:rowOff>136520</xdr:rowOff>
    </xdr:to>
    <xdr:sp macro="" textlink="">
      <xdr:nvSpPr>
        <xdr:cNvPr id="214" name="楕円 213"/>
        <xdr:cNvSpPr/>
      </xdr:nvSpPr>
      <xdr:spPr>
        <a:xfrm>
          <a:off x="4902200" y="140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51447</xdr:rowOff>
    </xdr:from>
    <xdr:ext cx="762000" cy="259045"/>
    <xdr:sp macro="" textlink="">
      <xdr:nvSpPr>
        <xdr:cNvPr id="215" name="人件費・物件費等の状況該当値テキスト"/>
        <xdr:cNvSpPr txBox="1"/>
      </xdr:nvSpPr>
      <xdr:spPr>
        <a:xfrm>
          <a:off x="5041900" y="139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87362</xdr:rowOff>
    </xdr:from>
    <xdr:to>
      <xdr:col>19</xdr:col>
      <xdr:colOff>184150</xdr:colOff>
      <xdr:row>83</xdr:row>
      <xdr:rowOff>17512</xdr:rowOff>
    </xdr:to>
    <xdr:sp macro="" textlink="">
      <xdr:nvSpPr>
        <xdr:cNvPr id="216" name="楕円 215"/>
        <xdr:cNvSpPr/>
      </xdr:nvSpPr>
      <xdr:spPr>
        <a:xfrm>
          <a:off x="4064000" y="141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27689</xdr:rowOff>
    </xdr:from>
    <xdr:ext cx="736600" cy="259045"/>
    <xdr:sp macro="" textlink="">
      <xdr:nvSpPr>
        <xdr:cNvPr id="217" name="テキスト ボックス 216"/>
        <xdr:cNvSpPr txBox="1"/>
      </xdr:nvSpPr>
      <xdr:spPr>
        <a:xfrm>
          <a:off x="3733800" y="1391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12660</xdr:rowOff>
    </xdr:from>
    <xdr:to>
      <xdr:col>15</xdr:col>
      <xdr:colOff>133350</xdr:colOff>
      <xdr:row>82</xdr:row>
      <xdr:rowOff>114260</xdr:rowOff>
    </xdr:to>
    <xdr:sp macro="" textlink="">
      <xdr:nvSpPr>
        <xdr:cNvPr id="218" name="楕円 217"/>
        <xdr:cNvSpPr/>
      </xdr:nvSpPr>
      <xdr:spPr>
        <a:xfrm>
          <a:off x="3175000" y="14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124437</xdr:rowOff>
    </xdr:from>
    <xdr:ext cx="762000" cy="259045"/>
    <xdr:sp macro="" textlink="">
      <xdr:nvSpPr>
        <xdr:cNvPr id="219" name="テキスト ボックス 218"/>
        <xdr:cNvSpPr txBox="1"/>
      </xdr:nvSpPr>
      <xdr:spPr>
        <a:xfrm>
          <a:off x="2844800" y="1384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47152</xdr:rowOff>
    </xdr:from>
    <xdr:to>
      <xdr:col>11</xdr:col>
      <xdr:colOff>82550</xdr:colOff>
      <xdr:row>81</xdr:row>
      <xdr:rowOff>148752</xdr:rowOff>
    </xdr:to>
    <xdr:sp macro="" textlink="">
      <xdr:nvSpPr>
        <xdr:cNvPr id="220" name="楕円 219"/>
        <xdr:cNvSpPr/>
      </xdr:nvSpPr>
      <xdr:spPr>
        <a:xfrm>
          <a:off x="2286000" y="139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158929</xdr:rowOff>
    </xdr:from>
    <xdr:ext cx="762000" cy="259045"/>
    <xdr:sp macro="" textlink="">
      <xdr:nvSpPr>
        <xdr:cNvPr id="221" name="テキスト ボックス 220"/>
        <xdr:cNvSpPr txBox="1"/>
      </xdr:nvSpPr>
      <xdr:spPr>
        <a:xfrm>
          <a:off x="1955800" y="1370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82248</xdr:rowOff>
    </xdr:from>
    <xdr:to>
      <xdr:col>7</xdr:col>
      <xdr:colOff>31750</xdr:colOff>
      <xdr:row>81</xdr:row>
      <xdr:rowOff>12398</xdr:rowOff>
    </xdr:to>
    <xdr:sp macro="" textlink="">
      <xdr:nvSpPr>
        <xdr:cNvPr id="222" name="楕円 221"/>
        <xdr:cNvSpPr/>
      </xdr:nvSpPr>
      <xdr:spPr>
        <a:xfrm>
          <a:off x="1397000" y="137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22575</xdr:rowOff>
    </xdr:from>
    <xdr:ext cx="762000" cy="259045"/>
    <xdr:sp macro="" textlink="">
      <xdr:nvSpPr>
        <xdr:cNvPr id="223" name="テキスト ボックス 222"/>
        <xdr:cNvSpPr txBox="1"/>
      </xdr:nvSpPr>
      <xdr:spPr>
        <a:xfrm>
          <a:off x="10668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これまで職員給与適正化の計画的な実施や、職員給与の削減措置を実施しており、近年の本市のラスパイレス指数は平成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年度に向けて新たに実施した給与制度の総合的見直しにより、一時的な削減措置をせずとも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を下回る状況となっている。</a:t>
          </a:r>
        </a:p>
        <a:p>
          <a:r>
            <a:rPr kumimoji="1" lang="ja-JP" altLang="en-US" sz="1300">
              <a:latin typeface="ＭＳ Ｐゴシック" panose="020B0600070205080204" pitchFamily="50" charset="-128"/>
              <a:ea typeface="ＭＳ Ｐゴシック" panose="020B0600070205080204" pitchFamily="50" charset="-128"/>
            </a:rPr>
            <a:t>　令和５年度は前年度と比較し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ポイント増加したが、これは国の給料表上の引き上げ率に対し、本市の引き上げ率が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ポイント高く、また、令和４年４月２日から令和５年４月１日までにおいて、新規採用及び退職に伴う職員構成の変動が国と比較し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ポイント高くなったためである。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15522</xdr:rowOff>
    </xdr:from>
    <xdr:to>
      <xdr:col>81</xdr:col>
      <xdr:colOff>44450</xdr:colOff>
      <xdr:row>84</xdr:row>
      <xdr:rowOff>42334</xdr:rowOff>
    </xdr:to>
    <xdr:cxnSp macro="">
      <xdr:nvCxnSpPr>
        <xdr:cNvPr id="257" name="直線コネクタ 256"/>
        <xdr:cNvCxnSpPr/>
      </xdr:nvCxnSpPr>
      <xdr:spPr>
        <a:xfrm>
          <a:off x="16179800" y="144173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109361</xdr:rowOff>
    </xdr:to>
    <xdr:cxnSp macro="">
      <xdr:nvCxnSpPr>
        <xdr:cNvPr id="260" name="直線コネクタ 259"/>
        <xdr:cNvCxnSpPr/>
      </xdr:nvCxnSpPr>
      <xdr:spPr>
        <a:xfrm flipV="1">
          <a:off x="15290800" y="144173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109361</xdr:rowOff>
    </xdr:to>
    <xdr:cxnSp macro="">
      <xdr:nvCxnSpPr>
        <xdr:cNvPr id="263" name="直線コネクタ 262"/>
        <xdr:cNvCxnSpPr/>
      </xdr:nvCxnSpPr>
      <xdr:spPr>
        <a:xfrm>
          <a:off x="14401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85</xdr:row>
      <xdr:rowOff>31750</xdr:rowOff>
    </xdr:to>
    <xdr:cxnSp macro="">
      <xdr:nvCxnSpPr>
        <xdr:cNvPr id="266" name="直線コネクタ 265"/>
        <xdr:cNvCxnSpPr/>
      </xdr:nvCxnSpPr>
      <xdr:spPr>
        <a:xfrm flipV="1">
          <a:off x="13512800" y="1449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8" name="楕円 277"/>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9" name="テキスト ボックス 278"/>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80" name="楕円 279"/>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1" name="テキスト ボックス 280"/>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3" name="テキスト ボックス 282"/>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職員数の減などに伴い前年度から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については、少子化・高齢化の進行に伴い増加・多様化する行政ニーズに対応していくため、業務のＩＣＴ化等による効率化や民間事業者の活用など、業務執行体制の見直しを図る中で、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38946</xdr:rowOff>
    </xdr:from>
    <xdr:to>
      <xdr:col>81</xdr:col>
      <xdr:colOff>44450</xdr:colOff>
      <xdr:row>61</xdr:row>
      <xdr:rowOff>42969</xdr:rowOff>
    </xdr:to>
    <xdr:cxnSp macro="">
      <xdr:nvCxnSpPr>
        <xdr:cNvPr id="320" name="直線コネクタ 319"/>
        <xdr:cNvCxnSpPr/>
      </xdr:nvCxnSpPr>
      <xdr:spPr>
        <a:xfrm flipV="1">
          <a:off x="16179800" y="1049739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42969</xdr:rowOff>
    </xdr:from>
    <xdr:to>
      <xdr:col>77</xdr:col>
      <xdr:colOff>44450</xdr:colOff>
      <xdr:row>61</xdr:row>
      <xdr:rowOff>55033</xdr:rowOff>
    </xdr:to>
    <xdr:cxnSp macro="">
      <xdr:nvCxnSpPr>
        <xdr:cNvPr id="323" name="直線コネクタ 322"/>
        <xdr:cNvCxnSpPr/>
      </xdr:nvCxnSpPr>
      <xdr:spPr>
        <a:xfrm flipV="1">
          <a:off x="15290800" y="1050141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38946</xdr:rowOff>
    </xdr:from>
    <xdr:to>
      <xdr:col>72</xdr:col>
      <xdr:colOff>203200</xdr:colOff>
      <xdr:row>61</xdr:row>
      <xdr:rowOff>55033</xdr:rowOff>
    </xdr:to>
    <xdr:cxnSp macro="">
      <xdr:nvCxnSpPr>
        <xdr:cNvPr id="326" name="直線コネクタ 325"/>
        <xdr:cNvCxnSpPr/>
      </xdr:nvCxnSpPr>
      <xdr:spPr>
        <a:xfrm>
          <a:off x="14401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38946</xdr:rowOff>
    </xdr:to>
    <xdr:cxnSp macro="">
      <xdr:nvCxnSpPr>
        <xdr:cNvPr id="329" name="直線コネクタ 328"/>
        <xdr:cNvCxnSpPr/>
      </xdr:nvCxnSpPr>
      <xdr:spPr>
        <a:xfrm>
          <a:off x="13512800" y="1048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159596</xdr:rowOff>
    </xdr:from>
    <xdr:to>
      <xdr:col>81</xdr:col>
      <xdr:colOff>95250</xdr:colOff>
      <xdr:row>61</xdr:row>
      <xdr:rowOff>89746</xdr:rowOff>
    </xdr:to>
    <xdr:sp macro="" textlink="">
      <xdr:nvSpPr>
        <xdr:cNvPr id="339" name="楕円 338"/>
        <xdr:cNvSpPr/>
      </xdr:nvSpPr>
      <xdr:spPr>
        <a:xfrm>
          <a:off x="169672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4673</xdr:rowOff>
    </xdr:from>
    <xdr:ext cx="762000" cy="259045"/>
    <xdr:sp macro="" textlink="">
      <xdr:nvSpPr>
        <xdr:cNvPr id="340" name="定員管理の状況該当値テキスト"/>
        <xdr:cNvSpPr txBox="1"/>
      </xdr:nvSpPr>
      <xdr:spPr>
        <a:xfrm>
          <a:off x="171069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163619</xdr:rowOff>
    </xdr:from>
    <xdr:to>
      <xdr:col>77</xdr:col>
      <xdr:colOff>95250</xdr:colOff>
      <xdr:row>61</xdr:row>
      <xdr:rowOff>93769</xdr:rowOff>
    </xdr:to>
    <xdr:sp macro="" textlink="">
      <xdr:nvSpPr>
        <xdr:cNvPr id="341" name="楕円 340"/>
        <xdr:cNvSpPr/>
      </xdr:nvSpPr>
      <xdr:spPr>
        <a:xfrm>
          <a:off x="16129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42" name="テキスト ボックス 341"/>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43" name="楕円 342"/>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116010</xdr:rowOff>
    </xdr:from>
    <xdr:ext cx="762000" cy="259045"/>
    <xdr:sp macro="" textlink="">
      <xdr:nvSpPr>
        <xdr:cNvPr id="344" name="テキスト ボックス 343"/>
        <xdr:cNvSpPr txBox="1"/>
      </xdr:nvSpPr>
      <xdr:spPr>
        <a:xfrm>
          <a:off x="14909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159596</xdr:rowOff>
    </xdr:from>
    <xdr:to>
      <xdr:col>68</xdr:col>
      <xdr:colOff>203200</xdr:colOff>
      <xdr:row>61</xdr:row>
      <xdr:rowOff>89746</xdr:rowOff>
    </xdr:to>
    <xdr:sp macro="" textlink="">
      <xdr:nvSpPr>
        <xdr:cNvPr id="345" name="楕円 344"/>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99923</xdr:rowOff>
    </xdr:from>
    <xdr:ext cx="762000" cy="259045"/>
    <xdr:sp macro="" textlink="">
      <xdr:nvSpPr>
        <xdr:cNvPr id="346" name="テキスト ボックス 345"/>
        <xdr:cNvSpPr txBox="1"/>
      </xdr:nvSpPr>
      <xdr:spPr>
        <a:xfrm>
          <a:off x="14020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47" name="楕円 346"/>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83837</xdr:rowOff>
    </xdr:from>
    <xdr:ext cx="762000" cy="259045"/>
    <xdr:sp macro="" textlink="">
      <xdr:nvSpPr>
        <xdr:cNvPr id="348" name="テキスト ボックス 347"/>
        <xdr:cNvSpPr txBox="1"/>
      </xdr:nvSpPr>
      <xdr:spPr>
        <a:xfrm>
          <a:off x="13131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％で、市債の計画的な発行に伴う将来負担の減により、市債の残高及び元利償還金が減少したことから、前年度から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などにより、将来負担の増加が見込まれることから、将来負担の縮減と必要な投資的事業の実施をバランスよく両立させていくことで、適切な実質公債費比率の水準となるよう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65617</xdr:rowOff>
    </xdr:to>
    <xdr:cxnSp macro="">
      <xdr:nvCxnSpPr>
        <xdr:cNvPr id="381" name="直線コネクタ 380"/>
        <xdr:cNvCxnSpPr/>
      </xdr:nvCxnSpPr>
      <xdr:spPr>
        <a:xfrm flipV="1">
          <a:off x="16179800" y="72343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162137</xdr:rowOff>
    </xdr:to>
    <xdr:cxnSp macro="">
      <xdr:nvCxnSpPr>
        <xdr:cNvPr id="384" name="直線コネクタ 383"/>
        <xdr:cNvCxnSpPr/>
      </xdr:nvCxnSpPr>
      <xdr:spPr>
        <a:xfrm flipV="1">
          <a:off x="15290800" y="72665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87206</xdr:rowOff>
    </xdr:to>
    <xdr:cxnSp macro="">
      <xdr:nvCxnSpPr>
        <xdr:cNvPr id="387" name="直線コネクタ 386"/>
        <xdr:cNvCxnSpPr/>
      </xdr:nvCxnSpPr>
      <xdr:spPr>
        <a:xfrm flipV="1">
          <a:off x="14401800" y="73630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44</xdr:row>
      <xdr:rowOff>12277</xdr:rowOff>
    </xdr:to>
    <xdr:cxnSp macro="">
      <xdr:nvCxnSpPr>
        <xdr:cNvPr id="390" name="直線コネクタ 389"/>
        <xdr:cNvCxnSpPr/>
      </xdr:nvCxnSpPr>
      <xdr:spPr>
        <a:xfrm flipV="1">
          <a:off x="13512800" y="745955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0" name="楕円 399"/>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1" name="公債費負担の状況該当値テキスト"/>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2" name="楕円 401"/>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3" name="テキスト ボックス 402"/>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4" name="楕円 403"/>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5" name="テキスト ボックス 404"/>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6" name="楕円 405"/>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7" name="テキスト ボックス 406"/>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132927</xdr:rowOff>
    </xdr:from>
    <xdr:to>
      <xdr:col>64</xdr:col>
      <xdr:colOff>152400</xdr:colOff>
      <xdr:row>44</xdr:row>
      <xdr:rowOff>63077</xdr:rowOff>
    </xdr:to>
    <xdr:sp macro="" textlink="">
      <xdr:nvSpPr>
        <xdr:cNvPr id="408" name="楕円 407"/>
        <xdr:cNvSpPr/>
      </xdr:nvSpPr>
      <xdr:spPr>
        <a:xfrm>
          <a:off x="13462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47854</xdr:rowOff>
    </xdr:from>
    <xdr:ext cx="762000" cy="259045"/>
    <xdr:sp macro="" textlink="">
      <xdr:nvSpPr>
        <xdr:cNvPr id="409" name="テキスト ボックス 408"/>
        <xdr:cNvSpPr txBox="1"/>
      </xdr:nvSpPr>
      <xdr:spPr>
        <a:xfrm>
          <a:off x="13131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％で、市債の計画的な発行に伴う将来負担の減により、市債の残高及び元利償還金が減少したことから、前年度から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一方で、今後は次期焼却施設の建設や、学校の予防保全、公共施設の適正管理など、必要な投資が多数見込まれることから、将来負担の縮減と必要な投資的事業の実施をバランスよく両立させていく。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77826</xdr:rowOff>
    </xdr:from>
    <xdr:to>
      <xdr:col>81</xdr:col>
      <xdr:colOff>44450</xdr:colOff>
      <xdr:row>15</xdr:row>
      <xdr:rowOff>67564</xdr:rowOff>
    </xdr:to>
    <xdr:cxnSp macro="">
      <xdr:nvCxnSpPr>
        <xdr:cNvPr id="441" name="直線コネクタ 440"/>
        <xdr:cNvCxnSpPr/>
      </xdr:nvCxnSpPr>
      <xdr:spPr>
        <a:xfrm flipV="1">
          <a:off x="16179800" y="2478126"/>
          <a:ext cx="838200" cy="1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67564</xdr:rowOff>
    </xdr:from>
    <xdr:to>
      <xdr:col>77</xdr:col>
      <xdr:colOff>44450</xdr:colOff>
      <xdr:row>16</xdr:row>
      <xdr:rowOff>58268</xdr:rowOff>
    </xdr:to>
    <xdr:cxnSp macro="">
      <xdr:nvCxnSpPr>
        <xdr:cNvPr id="444" name="直線コネクタ 443"/>
        <xdr:cNvCxnSpPr/>
      </xdr:nvCxnSpPr>
      <xdr:spPr>
        <a:xfrm flipV="1">
          <a:off x="15290800" y="2639314"/>
          <a:ext cx="889000" cy="16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58268</xdr:rowOff>
    </xdr:from>
    <xdr:to>
      <xdr:col>72</xdr:col>
      <xdr:colOff>203200</xdr:colOff>
      <xdr:row>17</xdr:row>
      <xdr:rowOff>32563</xdr:rowOff>
    </xdr:to>
    <xdr:cxnSp macro="">
      <xdr:nvCxnSpPr>
        <xdr:cNvPr id="447" name="直線コネクタ 446"/>
        <xdr:cNvCxnSpPr/>
      </xdr:nvCxnSpPr>
      <xdr:spPr>
        <a:xfrm flipV="1">
          <a:off x="14401800" y="2801468"/>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32563</xdr:rowOff>
    </xdr:from>
    <xdr:to>
      <xdr:col>68</xdr:col>
      <xdr:colOff>152400</xdr:colOff>
      <xdr:row>18</xdr:row>
      <xdr:rowOff>17475</xdr:rowOff>
    </xdr:to>
    <xdr:cxnSp macro="">
      <xdr:nvCxnSpPr>
        <xdr:cNvPr id="450" name="直線コネクタ 449"/>
        <xdr:cNvCxnSpPr/>
      </xdr:nvCxnSpPr>
      <xdr:spPr>
        <a:xfrm flipV="1">
          <a:off x="13512800" y="2947213"/>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27026</xdr:rowOff>
    </xdr:from>
    <xdr:to>
      <xdr:col>81</xdr:col>
      <xdr:colOff>95250</xdr:colOff>
      <xdr:row>14</xdr:row>
      <xdr:rowOff>128626</xdr:rowOff>
    </xdr:to>
    <xdr:sp macro="" textlink="">
      <xdr:nvSpPr>
        <xdr:cNvPr id="460" name="楕円 459"/>
        <xdr:cNvSpPr/>
      </xdr:nvSpPr>
      <xdr:spPr>
        <a:xfrm>
          <a:off x="16967200" y="2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119753</xdr:rowOff>
    </xdr:from>
    <xdr:ext cx="762000" cy="259045"/>
    <xdr:sp macro="" textlink="">
      <xdr:nvSpPr>
        <xdr:cNvPr id="461" name="将来負担の状況該当値テキスト"/>
        <xdr:cNvSpPr txBox="1"/>
      </xdr:nvSpPr>
      <xdr:spPr>
        <a:xfrm>
          <a:off x="17106900" y="234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16764</xdr:rowOff>
    </xdr:from>
    <xdr:to>
      <xdr:col>77</xdr:col>
      <xdr:colOff>95250</xdr:colOff>
      <xdr:row>15</xdr:row>
      <xdr:rowOff>118364</xdr:rowOff>
    </xdr:to>
    <xdr:sp macro="" textlink="">
      <xdr:nvSpPr>
        <xdr:cNvPr id="462" name="楕円 461"/>
        <xdr:cNvSpPr/>
      </xdr:nvSpPr>
      <xdr:spPr>
        <a:xfrm>
          <a:off x="16129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103141</xdr:rowOff>
    </xdr:from>
    <xdr:ext cx="736600" cy="259045"/>
    <xdr:sp macro="" textlink="">
      <xdr:nvSpPr>
        <xdr:cNvPr id="463" name="テキスト ボックス 462"/>
        <xdr:cNvSpPr txBox="1"/>
      </xdr:nvSpPr>
      <xdr:spPr>
        <a:xfrm>
          <a:off x="15798800" y="267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7468</xdr:rowOff>
    </xdr:from>
    <xdr:to>
      <xdr:col>73</xdr:col>
      <xdr:colOff>44450</xdr:colOff>
      <xdr:row>16</xdr:row>
      <xdr:rowOff>109068</xdr:rowOff>
    </xdr:to>
    <xdr:sp macro="" textlink="">
      <xdr:nvSpPr>
        <xdr:cNvPr id="464" name="楕円 463"/>
        <xdr:cNvSpPr/>
      </xdr:nvSpPr>
      <xdr:spPr>
        <a:xfrm>
          <a:off x="15240000" y="27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93845</xdr:rowOff>
    </xdr:from>
    <xdr:ext cx="762000" cy="259045"/>
    <xdr:sp macro="" textlink="">
      <xdr:nvSpPr>
        <xdr:cNvPr id="465" name="テキスト ボックス 464"/>
        <xdr:cNvSpPr txBox="1"/>
      </xdr:nvSpPr>
      <xdr:spPr>
        <a:xfrm>
          <a:off x="14909800" y="28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153213</xdr:rowOff>
    </xdr:from>
    <xdr:to>
      <xdr:col>68</xdr:col>
      <xdr:colOff>203200</xdr:colOff>
      <xdr:row>17</xdr:row>
      <xdr:rowOff>83363</xdr:rowOff>
    </xdr:to>
    <xdr:sp macro="" textlink="">
      <xdr:nvSpPr>
        <xdr:cNvPr id="466" name="楕円 465"/>
        <xdr:cNvSpPr/>
      </xdr:nvSpPr>
      <xdr:spPr>
        <a:xfrm>
          <a:off x="14351000" y="28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68140</xdr:rowOff>
    </xdr:from>
    <xdr:ext cx="762000" cy="259045"/>
    <xdr:sp macro="" textlink="">
      <xdr:nvSpPr>
        <xdr:cNvPr id="467" name="テキスト ボックス 466"/>
        <xdr:cNvSpPr txBox="1"/>
      </xdr:nvSpPr>
      <xdr:spPr>
        <a:xfrm>
          <a:off x="14020800" y="29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138125</xdr:rowOff>
    </xdr:from>
    <xdr:to>
      <xdr:col>64</xdr:col>
      <xdr:colOff>152400</xdr:colOff>
      <xdr:row>18</xdr:row>
      <xdr:rowOff>68275</xdr:rowOff>
    </xdr:to>
    <xdr:sp macro="" textlink="">
      <xdr:nvSpPr>
        <xdr:cNvPr id="468" name="楕円 467"/>
        <xdr:cNvSpPr/>
      </xdr:nvSpPr>
      <xdr:spPr>
        <a:xfrm>
          <a:off x="13462000" y="30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53052</xdr:rowOff>
    </xdr:from>
    <xdr:ext cx="762000" cy="259045"/>
    <xdr:sp macro="" textlink="">
      <xdr:nvSpPr>
        <xdr:cNvPr id="469" name="テキスト ボックス 468"/>
        <xdr:cNvSpPr txBox="1"/>
      </xdr:nvSpPr>
      <xdr:spPr>
        <a:xfrm>
          <a:off x="13131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これまで定数削減や給与等の抑制を行ってきたため、類似団体等と比べて低い水準で推移している。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今後も、国の給与水準や本市の財政状況を勘案する中で適正な水準の維持に努めるとともに、事務事業の見直しやアウトソーシングによる執行体制の見直しに取組む。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88900</xdr:rowOff>
    </xdr:to>
    <xdr:cxnSp macro="">
      <xdr:nvCxnSpPr>
        <xdr:cNvPr id="66" name="直線コネクタ 65"/>
        <xdr:cNvCxnSpPr/>
      </xdr:nvCxnSpPr>
      <xdr:spPr>
        <a:xfrm flipV="1">
          <a:off x="3987800" y="6215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88900</xdr:rowOff>
    </xdr:to>
    <xdr:cxnSp macro="">
      <xdr:nvCxnSpPr>
        <xdr:cNvPr id="69" name="直線コネクタ 68"/>
        <xdr:cNvCxnSpPr/>
      </xdr:nvCxnSpPr>
      <xdr:spPr>
        <a:xfrm>
          <a:off x="3098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142240</xdr:rowOff>
    </xdr:to>
    <xdr:cxnSp macro="">
      <xdr:nvCxnSpPr>
        <xdr:cNvPr id="72" name="直線コネクタ 71"/>
        <xdr:cNvCxnSpPr/>
      </xdr:nvCxnSpPr>
      <xdr:spPr>
        <a:xfrm flipV="1">
          <a:off x="2209800" y="6207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142240</xdr:rowOff>
    </xdr:to>
    <xdr:cxnSp macro="">
      <xdr:nvCxnSpPr>
        <xdr:cNvPr id="75" name="直線コネクタ 74"/>
        <xdr:cNvCxnSpPr/>
      </xdr:nvCxnSpPr>
      <xdr:spPr>
        <a:xfrm>
          <a:off x="1320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令和５年度は、物価高騰の影響などにより物件費にかかる決算額は増加傾向にあることから、前年度と比べて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これまで行ってきた財政の健全化に向けた様々な節減努力により類似団体平均を下回っている状況にあるが、引き続き物価高騰の影響については注視する必要がある。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46990</xdr:rowOff>
    </xdr:to>
    <xdr:cxnSp macro="">
      <xdr:nvCxnSpPr>
        <xdr:cNvPr id="127" name="直線コネクタ 126"/>
        <xdr:cNvCxnSpPr/>
      </xdr:nvCxnSpPr>
      <xdr:spPr>
        <a:xfrm>
          <a:off x="15671800" y="2938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24130</xdr:rowOff>
    </xdr:to>
    <xdr:cxnSp macro="">
      <xdr:nvCxnSpPr>
        <xdr:cNvPr id="130" name="直線コネクタ 129"/>
        <xdr:cNvCxnSpPr/>
      </xdr:nvCxnSpPr>
      <xdr:spPr>
        <a:xfrm>
          <a:off x="14782800" y="2801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96520</xdr:rowOff>
    </xdr:to>
    <xdr:cxnSp macro="">
      <xdr:nvCxnSpPr>
        <xdr:cNvPr id="133" name="直線コネクタ 132"/>
        <xdr:cNvCxnSpPr/>
      </xdr:nvCxnSpPr>
      <xdr:spPr>
        <a:xfrm flipV="1">
          <a:off x="13893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96520</xdr:rowOff>
    </xdr:to>
    <xdr:cxnSp macro="">
      <xdr:nvCxnSpPr>
        <xdr:cNvPr id="136" name="直線コネクタ 135"/>
        <xdr:cNvCxnSpPr/>
      </xdr:nvCxnSpPr>
      <xdr:spPr>
        <a:xfrm>
          <a:off x="13004800" y="2839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6" name="楕円 145"/>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12717</xdr:rowOff>
    </xdr:from>
    <xdr:ext cx="762000" cy="259045"/>
    <xdr:sp macro="" textlink="">
      <xdr:nvSpPr>
        <xdr:cNvPr id="147" name="物件費該当値テキスト"/>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9" name="テキスト ボックス 148"/>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扶助費に係る経常収支比率は、令和３年度は一時的な要因もあり減少していたが、決算額は増加傾向にある。</a:t>
          </a:r>
        </a:p>
        <a:p>
          <a:r>
            <a:rPr kumimoji="1" lang="ja-JP" altLang="en-US" sz="1300">
              <a:latin typeface="ＭＳ Ｐゴシック" panose="020B0600070205080204" pitchFamily="50" charset="-128"/>
              <a:ea typeface="ＭＳ Ｐゴシック" panose="020B0600070205080204" pitchFamily="50" charset="-128"/>
            </a:rPr>
            <a:t>　類似団体と比較すると、特に生活保護受給者の割合（保護率）が高いことによって、扶助費に係る経常収支比率が高く、義務的経費が高い水準にあり、硬直化した財政構造が続いている。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75293</xdr:rowOff>
    </xdr:from>
    <xdr:to>
      <xdr:col>24</xdr:col>
      <xdr:colOff>25400</xdr:colOff>
      <xdr:row>59</xdr:row>
      <xdr:rowOff>107950</xdr:rowOff>
    </xdr:to>
    <xdr:cxnSp macro="">
      <xdr:nvCxnSpPr>
        <xdr:cNvPr id="190" name="直線コネクタ 189"/>
        <xdr:cNvCxnSpPr/>
      </xdr:nvCxnSpPr>
      <xdr:spPr>
        <a:xfrm>
          <a:off x="3987800" y="10190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75293</xdr:rowOff>
    </xdr:to>
    <xdr:cxnSp macro="">
      <xdr:nvCxnSpPr>
        <xdr:cNvPr id="193" name="直線コネクタ 192"/>
        <xdr:cNvCxnSpPr/>
      </xdr:nvCxnSpPr>
      <xdr:spPr>
        <a:xfrm>
          <a:off x="3098800" y="100057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59</xdr:row>
      <xdr:rowOff>42635</xdr:rowOff>
    </xdr:to>
    <xdr:cxnSp macro="">
      <xdr:nvCxnSpPr>
        <xdr:cNvPr id="196" name="直線コネクタ 195"/>
        <xdr:cNvCxnSpPr/>
      </xdr:nvCxnSpPr>
      <xdr:spPr>
        <a:xfrm flipV="1">
          <a:off x="2209800" y="100057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42635</xdr:rowOff>
    </xdr:from>
    <xdr:to>
      <xdr:col>11</xdr:col>
      <xdr:colOff>9525</xdr:colOff>
      <xdr:row>59</xdr:row>
      <xdr:rowOff>53522</xdr:rowOff>
    </xdr:to>
    <xdr:cxnSp macro="">
      <xdr:nvCxnSpPr>
        <xdr:cNvPr id="199" name="直線コネクタ 198"/>
        <xdr:cNvCxnSpPr/>
      </xdr:nvCxnSpPr>
      <xdr:spPr>
        <a:xfrm flipV="1">
          <a:off x="1320800" y="10158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11" name="楕円 210"/>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12" name="テキスト ボックス 211"/>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3" name="楕円 212"/>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4" name="テキスト ボックス 213"/>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163285</xdr:rowOff>
    </xdr:from>
    <xdr:to>
      <xdr:col>11</xdr:col>
      <xdr:colOff>60325</xdr:colOff>
      <xdr:row>59</xdr:row>
      <xdr:rowOff>93435</xdr:rowOff>
    </xdr:to>
    <xdr:sp macro="" textlink="">
      <xdr:nvSpPr>
        <xdr:cNvPr id="215" name="楕円 214"/>
        <xdr:cNvSpPr/>
      </xdr:nvSpPr>
      <xdr:spPr>
        <a:xfrm>
          <a:off x="2159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78212</xdr:rowOff>
    </xdr:from>
    <xdr:ext cx="762000" cy="259045"/>
    <xdr:sp macro="" textlink="">
      <xdr:nvSpPr>
        <xdr:cNvPr id="216" name="テキスト ボックス 215"/>
        <xdr:cNvSpPr txBox="1"/>
      </xdr:nvSpPr>
      <xdr:spPr>
        <a:xfrm>
          <a:off x="1828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7" name="楕円 216"/>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18" name="テキスト ボックス 217"/>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その他の大部分は、特別会計への繰出金が占めており、介護保険事業費会計繰出金や後期高齢者医療事業費会計繰出金の増などにより前年度と比べて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57150</xdr:rowOff>
    </xdr:to>
    <xdr:cxnSp macro="">
      <xdr:nvCxnSpPr>
        <xdr:cNvPr id="251" name="直線コネクタ 250"/>
        <xdr:cNvCxnSpPr/>
      </xdr:nvCxnSpPr>
      <xdr:spPr>
        <a:xfrm>
          <a:off x="15671800" y="10096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152400</xdr:rowOff>
    </xdr:to>
    <xdr:cxnSp macro="">
      <xdr:nvCxnSpPr>
        <xdr:cNvPr id="254" name="直線コネクタ 253"/>
        <xdr:cNvCxnSpPr/>
      </xdr:nvCxnSpPr>
      <xdr:spPr>
        <a:xfrm>
          <a:off x="14782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152400</xdr:rowOff>
    </xdr:to>
    <xdr:cxnSp macro="">
      <xdr:nvCxnSpPr>
        <xdr:cNvPr id="257" name="直線コネクタ 256"/>
        <xdr:cNvCxnSpPr/>
      </xdr:nvCxnSpPr>
      <xdr:spPr>
        <a:xfrm flipV="1">
          <a:off x="13893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152400</xdr:rowOff>
    </xdr:to>
    <xdr:cxnSp macro="">
      <xdr:nvCxnSpPr>
        <xdr:cNvPr id="260" name="直線コネクタ 259"/>
        <xdr:cNvCxnSpPr/>
      </xdr:nvCxnSpPr>
      <xdr:spPr>
        <a:xfrm>
          <a:off x="13004800" y="1007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70" name="楕円 269"/>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71" name="その他該当値テキスト"/>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6" name="楕円 275"/>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7" name="テキスト ボックス 276"/>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令和５年度は、前年度と同水準で、補助費等に係る経常収支比率は類似団体平均を下回っている。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81280</xdr:rowOff>
    </xdr:to>
    <xdr:cxnSp macro="">
      <xdr:nvCxnSpPr>
        <xdr:cNvPr id="310" name="直線コネクタ 309"/>
        <xdr:cNvCxnSpPr/>
      </xdr:nvCxnSpPr>
      <xdr:spPr>
        <a:xfrm flipV="1">
          <a:off x="15671800" y="59014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81280</xdr:rowOff>
    </xdr:to>
    <xdr:cxnSp macro="">
      <xdr:nvCxnSpPr>
        <xdr:cNvPr id="313" name="直線コネクタ 312"/>
        <xdr:cNvCxnSpPr/>
      </xdr:nvCxnSpPr>
      <xdr:spPr>
        <a:xfrm>
          <a:off x="14782800" y="58740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53848</xdr:rowOff>
    </xdr:to>
    <xdr:cxnSp macro="">
      <xdr:nvCxnSpPr>
        <xdr:cNvPr id="316" name="直線コネクタ 315"/>
        <xdr:cNvCxnSpPr/>
      </xdr:nvCxnSpPr>
      <xdr:spPr>
        <a:xfrm flipV="1">
          <a:off x="13893800" y="5874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34</xdr:row>
      <xdr:rowOff>72136</xdr:rowOff>
    </xdr:to>
    <xdr:cxnSp macro="">
      <xdr:nvCxnSpPr>
        <xdr:cNvPr id="319" name="直線コネクタ 318"/>
        <xdr:cNvCxnSpPr/>
      </xdr:nvCxnSpPr>
      <xdr:spPr>
        <a:xfrm flipV="1">
          <a:off x="13004800" y="5883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9" name="楕円 328"/>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37863</xdr:rowOff>
    </xdr:from>
    <xdr:ext cx="762000" cy="259045"/>
    <xdr:sp macro="" textlink="">
      <xdr:nvSpPr>
        <xdr:cNvPr id="330" name="補助費等該当値テキスト"/>
        <xdr:cNvSpPr txBox="1"/>
      </xdr:nvSpPr>
      <xdr:spPr>
        <a:xfrm>
          <a:off x="16598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30480</xdr:rowOff>
    </xdr:from>
    <xdr:to>
      <xdr:col>78</xdr:col>
      <xdr:colOff>120650</xdr:colOff>
      <xdr:row>34</xdr:row>
      <xdr:rowOff>132080</xdr:rowOff>
    </xdr:to>
    <xdr:sp macro="" textlink="">
      <xdr:nvSpPr>
        <xdr:cNvPr id="331" name="楕円 330"/>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142257</xdr:rowOff>
    </xdr:from>
    <xdr:ext cx="736600" cy="259045"/>
    <xdr:sp macro="" textlink="">
      <xdr:nvSpPr>
        <xdr:cNvPr id="332" name="テキスト ボックス 331"/>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33" name="楕円 332"/>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34" name="テキスト ボックス 333"/>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xdr:rowOff>
    </xdr:from>
    <xdr:to>
      <xdr:col>69</xdr:col>
      <xdr:colOff>142875</xdr:colOff>
      <xdr:row>34</xdr:row>
      <xdr:rowOff>104648</xdr:rowOff>
    </xdr:to>
    <xdr:sp macro="" textlink="">
      <xdr:nvSpPr>
        <xdr:cNvPr id="335" name="楕円 334"/>
        <xdr:cNvSpPr/>
      </xdr:nvSpPr>
      <xdr:spPr>
        <a:xfrm>
          <a:off x="13843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114825</xdr:rowOff>
    </xdr:from>
    <xdr:ext cx="762000" cy="259045"/>
    <xdr:sp macro="" textlink="">
      <xdr:nvSpPr>
        <xdr:cNvPr id="336" name="テキスト ボックス 335"/>
        <xdr:cNvSpPr txBox="1"/>
      </xdr:nvSpPr>
      <xdr:spPr>
        <a:xfrm>
          <a:off x="13512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7" name="楕円 336"/>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8" name="テキスト ボックス 337"/>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令和５年度は、市債の計画的な発行に伴う将来負担の減により、市債の残高及び元利償還金が減少したことから、令和４年度から減少したが、類似団体と比較すると、以前として高水準である。</a:t>
          </a:r>
        </a:p>
        <a:p>
          <a:r>
            <a:rPr kumimoji="1" lang="ja-JP" altLang="en-US" sz="1300">
              <a:latin typeface="ＭＳ Ｐゴシック" panose="020B0600070205080204" pitchFamily="50" charset="-128"/>
              <a:ea typeface="ＭＳ Ｐゴシック" panose="020B0600070205080204" pitchFamily="50" charset="-128"/>
            </a:rPr>
            <a:t>　将来負担の縮減と必要な投資的事業の実施をバランスよく両立させていくことで、公債費の適正な管理を行っていく。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16511</xdr:rowOff>
    </xdr:from>
    <xdr:to>
      <xdr:col>24</xdr:col>
      <xdr:colOff>25400</xdr:colOff>
      <xdr:row>79</xdr:row>
      <xdr:rowOff>24130</xdr:rowOff>
    </xdr:to>
    <xdr:cxnSp macro="">
      <xdr:nvCxnSpPr>
        <xdr:cNvPr id="371" name="直線コネクタ 370"/>
        <xdr:cNvCxnSpPr/>
      </xdr:nvCxnSpPr>
      <xdr:spPr>
        <a:xfrm flipV="1">
          <a:off x="3987800" y="13561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79</xdr:row>
      <xdr:rowOff>24130</xdr:rowOff>
    </xdr:to>
    <xdr:cxnSp macro="">
      <xdr:nvCxnSpPr>
        <xdr:cNvPr id="374" name="直線コネクタ 373"/>
        <xdr:cNvCxnSpPr/>
      </xdr:nvCxnSpPr>
      <xdr:spPr>
        <a:xfrm>
          <a:off x="3098800" y="13515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146050</xdr:rowOff>
    </xdr:to>
    <xdr:cxnSp macro="">
      <xdr:nvCxnSpPr>
        <xdr:cNvPr id="377" name="直線コネクタ 376"/>
        <xdr:cNvCxnSpPr/>
      </xdr:nvCxnSpPr>
      <xdr:spPr>
        <a:xfrm flipV="1">
          <a:off x="2209800" y="135153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35561</xdr:rowOff>
    </xdr:to>
    <xdr:cxnSp macro="">
      <xdr:nvCxnSpPr>
        <xdr:cNvPr id="380" name="直線コネクタ 379"/>
        <xdr:cNvCxnSpPr/>
      </xdr:nvCxnSpPr>
      <xdr:spPr>
        <a:xfrm flipV="1">
          <a:off x="1320800" y="13690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137161</xdr:rowOff>
    </xdr:from>
    <xdr:to>
      <xdr:col>24</xdr:col>
      <xdr:colOff>76200</xdr:colOff>
      <xdr:row>79</xdr:row>
      <xdr:rowOff>67311</xdr:rowOff>
    </xdr:to>
    <xdr:sp macro="" textlink="">
      <xdr:nvSpPr>
        <xdr:cNvPr id="390" name="楕円 389"/>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109238</xdr:rowOff>
    </xdr:from>
    <xdr:ext cx="762000" cy="259045"/>
    <xdr:sp macro="" textlink="">
      <xdr:nvSpPr>
        <xdr:cNvPr id="391" name="公債費該当値テキスト"/>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92" name="楕円 391"/>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93" name="テキスト ボックス 392"/>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91439</xdr:rowOff>
    </xdr:from>
    <xdr:to>
      <xdr:col>15</xdr:col>
      <xdr:colOff>149225</xdr:colOff>
      <xdr:row>79</xdr:row>
      <xdr:rowOff>21589</xdr:rowOff>
    </xdr:to>
    <xdr:sp macro="" textlink="">
      <xdr:nvSpPr>
        <xdr:cNvPr id="394" name="楕円 393"/>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95" name="テキスト ボックス 394"/>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96" name="楕円 395"/>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97" name="テキスト ボックス 396"/>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398" name="楕円 397"/>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399" name="テキスト ボックス 398"/>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定数削減や給与等の抑制などにより、人件費は類似団体と比較すると低い水準を推移している。しかしながら、社会保障関係費などの増に伴う扶助費のうち、特に生活保護受給者の割合（保護率）が高いことが、本市の財政状況の硬直化の大きな要因となっているため、引き続き適正な執行に向けた見直し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134620</xdr:rowOff>
    </xdr:to>
    <xdr:cxnSp macro="">
      <xdr:nvCxnSpPr>
        <xdr:cNvPr id="432" name="直線コネクタ 431"/>
        <xdr:cNvCxnSpPr/>
      </xdr:nvCxnSpPr>
      <xdr:spPr>
        <a:xfrm>
          <a:off x="15671800" y="13126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76</xdr:row>
      <xdr:rowOff>96520</xdr:rowOff>
    </xdr:to>
    <xdr:cxnSp macro="">
      <xdr:nvCxnSpPr>
        <xdr:cNvPr id="435" name="直線コネクタ 434"/>
        <xdr:cNvCxnSpPr/>
      </xdr:nvCxnSpPr>
      <xdr:spPr>
        <a:xfrm>
          <a:off x="14782800" y="1275334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76</xdr:row>
      <xdr:rowOff>5080</xdr:rowOff>
    </xdr:to>
    <xdr:cxnSp macro="">
      <xdr:nvCxnSpPr>
        <xdr:cNvPr id="438" name="直線コネクタ 437"/>
        <xdr:cNvCxnSpPr/>
      </xdr:nvCxnSpPr>
      <xdr:spPr>
        <a:xfrm flipV="1">
          <a:off x="13893800" y="127533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5080</xdr:rowOff>
    </xdr:to>
    <xdr:cxnSp macro="">
      <xdr:nvCxnSpPr>
        <xdr:cNvPr id="441" name="直線コネクタ 440"/>
        <xdr:cNvCxnSpPr/>
      </xdr:nvCxnSpPr>
      <xdr:spPr>
        <a:xfrm>
          <a:off x="13004800" y="12974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51" name="楕円 450"/>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55897</xdr:rowOff>
    </xdr:from>
    <xdr:ext cx="762000" cy="259045"/>
    <xdr:sp macro="" textlink="">
      <xdr:nvSpPr>
        <xdr:cNvPr id="452" name="公債費以外該当値テキスト"/>
        <xdr:cNvSpPr txBox="1"/>
      </xdr:nvSpPr>
      <xdr:spPr>
        <a:xfrm>
          <a:off x="16598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53" name="楕円 452"/>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132097</xdr:rowOff>
    </xdr:from>
    <xdr:ext cx="736600" cy="259045"/>
    <xdr:sp macro="" textlink="">
      <xdr:nvSpPr>
        <xdr:cNvPr id="454" name="テキスト ボックス 453"/>
        <xdr:cNvSpPr txBox="1"/>
      </xdr:nvSpPr>
      <xdr:spPr>
        <a:xfrm>
          <a:off x="15290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xdr:rowOff>
    </xdr:from>
    <xdr:to>
      <xdr:col>74</xdr:col>
      <xdr:colOff>31750</xdr:colOff>
      <xdr:row>74</xdr:row>
      <xdr:rowOff>116840</xdr:rowOff>
    </xdr:to>
    <xdr:sp macro="" textlink="">
      <xdr:nvSpPr>
        <xdr:cNvPr id="455" name="楕円 454"/>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127017</xdr:rowOff>
    </xdr:from>
    <xdr:ext cx="762000" cy="259045"/>
    <xdr:sp macro="" textlink="">
      <xdr:nvSpPr>
        <xdr:cNvPr id="456" name="テキスト ボックス 455"/>
        <xdr:cNvSpPr txBox="1"/>
      </xdr:nvSpPr>
      <xdr:spPr>
        <a:xfrm>
          <a:off x="14401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125730</xdr:rowOff>
    </xdr:from>
    <xdr:to>
      <xdr:col>69</xdr:col>
      <xdr:colOff>142875</xdr:colOff>
      <xdr:row>76</xdr:row>
      <xdr:rowOff>55880</xdr:rowOff>
    </xdr:to>
    <xdr:sp macro="" textlink="">
      <xdr:nvSpPr>
        <xdr:cNvPr id="457" name="楕円 456"/>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58" name="テキスト ボックス 457"/>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9" name="楕円 458"/>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60" name="テキスト ボックス 459"/>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16739</xdr:rowOff>
    </xdr:from>
    <xdr:to>
      <xdr:col>29</xdr:col>
      <xdr:colOff>127000</xdr:colOff>
      <xdr:row>17</xdr:row>
      <xdr:rowOff>31331</xdr:rowOff>
    </xdr:to>
    <xdr:cxnSp macro="">
      <xdr:nvCxnSpPr>
        <xdr:cNvPr id="50" name="直線コネクタ 49"/>
        <xdr:cNvCxnSpPr/>
      </xdr:nvCxnSpPr>
      <xdr:spPr bwMode="auto">
        <a:xfrm flipV="1">
          <a:off x="5003800" y="2979014"/>
          <a:ext cx="647700" cy="14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31331</xdr:rowOff>
    </xdr:from>
    <xdr:to>
      <xdr:col>26</xdr:col>
      <xdr:colOff>50800</xdr:colOff>
      <xdr:row>17</xdr:row>
      <xdr:rowOff>34112</xdr:rowOff>
    </xdr:to>
    <xdr:cxnSp macro="">
      <xdr:nvCxnSpPr>
        <xdr:cNvPr id="53" name="直線コネクタ 52"/>
        <xdr:cNvCxnSpPr/>
      </xdr:nvCxnSpPr>
      <xdr:spPr bwMode="auto">
        <a:xfrm flipV="1">
          <a:off x="4305300" y="2993606"/>
          <a:ext cx="6985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34112</xdr:rowOff>
    </xdr:from>
    <xdr:to>
      <xdr:col>22</xdr:col>
      <xdr:colOff>114300</xdr:colOff>
      <xdr:row>17</xdr:row>
      <xdr:rowOff>53048</xdr:rowOff>
    </xdr:to>
    <xdr:cxnSp macro="">
      <xdr:nvCxnSpPr>
        <xdr:cNvPr id="56" name="直線コネクタ 55"/>
        <xdr:cNvCxnSpPr/>
      </xdr:nvCxnSpPr>
      <xdr:spPr bwMode="auto">
        <a:xfrm flipV="1">
          <a:off x="3606800" y="2996387"/>
          <a:ext cx="6985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53048</xdr:rowOff>
    </xdr:from>
    <xdr:to>
      <xdr:col>18</xdr:col>
      <xdr:colOff>177800</xdr:colOff>
      <xdr:row>17</xdr:row>
      <xdr:rowOff>97549</xdr:rowOff>
    </xdr:to>
    <xdr:cxnSp macro="">
      <xdr:nvCxnSpPr>
        <xdr:cNvPr id="59" name="直線コネクタ 58"/>
        <xdr:cNvCxnSpPr/>
      </xdr:nvCxnSpPr>
      <xdr:spPr bwMode="auto">
        <a:xfrm flipV="1">
          <a:off x="2908300" y="3015323"/>
          <a:ext cx="698500" cy="4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137389</xdr:rowOff>
    </xdr:from>
    <xdr:to>
      <xdr:col>29</xdr:col>
      <xdr:colOff>177800</xdr:colOff>
      <xdr:row>17</xdr:row>
      <xdr:rowOff>67539</xdr:rowOff>
    </xdr:to>
    <xdr:sp macro="" textlink="">
      <xdr:nvSpPr>
        <xdr:cNvPr id="69" name="楕円 68"/>
        <xdr:cNvSpPr/>
      </xdr:nvSpPr>
      <xdr:spPr bwMode="auto">
        <a:xfrm>
          <a:off x="5600700" y="292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109466</xdr:rowOff>
    </xdr:from>
    <xdr:ext cx="762000" cy="259045"/>
    <xdr:sp macro="" textlink="">
      <xdr:nvSpPr>
        <xdr:cNvPr id="70" name="人口1人当たり決算額の推移該当値テキスト130"/>
        <xdr:cNvSpPr txBox="1"/>
      </xdr:nvSpPr>
      <xdr:spPr>
        <a:xfrm>
          <a:off x="5740400" y="2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151981</xdr:rowOff>
    </xdr:from>
    <xdr:to>
      <xdr:col>26</xdr:col>
      <xdr:colOff>101600</xdr:colOff>
      <xdr:row>17</xdr:row>
      <xdr:rowOff>82131</xdr:rowOff>
    </xdr:to>
    <xdr:sp macro="" textlink="">
      <xdr:nvSpPr>
        <xdr:cNvPr id="71" name="楕円 70"/>
        <xdr:cNvSpPr/>
      </xdr:nvSpPr>
      <xdr:spPr bwMode="auto">
        <a:xfrm>
          <a:off x="4953000" y="2942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66908</xdr:rowOff>
    </xdr:from>
    <xdr:ext cx="736600" cy="259045"/>
    <xdr:sp macro="" textlink="">
      <xdr:nvSpPr>
        <xdr:cNvPr id="72" name="テキスト ボックス 71"/>
        <xdr:cNvSpPr txBox="1"/>
      </xdr:nvSpPr>
      <xdr:spPr>
        <a:xfrm>
          <a:off x="4622800" y="3029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154762</xdr:rowOff>
    </xdr:from>
    <xdr:to>
      <xdr:col>22</xdr:col>
      <xdr:colOff>165100</xdr:colOff>
      <xdr:row>17</xdr:row>
      <xdr:rowOff>84912</xdr:rowOff>
    </xdr:to>
    <xdr:sp macro="" textlink="">
      <xdr:nvSpPr>
        <xdr:cNvPr id="73" name="楕円 72"/>
        <xdr:cNvSpPr/>
      </xdr:nvSpPr>
      <xdr:spPr bwMode="auto">
        <a:xfrm>
          <a:off x="4254500" y="294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69689</xdr:rowOff>
    </xdr:from>
    <xdr:ext cx="762000" cy="259045"/>
    <xdr:sp macro="" textlink="">
      <xdr:nvSpPr>
        <xdr:cNvPr id="74" name="テキスト ボックス 73"/>
        <xdr:cNvSpPr txBox="1"/>
      </xdr:nvSpPr>
      <xdr:spPr>
        <a:xfrm>
          <a:off x="3924300" y="303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2248</xdr:rowOff>
    </xdr:from>
    <xdr:to>
      <xdr:col>19</xdr:col>
      <xdr:colOff>38100</xdr:colOff>
      <xdr:row>17</xdr:row>
      <xdr:rowOff>103848</xdr:rowOff>
    </xdr:to>
    <xdr:sp macro="" textlink="">
      <xdr:nvSpPr>
        <xdr:cNvPr id="75" name="楕円 74"/>
        <xdr:cNvSpPr/>
      </xdr:nvSpPr>
      <xdr:spPr bwMode="auto">
        <a:xfrm>
          <a:off x="3556000" y="296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114025</xdr:rowOff>
    </xdr:from>
    <xdr:ext cx="762000" cy="259045"/>
    <xdr:sp macro="" textlink="">
      <xdr:nvSpPr>
        <xdr:cNvPr id="76" name="テキスト ボックス 75"/>
        <xdr:cNvSpPr txBox="1"/>
      </xdr:nvSpPr>
      <xdr:spPr>
        <a:xfrm>
          <a:off x="3225800" y="273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46749</xdr:rowOff>
    </xdr:from>
    <xdr:to>
      <xdr:col>15</xdr:col>
      <xdr:colOff>101600</xdr:colOff>
      <xdr:row>17</xdr:row>
      <xdr:rowOff>148349</xdr:rowOff>
    </xdr:to>
    <xdr:sp macro="" textlink="">
      <xdr:nvSpPr>
        <xdr:cNvPr id="77" name="楕円 76"/>
        <xdr:cNvSpPr/>
      </xdr:nvSpPr>
      <xdr:spPr bwMode="auto">
        <a:xfrm>
          <a:off x="2857500" y="3009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158526</xdr:rowOff>
    </xdr:from>
    <xdr:ext cx="762000" cy="259045"/>
    <xdr:sp macro="" textlink="">
      <xdr:nvSpPr>
        <xdr:cNvPr id="78" name="テキスト ボックス 77"/>
        <xdr:cNvSpPr txBox="1"/>
      </xdr:nvSpPr>
      <xdr:spPr>
        <a:xfrm>
          <a:off x="2527300" y="277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219240</xdr:rowOff>
    </xdr:from>
    <xdr:to>
      <xdr:col>29</xdr:col>
      <xdr:colOff>127000</xdr:colOff>
      <xdr:row>34</xdr:row>
      <xdr:rowOff>271780</xdr:rowOff>
    </xdr:to>
    <xdr:cxnSp macro="">
      <xdr:nvCxnSpPr>
        <xdr:cNvPr id="111" name="直線コネクタ 110"/>
        <xdr:cNvCxnSpPr/>
      </xdr:nvCxnSpPr>
      <xdr:spPr bwMode="auto">
        <a:xfrm flipV="1">
          <a:off x="5003800" y="6486690"/>
          <a:ext cx="647700" cy="52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271780</xdr:rowOff>
    </xdr:from>
    <xdr:to>
      <xdr:col>26</xdr:col>
      <xdr:colOff>50800</xdr:colOff>
      <xdr:row>34</xdr:row>
      <xdr:rowOff>302870</xdr:rowOff>
    </xdr:to>
    <xdr:cxnSp macro="">
      <xdr:nvCxnSpPr>
        <xdr:cNvPr id="114" name="直線コネクタ 113"/>
        <xdr:cNvCxnSpPr/>
      </xdr:nvCxnSpPr>
      <xdr:spPr bwMode="auto">
        <a:xfrm flipV="1">
          <a:off x="4305300" y="6539230"/>
          <a:ext cx="698500" cy="31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175158</xdr:rowOff>
    </xdr:from>
    <xdr:to>
      <xdr:col>22</xdr:col>
      <xdr:colOff>114300</xdr:colOff>
      <xdr:row>34</xdr:row>
      <xdr:rowOff>302870</xdr:rowOff>
    </xdr:to>
    <xdr:cxnSp macro="">
      <xdr:nvCxnSpPr>
        <xdr:cNvPr id="117" name="直線コネクタ 116"/>
        <xdr:cNvCxnSpPr/>
      </xdr:nvCxnSpPr>
      <xdr:spPr bwMode="auto">
        <a:xfrm>
          <a:off x="3606800" y="6442608"/>
          <a:ext cx="698500" cy="12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50724</xdr:rowOff>
    </xdr:from>
    <xdr:to>
      <xdr:col>18</xdr:col>
      <xdr:colOff>177800</xdr:colOff>
      <xdr:row>34</xdr:row>
      <xdr:rowOff>175158</xdr:rowOff>
    </xdr:to>
    <xdr:cxnSp macro="">
      <xdr:nvCxnSpPr>
        <xdr:cNvPr id="120" name="直線コネクタ 119"/>
        <xdr:cNvCxnSpPr/>
      </xdr:nvCxnSpPr>
      <xdr:spPr bwMode="auto">
        <a:xfrm>
          <a:off x="2908300" y="6318174"/>
          <a:ext cx="698500" cy="124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168440</xdr:rowOff>
    </xdr:from>
    <xdr:to>
      <xdr:col>29</xdr:col>
      <xdr:colOff>177800</xdr:colOff>
      <xdr:row>34</xdr:row>
      <xdr:rowOff>270040</xdr:rowOff>
    </xdr:to>
    <xdr:sp macro="" textlink="">
      <xdr:nvSpPr>
        <xdr:cNvPr id="130" name="楕円 129"/>
        <xdr:cNvSpPr/>
      </xdr:nvSpPr>
      <xdr:spPr bwMode="auto">
        <a:xfrm>
          <a:off x="5600700" y="643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13517</xdr:rowOff>
    </xdr:from>
    <xdr:ext cx="762000" cy="259045"/>
    <xdr:sp macro="" textlink="">
      <xdr:nvSpPr>
        <xdr:cNvPr id="131" name="人口1人当たり決算額の推移該当値テキスト445"/>
        <xdr:cNvSpPr txBox="1"/>
      </xdr:nvSpPr>
      <xdr:spPr>
        <a:xfrm>
          <a:off x="5740400" y="62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220980</xdr:rowOff>
    </xdr:from>
    <xdr:to>
      <xdr:col>26</xdr:col>
      <xdr:colOff>101600</xdr:colOff>
      <xdr:row>34</xdr:row>
      <xdr:rowOff>322580</xdr:rowOff>
    </xdr:to>
    <xdr:sp macro="" textlink="">
      <xdr:nvSpPr>
        <xdr:cNvPr id="132" name="楕円 131"/>
        <xdr:cNvSpPr/>
      </xdr:nvSpPr>
      <xdr:spPr bwMode="auto">
        <a:xfrm>
          <a:off x="4953000" y="648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332757</xdr:rowOff>
    </xdr:from>
    <xdr:ext cx="736600" cy="259045"/>
    <xdr:sp macro="" textlink="">
      <xdr:nvSpPr>
        <xdr:cNvPr id="133" name="テキスト ボックス 132"/>
        <xdr:cNvSpPr txBox="1"/>
      </xdr:nvSpPr>
      <xdr:spPr>
        <a:xfrm>
          <a:off x="4622800" y="625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252070</xdr:rowOff>
    </xdr:from>
    <xdr:to>
      <xdr:col>22</xdr:col>
      <xdr:colOff>165100</xdr:colOff>
      <xdr:row>35</xdr:row>
      <xdr:rowOff>10770</xdr:rowOff>
    </xdr:to>
    <xdr:sp macro="" textlink="">
      <xdr:nvSpPr>
        <xdr:cNvPr id="134" name="楕円 133"/>
        <xdr:cNvSpPr/>
      </xdr:nvSpPr>
      <xdr:spPr bwMode="auto">
        <a:xfrm>
          <a:off x="4254500" y="651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20946</xdr:rowOff>
    </xdr:from>
    <xdr:ext cx="762000" cy="259045"/>
    <xdr:sp macro="" textlink="">
      <xdr:nvSpPr>
        <xdr:cNvPr id="135" name="テキスト ボックス 134"/>
        <xdr:cNvSpPr txBox="1"/>
      </xdr:nvSpPr>
      <xdr:spPr>
        <a:xfrm>
          <a:off x="3924300" y="628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124358</xdr:rowOff>
    </xdr:from>
    <xdr:to>
      <xdr:col>19</xdr:col>
      <xdr:colOff>38100</xdr:colOff>
      <xdr:row>34</xdr:row>
      <xdr:rowOff>225958</xdr:rowOff>
    </xdr:to>
    <xdr:sp macro="" textlink="">
      <xdr:nvSpPr>
        <xdr:cNvPr id="136" name="楕円 135"/>
        <xdr:cNvSpPr/>
      </xdr:nvSpPr>
      <xdr:spPr bwMode="auto">
        <a:xfrm>
          <a:off x="3556000" y="639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236135</xdr:rowOff>
    </xdr:from>
    <xdr:ext cx="762000" cy="259045"/>
    <xdr:sp macro="" textlink="">
      <xdr:nvSpPr>
        <xdr:cNvPr id="137" name="テキスト ボックス 136"/>
        <xdr:cNvSpPr txBox="1"/>
      </xdr:nvSpPr>
      <xdr:spPr>
        <a:xfrm>
          <a:off x="3225800" y="616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342824</xdr:rowOff>
    </xdr:from>
    <xdr:to>
      <xdr:col>15</xdr:col>
      <xdr:colOff>101600</xdr:colOff>
      <xdr:row>34</xdr:row>
      <xdr:rowOff>101524</xdr:rowOff>
    </xdr:to>
    <xdr:sp macro="" textlink="">
      <xdr:nvSpPr>
        <xdr:cNvPr id="138" name="楕円 137"/>
        <xdr:cNvSpPr/>
      </xdr:nvSpPr>
      <xdr:spPr bwMode="auto">
        <a:xfrm>
          <a:off x="2857500" y="626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111701</xdr:rowOff>
    </xdr:from>
    <xdr:ext cx="762000" cy="259045"/>
    <xdr:sp macro="" textlink="">
      <xdr:nvSpPr>
        <xdr:cNvPr id="139" name="テキスト ボックス 138"/>
        <xdr:cNvSpPr txBox="1"/>
      </xdr:nvSpPr>
      <xdr:spPr>
        <a:xfrm>
          <a:off x="2527300" y="603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14808</xdr:rowOff>
    </xdr:from>
    <xdr:to>
      <xdr:col>24</xdr:col>
      <xdr:colOff>63500</xdr:colOff>
      <xdr:row>36</xdr:row>
      <xdr:rowOff>65672</xdr:rowOff>
    </xdr:to>
    <xdr:cxnSp macro="">
      <xdr:nvCxnSpPr>
        <xdr:cNvPr id="61" name="直線コネクタ 60"/>
        <xdr:cNvCxnSpPr/>
      </xdr:nvCxnSpPr>
      <xdr:spPr>
        <a:xfrm>
          <a:off x="3797300" y="6187008"/>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14808</xdr:rowOff>
    </xdr:from>
    <xdr:to>
      <xdr:col>19</xdr:col>
      <xdr:colOff>177800</xdr:colOff>
      <xdr:row>36</xdr:row>
      <xdr:rowOff>26734</xdr:rowOff>
    </xdr:to>
    <xdr:cxnSp macro="">
      <xdr:nvCxnSpPr>
        <xdr:cNvPr id="64" name="直線コネクタ 63"/>
        <xdr:cNvCxnSpPr/>
      </xdr:nvCxnSpPr>
      <xdr:spPr>
        <a:xfrm flipV="1">
          <a:off x="2908300" y="6187008"/>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26734</xdr:rowOff>
    </xdr:from>
    <xdr:to>
      <xdr:col>15</xdr:col>
      <xdr:colOff>50800</xdr:colOff>
      <xdr:row>36</xdr:row>
      <xdr:rowOff>50203</xdr:rowOff>
    </xdr:to>
    <xdr:cxnSp macro="">
      <xdr:nvCxnSpPr>
        <xdr:cNvPr id="67" name="直線コネクタ 66"/>
        <xdr:cNvCxnSpPr/>
      </xdr:nvCxnSpPr>
      <xdr:spPr>
        <a:xfrm flipV="1">
          <a:off x="2019300" y="6198934"/>
          <a:ext cx="889000" cy="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50203</xdr:rowOff>
    </xdr:from>
    <xdr:to>
      <xdr:col>10</xdr:col>
      <xdr:colOff>114300</xdr:colOff>
      <xdr:row>37</xdr:row>
      <xdr:rowOff>12141</xdr:rowOff>
    </xdr:to>
    <xdr:cxnSp macro="">
      <xdr:nvCxnSpPr>
        <xdr:cNvPr id="70" name="直線コネクタ 69"/>
        <xdr:cNvCxnSpPr/>
      </xdr:nvCxnSpPr>
      <xdr:spPr>
        <a:xfrm flipV="1">
          <a:off x="1130300" y="6222403"/>
          <a:ext cx="8890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14872</xdr:rowOff>
    </xdr:from>
    <xdr:to>
      <xdr:col>24</xdr:col>
      <xdr:colOff>114300</xdr:colOff>
      <xdr:row>36</xdr:row>
      <xdr:rowOff>116472</xdr:rowOff>
    </xdr:to>
    <xdr:sp macro="" textlink="">
      <xdr:nvSpPr>
        <xdr:cNvPr id="80" name="楕円 79"/>
        <xdr:cNvSpPr/>
      </xdr:nvSpPr>
      <xdr:spPr>
        <a:xfrm>
          <a:off x="4584700" y="618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37749</xdr:rowOff>
    </xdr:from>
    <xdr:ext cx="534377" cy="259045"/>
    <xdr:sp macro="" textlink="">
      <xdr:nvSpPr>
        <xdr:cNvPr id="81" name="人件費該当値テキスト"/>
        <xdr:cNvSpPr txBox="1"/>
      </xdr:nvSpPr>
      <xdr:spPr>
        <a:xfrm>
          <a:off x="4686300" y="6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135458</xdr:rowOff>
    </xdr:from>
    <xdr:to>
      <xdr:col>20</xdr:col>
      <xdr:colOff>38100</xdr:colOff>
      <xdr:row>36</xdr:row>
      <xdr:rowOff>65608</xdr:rowOff>
    </xdr:to>
    <xdr:sp macro="" textlink="">
      <xdr:nvSpPr>
        <xdr:cNvPr id="82" name="楕円 81"/>
        <xdr:cNvSpPr/>
      </xdr:nvSpPr>
      <xdr:spPr>
        <a:xfrm>
          <a:off x="3746500" y="61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82135</xdr:rowOff>
    </xdr:from>
    <xdr:ext cx="534377" cy="259045"/>
    <xdr:sp macro="" textlink="">
      <xdr:nvSpPr>
        <xdr:cNvPr id="83" name="テキスト ボックス 82"/>
        <xdr:cNvSpPr txBox="1"/>
      </xdr:nvSpPr>
      <xdr:spPr>
        <a:xfrm>
          <a:off x="3530111" y="59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147384</xdr:rowOff>
    </xdr:from>
    <xdr:to>
      <xdr:col>15</xdr:col>
      <xdr:colOff>101600</xdr:colOff>
      <xdr:row>36</xdr:row>
      <xdr:rowOff>77534</xdr:rowOff>
    </xdr:to>
    <xdr:sp macro="" textlink="">
      <xdr:nvSpPr>
        <xdr:cNvPr id="84" name="楕円 83"/>
        <xdr:cNvSpPr/>
      </xdr:nvSpPr>
      <xdr:spPr>
        <a:xfrm>
          <a:off x="2857500" y="61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94061</xdr:rowOff>
    </xdr:from>
    <xdr:ext cx="534377" cy="259045"/>
    <xdr:sp macro="" textlink="">
      <xdr:nvSpPr>
        <xdr:cNvPr id="85" name="テキスト ボックス 84"/>
        <xdr:cNvSpPr txBox="1"/>
      </xdr:nvSpPr>
      <xdr:spPr>
        <a:xfrm>
          <a:off x="2641111" y="592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170853</xdr:rowOff>
    </xdr:from>
    <xdr:to>
      <xdr:col>10</xdr:col>
      <xdr:colOff>165100</xdr:colOff>
      <xdr:row>36</xdr:row>
      <xdr:rowOff>101003</xdr:rowOff>
    </xdr:to>
    <xdr:sp macro="" textlink="">
      <xdr:nvSpPr>
        <xdr:cNvPr id="86" name="楕円 85"/>
        <xdr:cNvSpPr/>
      </xdr:nvSpPr>
      <xdr:spPr>
        <a:xfrm>
          <a:off x="1968500" y="617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117530</xdr:rowOff>
    </xdr:from>
    <xdr:ext cx="534377" cy="259045"/>
    <xdr:sp macro="" textlink="">
      <xdr:nvSpPr>
        <xdr:cNvPr id="87" name="テキスト ボックス 86"/>
        <xdr:cNvSpPr txBox="1"/>
      </xdr:nvSpPr>
      <xdr:spPr>
        <a:xfrm>
          <a:off x="1752111" y="594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132791</xdr:rowOff>
    </xdr:from>
    <xdr:to>
      <xdr:col>6</xdr:col>
      <xdr:colOff>38100</xdr:colOff>
      <xdr:row>37</xdr:row>
      <xdr:rowOff>62941</xdr:rowOff>
    </xdr:to>
    <xdr:sp macro="" textlink="">
      <xdr:nvSpPr>
        <xdr:cNvPr id="88" name="楕円 87"/>
        <xdr:cNvSpPr/>
      </xdr:nvSpPr>
      <xdr:spPr>
        <a:xfrm>
          <a:off x="1079500" y="63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79468</xdr:rowOff>
    </xdr:from>
    <xdr:ext cx="534377" cy="259045"/>
    <xdr:sp macro="" textlink="">
      <xdr:nvSpPr>
        <xdr:cNvPr id="89" name="テキスト ボックス 88"/>
        <xdr:cNvSpPr txBox="1"/>
      </xdr:nvSpPr>
      <xdr:spPr>
        <a:xfrm>
          <a:off x="863111" y="60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127388</xdr:rowOff>
    </xdr:from>
    <xdr:to>
      <xdr:col>24</xdr:col>
      <xdr:colOff>63500</xdr:colOff>
      <xdr:row>57</xdr:row>
      <xdr:rowOff>61421</xdr:rowOff>
    </xdr:to>
    <xdr:cxnSp macro="">
      <xdr:nvCxnSpPr>
        <xdr:cNvPr id="121" name="直線コネクタ 120"/>
        <xdr:cNvCxnSpPr/>
      </xdr:nvCxnSpPr>
      <xdr:spPr>
        <a:xfrm>
          <a:off x="3797300" y="9728588"/>
          <a:ext cx="8382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127388</xdr:rowOff>
    </xdr:from>
    <xdr:to>
      <xdr:col>19</xdr:col>
      <xdr:colOff>177800</xdr:colOff>
      <xdr:row>57</xdr:row>
      <xdr:rowOff>78533</xdr:rowOff>
    </xdr:to>
    <xdr:cxnSp macro="">
      <xdr:nvCxnSpPr>
        <xdr:cNvPr id="124" name="直線コネクタ 123"/>
        <xdr:cNvCxnSpPr/>
      </xdr:nvCxnSpPr>
      <xdr:spPr>
        <a:xfrm flipV="1">
          <a:off x="2908300" y="9728588"/>
          <a:ext cx="889000" cy="1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78533</xdr:rowOff>
    </xdr:from>
    <xdr:to>
      <xdr:col>15</xdr:col>
      <xdr:colOff>50800</xdr:colOff>
      <xdr:row>58</xdr:row>
      <xdr:rowOff>104659</xdr:rowOff>
    </xdr:to>
    <xdr:cxnSp macro="">
      <xdr:nvCxnSpPr>
        <xdr:cNvPr id="127" name="直線コネクタ 126"/>
        <xdr:cNvCxnSpPr/>
      </xdr:nvCxnSpPr>
      <xdr:spPr>
        <a:xfrm flipV="1">
          <a:off x="2019300" y="9851183"/>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104659</xdr:rowOff>
    </xdr:from>
    <xdr:to>
      <xdr:col>10</xdr:col>
      <xdr:colOff>114300</xdr:colOff>
      <xdr:row>59</xdr:row>
      <xdr:rowOff>21841</xdr:rowOff>
    </xdr:to>
    <xdr:cxnSp macro="">
      <xdr:nvCxnSpPr>
        <xdr:cNvPr id="130" name="直線コネクタ 129"/>
        <xdr:cNvCxnSpPr/>
      </xdr:nvCxnSpPr>
      <xdr:spPr>
        <a:xfrm flipV="1">
          <a:off x="1130300" y="10048759"/>
          <a:ext cx="889000" cy="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10621</xdr:rowOff>
    </xdr:from>
    <xdr:to>
      <xdr:col>24</xdr:col>
      <xdr:colOff>114300</xdr:colOff>
      <xdr:row>57</xdr:row>
      <xdr:rowOff>112221</xdr:rowOff>
    </xdr:to>
    <xdr:sp macro="" textlink="">
      <xdr:nvSpPr>
        <xdr:cNvPr id="140" name="楕円 139"/>
        <xdr:cNvSpPr/>
      </xdr:nvSpPr>
      <xdr:spPr>
        <a:xfrm>
          <a:off x="4584700" y="97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160498</xdr:rowOff>
    </xdr:from>
    <xdr:ext cx="534377" cy="259045"/>
    <xdr:sp macro="" textlink="">
      <xdr:nvSpPr>
        <xdr:cNvPr id="141" name="物件費該当値テキスト"/>
        <xdr:cNvSpPr txBox="1"/>
      </xdr:nvSpPr>
      <xdr:spPr>
        <a:xfrm>
          <a:off x="4686300" y="976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76588</xdr:rowOff>
    </xdr:from>
    <xdr:to>
      <xdr:col>20</xdr:col>
      <xdr:colOff>38100</xdr:colOff>
      <xdr:row>57</xdr:row>
      <xdr:rowOff>6738</xdr:rowOff>
    </xdr:to>
    <xdr:sp macro="" textlink="">
      <xdr:nvSpPr>
        <xdr:cNvPr id="142" name="楕円 141"/>
        <xdr:cNvSpPr/>
      </xdr:nvSpPr>
      <xdr:spPr>
        <a:xfrm>
          <a:off x="3746500" y="96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169315</xdr:rowOff>
    </xdr:from>
    <xdr:ext cx="534377" cy="259045"/>
    <xdr:sp macro="" textlink="">
      <xdr:nvSpPr>
        <xdr:cNvPr id="143" name="テキスト ボックス 142"/>
        <xdr:cNvSpPr txBox="1"/>
      </xdr:nvSpPr>
      <xdr:spPr>
        <a:xfrm>
          <a:off x="3530111" y="97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27733</xdr:rowOff>
    </xdr:from>
    <xdr:to>
      <xdr:col>15</xdr:col>
      <xdr:colOff>101600</xdr:colOff>
      <xdr:row>57</xdr:row>
      <xdr:rowOff>129333</xdr:rowOff>
    </xdr:to>
    <xdr:sp macro="" textlink="">
      <xdr:nvSpPr>
        <xdr:cNvPr id="144" name="楕円 143"/>
        <xdr:cNvSpPr/>
      </xdr:nvSpPr>
      <xdr:spPr>
        <a:xfrm>
          <a:off x="2857500" y="980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120460</xdr:rowOff>
    </xdr:from>
    <xdr:ext cx="534377" cy="259045"/>
    <xdr:sp macro="" textlink="">
      <xdr:nvSpPr>
        <xdr:cNvPr id="145" name="テキスト ボックス 144"/>
        <xdr:cNvSpPr txBox="1"/>
      </xdr:nvSpPr>
      <xdr:spPr>
        <a:xfrm>
          <a:off x="2641111" y="989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53859</xdr:rowOff>
    </xdr:from>
    <xdr:to>
      <xdr:col>10</xdr:col>
      <xdr:colOff>165100</xdr:colOff>
      <xdr:row>58</xdr:row>
      <xdr:rowOff>155459</xdr:rowOff>
    </xdr:to>
    <xdr:sp macro="" textlink="">
      <xdr:nvSpPr>
        <xdr:cNvPr id="146" name="楕円 145"/>
        <xdr:cNvSpPr/>
      </xdr:nvSpPr>
      <xdr:spPr>
        <a:xfrm>
          <a:off x="1968500" y="99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146586</xdr:rowOff>
    </xdr:from>
    <xdr:ext cx="534377" cy="259045"/>
    <xdr:sp macro="" textlink="">
      <xdr:nvSpPr>
        <xdr:cNvPr id="147" name="テキスト ボックス 146"/>
        <xdr:cNvSpPr txBox="1"/>
      </xdr:nvSpPr>
      <xdr:spPr>
        <a:xfrm>
          <a:off x="1752111" y="1009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142491</xdr:rowOff>
    </xdr:from>
    <xdr:to>
      <xdr:col>6</xdr:col>
      <xdr:colOff>38100</xdr:colOff>
      <xdr:row>59</xdr:row>
      <xdr:rowOff>72641</xdr:rowOff>
    </xdr:to>
    <xdr:sp macro="" textlink="">
      <xdr:nvSpPr>
        <xdr:cNvPr id="148" name="楕円 147"/>
        <xdr:cNvSpPr/>
      </xdr:nvSpPr>
      <xdr:spPr>
        <a:xfrm>
          <a:off x="1079500" y="100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63768</xdr:rowOff>
    </xdr:from>
    <xdr:ext cx="534377" cy="259045"/>
    <xdr:sp macro="" textlink="">
      <xdr:nvSpPr>
        <xdr:cNvPr id="149" name="テキスト ボックス 148"/>
        <xdr:cNvSpPr txBox="1"/>
      </xdr:nvSpPr>
      <xdr:spPr>
        <a:xfrm>
          <a:off x="863111" y="101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4369</xdr:rowOff>
    </xdr:from>
    <xdr:to>
      <xdr:col>24</xdr:col>
      <xdr:colOff>63500</xdr:colOff>
      <xdr:row>77</xdr:row>
      <xdr:rowOff>24211</xdr:rowOff>
    </xdr:to>
    <xdr:cxnSp macro="">
      <xdr:nvCxnSpPr>
        <xdr:cNvPr id="176" name="直線コネクタ 175"/>
        <xdr:cNvCxnSpPr/>
      </xdr:nvCxnSpPr>
      <xdr:spPr>
        <a:xfrm flipV="1">
          <a:off x="3797300" y="13206019"/>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16256</xdr:rowOff>
    </xdr:from>
    <xdr:to>
      <xdr:col>19</xdr:col>
      <xdr:colOff>177800</xdr:colOff>
      <xdr:row>77</xdr:row>
      <xdr:rowOff>24211</xdr:rowOff>
    </xdr:to>
    <xdr:cxnSp macro="">
      <xdr:nvCxnSpPr>
        <xdr:cNvPr id="179" name="直線コネクタ 178"/>
        <xdr:cNvCxnSpPr/>
      </xdr:nvCxnSpPr>
      <xdr:spPr>
        <a:xfrm>
          <a:off x="2908300" y="13217906"/>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16256</xdr:rowOff>
    </xdr:from>
    <xdr:to>
      <xdr:col>15</xdr:col>
      <xdr:colOff>50800</xdr:colOff>
      <xdr:row>77</xdr:row>
      <xdr:rowOff>41311</xdr:rowOff>
    </xdr:to>
    <xdr:cxnSp macro="">
      <xdr:nvCxnSpPr>
        <xdr:cNvPr id="182" name="直線コネクタ 181"/>
        <xdr:cNvCxnSpPr/>
      </xdr:nvCxnSpPr>
      <xdr:spPr>
        <a:xfrm flipV="1">
          <a:off x="2019300" y="13217906"/>
          <a:ext cx="889000" cy="2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41311</xdr:rowOff>
    </xdr:from>
    <xdr:to>
      <xdr:col>10</xdr:col>
      <xdr:colOff>114300</xdr:colOff>
      <xdr:row>77</xdr:row>
      <xdr:rowOff>54752</xdr:rowOff>
    </xdr:to>
    <xdr:cxnSp macro="">
      <xdr:nvCxnSpPr>
        <xdr:cNvPr id="185" name="直線コネクタ 184"/>
        <xdr:cNvCxnSpPr/>
      </xdr:nvCxnSpPr>
      <xdr:spPr>
        <a:xfrm flipV="1">
          <a:off x="1130300" y="13242961"/>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125019</xdr:rowOff>
    </xdr:from>
    <xdr:to>
      <xdr:col>24</xdr:col>
      <xdr:colOff>114300</xdr:colOff>
      <xdr:row>77</xdr:row>
      <xdr:rowOff>55169</xdr:rowOff>
    </xdr:to>
    <xdr:sp macro="" textlink="">
      <xdr:nvSpPr>
        <xdr:cNvPr id="195" name="楕円 194"/>
        <xdr:cNvSpPr/>
      </xdr:nvSpPr>
      <xdr:spPr>
        <a:xfrm>
          <a:off x="4584700" y="131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103446</xdr:rowOff>
    </xdr:from>
    <xdr:ext cx="469744" cy="259045"/>
    <xdr:sp macro="" textlink="">
      <xdr:nvSpPr>
        <xdr:cNvPr id="196" name="維持補修費該当値テキスト"/>
        <xdr:cNvSpPr txBox="1"/>
      </xdr:nvSpPr>
      <xdr:spPr>
        <a:xfrm>
          <a:off x="4686300" y="131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144861</xdr:rowOff>
    </xdr:from>
    <xdr:to>
      <xdr:col>20</xdr:col>
      <xdr:colOff>38100</xdr:colOff>
      <xdr:row>77</xdr:row>
      <xdr:rowOff>75011</xdr:rowOff>
    </xdr:to>
    <xdr:sp macro="" textlink="">
      <xdr:nvSpPr>
        <xdr:cNvPr id="197" name="楕円 196"/>
        <xdr:cNvSpPr/>
      </xdr:nvSpPr>
      <xdr:spPr>
        <a:xfrm>
          <a:off x="3746500" y="131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66138</xdr:rowOff>
    </xdr:from>
    <xdr:ext cx="469744" cy="259045"/>
    <xdr:sp macro="" textlink="">
      <xdr:nvSpPr>
        <xdr:cNvPr id="198" name="テキスト ボックス 197"/>
        <xdr:cNvSpPr txBox="1"/>
      </xdr:nvSpPr>
      <xdr:spPr>
        <a:xfrm>
          <a:off x="3562428" y="1326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136906</xdr:rowOff>
    </xdr:from>
    <xdr:to>
      <xdr:col>15</xdr:col>
      <xdr:colOff>101600</xdr:colOff>
      <xdr:row>77</xdr:row>
      <xdr:rowOff>67056</xdr:rowOff>
    </xdr:to>
    <xdr:sp macro="" textlink="">
      <xdr:nvSpPr>
        <xdr:cNvPr id="199" name="楕円 198"/>
        <xdr:cNvSpPr/>
      </xdr:nvSpPr>
      <xdr:spPr>
        <a:xfrm>
          <a:off x="2857500" y="131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58183</xdr:rowOff>
    </xdr:from>
    <xdr:ext cx="469744" cy="259045"/>
    <xdr:sp macro="" textlink="">
      <xdr:nvSpPr>
        <xdr:cNvPr id="200" name="テキスト ボックス 199"/>
        <xdr:cNvSpPr txBox="1"/>
      </xdr:nvSpPr>
      <xdr:spPr>
        <a:xfrm>
          <a:off x="2673428" y="132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161961</xdr:rowOff>
    </xdr:from>
    <xdr:to>
      <xdr:col>10</xdr:col>
      <xdr:colOff>165100</xdr:colOff>
      <xdr:row>77</xdr:row>
      <xdr:rowOff>92111</xdr:rowOff>
    </xdr:to>
    <xdr:sp macro="" textlink="">
      <xdr:nvSpPr>
        <xdr:cNvPr id="201" name="楕円 200"/>
        <xdr:cNvSpPr/>
      </xdr:nvSpPr>
      <xdr:spPr>
        <a:xfrm>
          <a:off x="1968500" y="1319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83238</xdr:rowOff>
    </xdr:from>
    <xdr:ext cx="469744" cy="259045"/>
    <xdr:sp macro="" textlink="">
      <xdr:nvSpPr>
        <xdr:cNvPr id="202" name="テキスト ボックス 201"/>
        <xdr:cNvSpPr txBox="1"/>
      </xdr:nvSpPr>
      <xdr:spPr>
        <a:xfrm>
          <a:off x="1784428" y="1328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3952</xdr:rowOff>
    </xdr:from>
    <xdr:to>
      <xdr:col>6</xdr:col>
      <xdr:colOff>38100</xdr:colOff>
      <xdr:row>77</xdr:row>
      <xdr:rowOff>105552</xdr:rowOff>
    </xdr:to>
    <xdr:sp macro="" textlink="">
      <xdr:nvSpPr>
        <xdr:cNvPr id="203" name="楕円 202"/>
        <xdr:cNvSpPr/>
      </xdr:nvSpPr>
      <xdr:spPr>
        <a:xfrm>
          <a:off x="1079500" y="132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96679</xdr:rowOff>
    </xdr:from>
    <xdr:ext cx="469744" cy="259045"/>
    <xdr:sp macro="" textlink="">
      <xdr:nvSpPr>
        <xdr:cNvPr id="204" name="テキスト ボックス 203"/>
        <xdr:cNvSpPr txBox="1"/>
      </xdr:nvSpPr>
      <xdr:spPr>
        <a:xfrm>
          <a:off x="895428" y="132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171355</xdr:rowOff>
    </xdr:from>
    <xdr:to>
      <xdr:col>24</xdr:col>
      <xdr:colOff>63500</xdr:colOff>
      <xdr:row>93</xdr:row>
      <xdr:rowOff>88047</xdr:rowOff>
    </xdr:to>
    <xdr:cxnSp macro="">
      <xdr:nvCxnSpPr>
        <xdr:cNvPr id="236" name="直線コネクタ 235"/>
        <xdr:cNvCxnSpPr/>
      </xdr:nvCxnSpPr>
      <xdr:spPr>
        <a:xfrm flipV="1">
          <a:off x="3797300" y="15944755"/>
          <a:ext cx="838200" cy="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158206</xdr:rowOff>
    </xdr:from>
    <xdr:to>
      <xdr:col>19</xdr:col>
      <xdr:colOff>177800</xdr:colOff>
      <xdr:row>93</xdr:row>
      <xdr:rowOff>88047</xdr:rowOff>
    </xdr:to>
    <xdr:cxnSp macro="">
      <xdr:nvCxnSpPr>
        <xdr:cNvPr id="239" name="直線コネクタ 238"/>
        <xdr:cNvCxnSpPr/>
      </xdr:nvCxnSpPr>
      <xdr:spPr>
        <a:xfrm>
          <a:off x="2908300" y="15931606"/>
          <a:ext cx="889000" cy="10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158206</xdr:rowOff>
    </xdr:from>
    <xdr:to>
      <xdr:col>15</xdr:col>
      <xdr:colOff>50800</xdr:colOff>
      <xdr:row>94</xdr:row>
      <xdr:rowOff>147298</xdr:rowOff>
    </xdr:to>
    <xdr:cxnSp macro="">
      <xdr:nvCxnSpPr>
        <xdr:cNvPr id="242" name="直線コネクタ 241"/>
        <xdr:cNvCxnSpPr/>
      </xdr:nvCxnSpPr>
      <xdr:spPr>
        <a:xfrm flipV="1">
          <a:off x="2019300" y="15931606"/>
          <a:ext cx="889000" cy="3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147298</xdr:rowOff>
    </xdr:from>
    <xdr:to>
      <xdr:col>10</xdr:col>
      <xdr:colOff>114300</xdr:colOff>
      <xdr:row>95</xdr:row>
      <xdr:rowOff>1451</xdr:rowOff>
    </xdr:to>
    <xdr:cxnSp macro="">
      <xdr:nvCxnSpPr>
        <xdr:cNvPr id="245" name="直線コネクタ 244"/>
        <xdr:cNvCxnSpPr/>
      </xdr:nvCxnSpPr>
      <xdr:spPr>
        <a:xfrm flipV="1">
          <a:off x="1130300" y="1626359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120555</xdr:rowOff>
    </xdr:from>
    <xdr:to>
      <xdr:col>24</xdr:col>
      <xdr:colOff>114300</xdr:colOff>
      <xdr:row>93</xdr:row>
      <xdr:rowOff>50705</xdr:rowOff>
    </xdr:to>
    <xdr:sp macro="" textlink="">
      <xdr:nvSpPr>
        <xdr:cNvPr id="255" name="楕円 254"/>
        <xdr:cNvSpPr/>
      </xdr:nvSpPr>
      <xdr:spPr>
        <a:xfrm>
          <a:off x="4584700" y="158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143432</xdr:rowOff>
    </xdr:from>
    <xdr:ext cx="599010" cy="259045"/>
    <xdr:sp macro="" textlink="">
      <xdr:nvSpPr>
        <xdr:cNvPr id="256" name="扶助費該当値テキスト"/>
        <xdr:cNvSpPr txBox="1"/>
      </xdr:nvSpPr>
      <xdr:spPr>
        <a:xfrm>
          <a:off x="4686300" y="1574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37247</xdr:rowOff>
    </xdr:from>
    <xdr:to>
      <xdr:col>20</xdr:col>
      <xdr:colOff>38100</xdr:colOff>
      <xdr:row>93</xdr:row>
      <xdr:rowOff>138847</xdr:rowOff>
    </xdr:to>
    <xdr:sp macro="" textlink="">
      <xdr:nvSpPr>
        <xdr:cNvPr id="257" name="楕円 256"/>
        <xdr:cNvSpPr/>
      </xdr:nvSpPr>
      <xdr:spPr>
        <a:xfrm>
          <a:off x="3746500" y="159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155374</xdr:rowOff>
    </xdr:from>
    <xdr:ext cx="599010" cy="259045"/>
    <xdr:sp macro="" textlink="">
      <xdr:nvSpPr>
        <xdr:cNvPr id="258" name="テキスト ボックス 257"/>
        <xdr:cNvSpPr txBox="1"/>
      </xdr:nvSpPr>
      <xdr:spPr>
        <a:xfrm>
          <a:off x="3497795" y="1575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107406</xdr:rowOff>
    </xdr:from>
    <xdr:to>
      <xdr:col>15</xdr:col>
      <xdr:colOff>101600</xdr:colOff>
      <xdr:row>93</xdr:row>
      <xdr:rowOff>37556</xdr:rowOff>
    </xdr:to>
    <xdr:sp macro="" textlink="">
      <xdr:nvSpPr>
        <xdr:cNvPr id="259" name="楕円 258"/>
        <xdr:cNvSpPr/>
      </xdr:nvSpPr>
      <xdr:spPr>
        <a:xfrm>
          <a:off x="2857500" y="158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54083</xdr:rowOff>
    </xdr:from>
    <xdr:ext cx="599010" cy="259045"/>
    <xdr:sp macro="" textlink="">
      <xdr:nvSpPr>
        <xdr:cNvPr id="260" name="テキスト ボックス 259"/>
        <xdr:cNvSpPr txBox="1"/>
      </xdr:nvSpPr>
      <xdr:spPr>
        <a:xfrm>
          <a:off x="2608795" y="1565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96498</xdr:rowOff>
    </xdr:from>
    <xdr:to>
      <xdr:col>10</xdr:col>
      <xdr:colOff>165100</xdr:colOff>
      <xdr:row>95</xdr:row>
      <xdr:rowOff>26648</xdr:rowOff>
    </xdr:to>
    <xdr:sp macro="" textlink="">
      <xdr:nvSpPr>
        <xdr:cNvPr id="261" name="楕円 260"/>
        <xdr:cNvSpPr/>
      </xdr:nvSpPr>
      <xdr:spPr>
        <a:xfrm>
          <a:off x="1968500" y="162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43175</xdr:rowOff>
    </xdr:from>
    <xdr:ext cx="599010" cy="259045"/>
    <xdr:sp macro="" textlink="">
      <xdr:nvSpPr>
        <xdr:cNvPr id="262" name="テキスト ボックス 261"/>
        <xdr:cNvSpPr txBox="1"/>
      </xdr:nvSpPr>
      <xdr:spPr>
        <a:xfrm>
          <a:off x="1719795" y="159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122101</xdr:rowOff>
    </xdr:from>
    <xdr:to>
      <xdr:col>6</xdr:col>
      <xdr:colOff>38100</xdr:colOff>
      <xdr:row>95</xdr:row>
      <xdr:rowOff>52251</xdr:rowOff>
    </xdr:to>
    <xdr:sp macro="" textlink="">
      <xdr:nvSpPr>
        <xdr:cNvPr id="263" name="楕円 262"/>
        <xdr:cNvSpPr/>
      </xdr:nvSpPr>
      <xdr:spPr>
        <a:xfrm>
          <a:off x="1079500" y="1623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68778</xdr:rowOff>
    </xdr:from>
    <xdr:ext cx="599010" cy="259045"/>
    <xdr:sp macro="" textlink="">
      <xdr:nvSpPr>
        <xdr:cNvPr id="264" name="テキスト ボックス 263"/>
        <xdr:cNvSpPr txBox="1"/>
      </xdr:nvSpPr>
      <xdr:spPr>
        <a:xfrm>
          <a:off x="830795" y="1601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70314</xdr:rowOff>
    </xdr:from>
    <xdr:to>
      <xdr:col>55</xdr:col>
      <xdr:colOff>0</xdr:colOff>
      <xdr:row>37</xdr:row>
      <xdr:rowOff>86164</xdr:rowOff>
    </xdr:to>
    <xdr:cxnSp macro="">
      <xdr:nvCxnSpPr>
        <xdr:cNvPr id="295" name="直線コネクタ 294"/>
        <xdr:cNvCxnSpPr/>
      </xdr:nvCxnSpPr>
      <xdr:spPr>
        <a:xfrm>
          <a:off x="9639300" y="6413964"/>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70314</xdr:rowOff>
    </xdr:from>
    <xdr:to>
      <xdr:col>50</xdr:col>
      <xdr:colOff>114300</xdr:colOff>
      <xdr:row>37</xdr:row>
      <xdr:rowOff>121336</xdr:rowOff>
    </xdr:to>
    <xdr:cxnSp macro="">
      <xdr:nvCxnSpPr>
        <xdr:cNvPr id="298" name="直線コネクタ 297"/>
        <xdr:cNvCxnSpPr/>
      </xdr:nvCxnSpPr>
      <xdr:spPr>
        <a:xfrm flipV="1">
          <a:off x="8750300" y="6413964"/>
          <a:ext cx="889000" cy="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92391</xdr:rowOff>
    </xdr:from>
    <xdr:to>
      <xdr:col>45</xdr:col>
      <xdr:colOff>177800</xdr:colOff>
      <xdr:row>37</xdr:row>
      <xdr:rowOff>121336</xdr:rowOff>
    </xdr:to>
    <xdr:cxnSp macro="">
      <xdr:nvCxnSpPr>
        <xdr:cNvPr id="301" name="直線コネクタ 300"/>
        <xdr:cNvCxnSpPr/>
      </xdr:nvCxnSpPr>
      <xdr:spPr>
        <a:xfrm>
          <a:off x="7861300" y="5407341"/>
          <a:ext cx="889000" cy="10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92391</xdr:rowOff>
    </xdr:from>
    <xdr:to>
      <xdr:col>41</xdr:col>
      <xdr:colOff>50800</xdr:colOff>
      <xdr:row>38</xdr:row>
      <xdr:rowOff>33575</xdr:rowOff>
    </xdr:to>
    <xdr:cxnSp macro="">
      <xdr:nvCxnSpPr>
        <xdr:cNvPr id="304" name="直線コネクタ 303"/>
        <xdr:cNvCxnSpPr/>
      </xdr:nvCxnSpPr>
      <xdr:spPr>
        <a:xfrm flipV="1">
          <a:off x="6972300" y="5407341"/>
          <a:ext cx="889000" cy="114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35364</xdr:rowOff>
    </xdr:from>
    <xdr:to>
      <xdr:col>55</xdr:col>
      <xdr:colOff>50800</xdr:colOff>
      <xdr:row>37</xdr:row>
      <xdr:rowOff>136964</xdr:rowOff>
    </xdr:to>
    <xdr:sp macro="" textlink="">
      <xdr:nvSpPr>
        <xdr:cNvPr id="314" name="楕円 313"/>
        <xdr:cNvSpPr/>
      </xdr:nvSpPr>
      <xdr:spPr>
        <a:xfrm>
          <a:off x="10426700" y="63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13791</xdr:rowOff>
    </xdr:from>
    <xdr:ext cx="534377" cy="259045"/>
    <xdr:sp macro="" textlink="">
      <xdr:nvSpPr>
        <xdr:cNvPr id="315" name="補助費等該当値テキスト"/>
        <xdr:cNvSpPr txBox="1"/>
      </xdr:nvSpPr>
      <xdr:spPr>
        <a:xfrm>
          <a:off x="10528300"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19514</xdr:rowOff>
    </xdr:from>
    <xdr:to>
      <xdr:col>50</xdr:col>
      <xdr:colOff>165100</xdr:colOff>
      <xdr:row>37</xdr:row>
      <xdr:rowOff>121114</xdr:rowOff>
    </xdr:to>
    <xdr:sp macro="" textlink="">
      <xdr:nvSpPr>
        <xdr:cNvPr id="316" name="楕円 315"/>
        <xdr:cNvSpPr/>
      </xdr:nvSpPr>
      <xdr:spPr>
        <a:xfrm>
          <a:off x="9588500" y="63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112241</xdr:rowOff>
    </xdr:from>
    <xdr:ext cx="534377" cy="259045"/>
    <xdr:sp macro="" textlink="">
      <xdr:nvSpPr>
        <xdr:cNvPr id="317" name="テキスト ボックス 316"/>
        <xdr:cNvSpPr txBox="1"/>
      </xdr:nvSpPr>
      <xdr:spPr>
        <a:xfrm>
          <a:off x="9372111" y="645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70536</xdr:rowOff>
    </xdr:from>
    <xdr:to>
      <xdr:col>46</xdr:col>
      <xdr:colOff>38100</xdr:colOff>
      <xdr:row>38</xdr:row>
      <xdr:rowOff>685</xdr:rowOff>
    </xdr:to>
    <xdr:sp macro="" textlink="">
      <xdr:nvSpPr>
        <xdr:cNvPr id="318" name="楕円 317"/>
        <xdr:cNvSpPr/>
      </xdr:nvSpPr>
      <xdr:spPr>
        <a:xfrm>
          <a:off x="8699500" y="6414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163263</xdr:rowOff>
    </xdr:from>
    <xdr:ext cx="534377" cy="259045"/>
    <xdr:sp macro="" textlink="">
      <xdr:nvSpPr>
        <xdr:cNvPr id="319" name="テキスト ボックス 318"/>
        <xdr:cNvSpPr txBox="1"/>
      </xdr:nvSpPr>
      <xdr:spPr>
        <a:xfrm>
          <a:off x="8483111" y="65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41591</xdr:rowOff>
    </xdr:from>
    <xdr:to>
      <xdr:col>41</xdr:col>
      <xdr:colOff>101600</xdr:colOff>
      <xdr:row>31</xdr:row>
      <xdr:rowOff>143191</xdr:rowOff>
    </xdr:to>
    <xdr:sp macro="" textlink="">
      <xdr:nvSpPr>
        <xdr:cNvPr id="320" name="楕円 319"/>
        <xdr:cNvSpPr/>
      </xdr:nvSpPr>
      <xdr:spPr>
        <a:xfrm>
          <a:off x="7810500" y="5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134318</xdr:rowOff>
    </xdr:from>
    <xdr:ext cx="599010" cy="259045"/>
    <xdr:sp macro="" textlink="">
      <xdr:nvSpPr>
        <xdr:cNvPr id="321" name="テキスト ボックス 320"/>
        <xdr:cNvSpPr txBox="1"/>
      </xdr:nvSpPr>
      <xdr:spPr>
        <a:xfrm>
          <a:off x="7561795" y="544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154225</xdr:rowOff>
    </xdr:from>
    <xdr:to>
      <xdr:col>36</xdr:col>
      <xdr:colOff>165100</xdr:colOff>
      <xdr:row>38</xdr:row>
      <xdr:rowOff>84375</xdr:rowOff>
    </xdr:to>
    <xdr:sp macro="" textlink="">
      <xdr:nvSpPr>
        <xdr:cNvPr id="322" name="楕円 321"/>
        <xdr:cNvSpPr/>
      </xdr:nvSpPr>
      <xdr:spPr>
        <a:xfrm>
          <a:off x="6921500" y="64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75502</xdr:rowOff>
    </xdr:from>
    <xdr:ext cx="534377" cy="259045"/>
    <xdr:sp macro="" textlink="">
      <xdr:nvSpPr>
        <xdr:cNvPr id="323" name="テキスト ボックス 322"/>
        <xdr:cNvSpPr txBox="1"/>
      </xdr:nvSpPr>
      <xdr:spPr>
        <a:xfrm>
          <a:off x="6705111" y="659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126409</xdr:rowOff>
    </xdr:from>
    <xdr:to>
      <xdr:col>55</xdr:col>
      <xdr:colOff>0</xdr:colOff>
      <xdr:row>58</xdr:row>
      <xdr:rowOff>152698</xdr:rowOff>
    </xdr:to>
    <xdr:cxnSp macro="">
      <xdr:nvCxnSpPr>
        <xdr:cNvPr id="355" name="直線コネクタ 354"/>
        <xdr:cNvCxnSpPr/>
      </xdr:nvCxnSpPr>
      <xdr:spPr>
        <a:xfrm>
          <a:off x="9639300" y="10070509"/>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2899</xdr:rowOff>
    </xdr:from>
    <xdr:to>
      <xdr:col>50</xdr:col>
      <xdr:colOff>114300</xdr:colOff>
      <xdr:row>58</xdr:row>
      <xdr:rowOff>126409</xdr:rowOff>
    </xdr:to>
    <xdr:cxnSp macro="">
      <xdr:nvCxnSpPr>
        <xdr:cNvPr id="358" name="直線コネクタ 357"/>
        <xdr:cNvCxnSpPr/>
      </xdr:nvCxnSpPr>
      <xdr:spPr>
        <a:xfrm>
          <a:off x="8750300" y="9946999"/>
          <a:ext cx="889000" cy="1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59935</xdr:rowOff>
    </xdr:from>
    <xdr:to>
      <xdr:col>45</xdr:col>
      <xdr:colOff>177800</xdr:colOff>
      <xdr:row>58</xdr:row>
      <xdr:rowOff>2899</xdr:rowOff>
    </xdr:to>
    <xdr:cxnSp macro="">
      <xdr:nvCxnSpPr>
        <xdr:cNvPr id="361" name="直線コネクタ 360"/>
        <xdr:cNvCxnSpPr/>
      </xdr:nvCxnSpPr>
      <xdr:spPr>
        <a:xfrm>
          <a:off x="7861300" y="9832585"/>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59935</xdr:rowOff>
    </xdr:from>
    <xdr:to>
      <xdr:col>41</xdr:col>
      <xdr:colOff>50800</xdr:colOff>
      <xdr:row>58</xdr:row>
      <xdr:rowOff>95025</xdr:rowOff>
    </xdr:to>
    <xdr:cxnSp macro="">
      <xdr:nvCxnSpPr>
        <xdr:cNvPr id="364" name="直線コネクタ 363"/>
        <xdr:cNvCxnSpPr/>
      </xdr:nvCxnSpPr>
      <xdr:spPr>
        <a:xfrm flipV="1">
          <a:off x="6972300" y="9832585"/>
          <a:ext cx="889000" cy="20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101898</xdr:rowOff>
    </xdr:from>
    <xdr:to>
      <xdr:col>55</xdr:col>
      <xdr:colOff>50800</xdr:colOff>
      <xdr:row>59</xdr:row>
      <xdr:rowOff>32048</xdr:rowOff>
    </xdr:to>
    <xdr:sp macro="" textlink="">
      <xdr:nvSpPr>
        <xdr:cNvPr id="374" name="楕円 373"/>
        <xdr:cNvSpPr/>
      </xdr:nvSpPr>
      <xdr:spPr>
        <a:xfrm>
          <a:off x="10426700" y="100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16825</xdr:rowOff>
    </xdr:from>
    <xdr:ext cx="534377" cy="259045"/>
    <xdr:sp macro="" textlink="">
      <xdr:nvSpPr>
        <xdr:cNvPr id="375" name="普通建設事業費該当値テキスト"/>
        <xdr:cNvSpPr txBox="1"/>
      </xdr:nvSpPr>
      <xdr:spPr>
        <a:xfrm>
          <a:off x="10528300" y="99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75609</xdr:rowOff>
    </xdr:from>
    <xdr:to>
      <xdr:col>50</xdr:col>
      <xdr:colOff>165100</xdr:colOff>
      <xdr:row>59</xdr:row>
      <xdr:rowOff>5759</xdr:rowOff>
    </xdr:to>
    <xdr:sp macro="" textlink="">
      <xdr:nvSpPr>
        <xdr:cNvPr id="376" name="楕円 375"/>
        <xdr:cNvSpPr/>
      </xdr:nvSpPr>
      <xdr:spPr>
        <a:xfrm>
          <a:off x="9588500" y="1001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168336</xdr:rowOff>
    </xdr:from>
    <xdr:ext cx="534377" cy="259045"/>
    <xdr:sp macro="" textlink="">
      <xdr:nvSpPr>
        <xdr:cNvPr id="377" name="テキスト ボックス 376"/>
        <xdr:cNvSpPr txBox="1"/>
      </xdr:nvSpPr>
      <xdr:spPr>
        <a:xfrm>
          <a:off x="9372111" y="1011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123549</xdr:rowOff>
    </xdr:from>
    <xdr:to>
      <xdr:col>46</xdr:col>
      <xdr:colOff>38100</xdr:colOff>
      <xdr:row>58</xdr:row>
      <xdr:rowOff>53699</xdr:rowOff>
    </xdr:to>
    <xdr:sp macro="" textlink="">
      <xdr:nvSpPr>
        <xdr:cNvPr id="378" name="楕円 377"/>
        <xdr:cNvSpPr/>
      </xdr:nvSpPr>
      <xdr:spPr>
        <a:xfrm>
          <a:off x="8699500" y="98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44826</xdr:rowOff>
    </xdr:from>
    <xdr:ext cx="534377" cy="259045"/>
    <xdr:sp macro="" textlink="">
      <xdr:nvSpPr>
        <xdr:cNvPr id="379" name="テキスト ボックス 378"/>
        <xdr:cNvSpPr txBox="1"/>
      </xdr:nvSpPr>
      <xdr:spPr>
        <a:xfrm>
          <a:off x="8483111" y="998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9135</xdr:rowOff>
    </xdr:from>
    <xdr:to>
      <xdr:col>41</xdr:col>
      <xdr:colOff>101600</xdr:colOff>
      <xdr:row>57</xdr:row>
      <xdr:rowOff>110735</xdr:rowOff>
    </xdr:to>
    <xdr:sp macro="" textlink="">
      <xdr:nvSpPr>
        <xdr:cNvPr id="380" name="楕円 379"/>
        <xdr:cNvSpPr/>
      </xdr:nvSpPr>
      <xdr:spPr>
        <a:xfrm>
          <a:off x="7810500" y="978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101862</xdr:rowOff>
    </xdr:from>
    <xdr:ext cx="534377" cy="259045"/>
    <xdr:sp macro="" textlink="">
      <xdr:nvSpPr>
        <xdr:cNvPr id="381" name="テキスト ボックス 380"/>
        <xdr:cNvSpPr txBox="1"/>
      </xdr:nvSpPr>
      <xdr:spPr>
        <a:xfrm>
          <a:off x="7594111" y="987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44225</xdr:rowOff>
    </xdr:from>
    <xdr:to>
      <xdr:col>36</xdr:col>
      <xdr:colOff>165100</xdr:colOff>
      <xdr:row>58</xdr:row>
      <xdr:rowOff>145825</xdr:rowOff>
    </xdr:to>
    <xdr:sp macro="" textlink="">
      <xdr:nvSpPr>
        <xdr:cNvPr id="382" name="楕円 381"/>
        <xdr:cNvSpPr/>
      </xdr:nvSpPr>
      <xdr:spPr>
        <a:xfrm>
          <a:off x="6921500" y="99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136952</xdr:rowOff>
    </xdr:from>
    <xdr:ext cx="534377" cy="259045"/>
    <xdr:sp macro="" textlink="">
      <xdr:nvSpPr>
        <xdr:cNvPr id="383" name="テキスト ボックス 382"/>
        <xdr:cNvSpPr txBox="1"/>
      </xdr:nvSpPr>
      <xdr:spPr>
        <a:xfrm>
          <a:off x="6705111" y="1008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102026</xdr:rowOff>
    </xdr:from>
    <xdr:to>
      <xdr:col>55</xdr:col>
      <xdr:colOff>0</xdr:colOff>
      <xdr:row>78</xdr:row>
      <xdr:rowOff>113229</xdr:rowOff>
    </xdr:to>
    <xdr:cxnSp macro="">
      <xdr:nvCxnSpPr>
        <xdr:cNvPr id="410" name="直線コネクタ 409"/>
        <xdr:cNvCxnSpPr/>
      </xdr:nvCxnSpPr>
      <xdr:spPr>
        <a:xfrm>
          <a:off x="9639300" y="13475126"/>
          <a:ext cx="8382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16735</xdr:rowOff>
    </xdr:from>
    <xdr:to>
      <xdr:col>50</xdr:col>
      <xdr:colOff>114300</xdr:colOff>
      <xdr:row>78</xdr:row>
      <xdr:rowOff>102026</xdr:rowOff>
    </xdr:to>
    <xdr:cxnSp macro="">
      <xdr:nvCxnSpPr>
        <xdr:cNvPr id="413" name="直線コネクタ 412"/>
        <xdr:cNvCxnSpPr/>
      </xdr:nvCxnSpPr>
      <xdr:spPr>
        <a:xfrm>
          <a:off x="8750300" y="13389835"/>
          <a:ext cx="889000" cy="8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16735</xdr:rowOff>
    </xdr:from>
    <xdr:to>
      <xdr:col>45</xdr:col>
      <xdr:colOff>177800</xdr:colOff>
      <xdr:row>78</xdr:row>
      <xdr:rowOff>123379</xdr:rowOff>
    </xdr:to>
    <xdr:cxnSp macro="">
      <xdr:nvCxnSpPr>
        <xdr:cNvPr id="416" name="直線コネクタ 415"/>
        <xdr:cNvCxnSpPr/>
      </xdr:nvCxnSpPr>
      <xdr:spPr>
        <a:xfrm flipV="1">
          <a:off x="7861300" y="13389835"/>
          <a:ext cx="889000" cy="10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121366</xdr:rowOff>
    </xdr:from>
    <xdr:to>
      <xdr:col>41</xdr:col>
      <xdr:colOff>50800</xdr:colOff>
      <xdr:row>78</xdr:row>
      <xdr:rowOff>123379</xdr:rowOff>
    </xdr:to>
    <xdr:cxnSp macro="">
      <xdr:nvCxnSpPr>
        <xdr:cNvPr id="419" name="直線コネクタ 418"/>
        <xdr:cNvCxnSpPr/>
      </xdr:nvCxnSpPr>
      <xdr:spPr>
        <a:xfrm>
          <a:off x="6972300" y="13494466"/>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62429</xdr:rowOff>
    </xdr:from>
    <xdr:to>
      <xdr:col>55</xdr:col>
      <xdr:colOff>50800</xdr:colOff>
      <xdr:row>78</xdr:row>
      <xdr:rowOff>164029</xdr:rowOff>
    </xdr:to>
    <xdr:sp macro="" textlink="">
      <xdr:nvSpPr>
        <xdr:cNvPr id="429" name="楕円 428"/>
        <xdr:cNvSpPr/>
      </xdr:nvSpPr>
      <xdr:spPr>
        <a:xfrm>
          <a:off x="10426700" y="134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148806</xdr:rowOff>
    </xdr:from>
    <xdr:ext cx="469744" cy="259045"/>
    <xdr:sp macro="" textlink="">
      <xdr:nvSpPr>
        <xdr:cNvPr id="430" name="普通建設事業費 （ うち新規整備　）該当値テキスト"/>
        <xdr:cNvSpPr txBox="1"/>
      </xdr:nvSpPr>
      <xdr:spPr>
        <a:xfrm>
          <a:off x="10528300" y="1335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51226</xdr:rowOff>
    </xdr:from>
    <xdr:to>
      <xdr:col>50</xdr:col>
      <xdr:colOff>165100</xdr:colOff>
      <xdr:row>78</xdr:row>
      <xdr:rowOff>152826</xdr:rowOff>
    </xdr:to>
    <xdr:sp macro="" textlink="">
      <xdr:nvSpPr>
        <xdr:cNvPr id="431" name="楕円 430"/>
        <xdr:cNvSpPr/>
      </xdr:nvSpPr>
      <xdr:spPr>
        <a:xfrm>
          <a:off x="9588500" y="134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143953</xdr:rowOff>
    </xdr:from>
    <xdr:ext cx="469744" cy="259045"/>
    <xdr:sp macro="" textlink="">
      <xdr:nvSpPr>
        <xdr:cNvPr id="432" name="テキスト ボックス 431"/>
        <xdr:cNvSpPr txBox="1"/>
      </xdr:nvSpPr>
      <xdr:spPr>
        <a:xfrm>
          <a:off x="9404428" y="1351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137385</xdr:rowOff>
    </xdr:from>
    <xdr:to>
      <xdr:col>46</xdr:col>
      <xdr:colOff>38100</xdr:colOff>
      <xdr:row>78</xdr:row>
      <xdr:rowOff>67535</xdr:rowOff>
    </xdr:to>
    <xdr:sp macro="" textlink="">
      <xdr:nvSpPr>
        <xdr:cNvPr id="433" name="楕円 432"/>
        <xdr:cNvSpPr/>
      </xdr:nvSpPr>
      <xdr:spPr>
        <a:xfrm>
          <a:off x="8699500" y="1333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58662</xdr:rowOff>
    </xdr:from>
    <xdr:ext cx="469744" cy="259045"/>
    <xdr:sp macro="" textlink="">
      <xdr:nvSpPr>
        <xdr:cNvPr id="434" name="テキスト ボックス 433"/>
        <xdr:cNvSpPr txBox="1"/>
      </xdr:nvSpPr>
      <xdr:spPr>
        <a:xfrm>
          <a:off x="8515428" y="1343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72579</xdr:rowOff>
    </xdr:from>
    <xdr:to>
      <xdr:col>41</xdr:col>
      <xdr:colOff>101600</xdr:colOff>
      <xdr:row>79</xdr:row>
      <xdr:rowOff>2729</xdr:rowOff>
    </xdr:to>
    <xdr:sp macro="" textlink="">
      <xdr:nvSpPr>
        <xdr:cNvPr id="435" name="楕円 434"/>
        <xdr:cNvSpPr/>
      </xdr:nvSpPr>
      <xdr:spPr>
        <a:xfrm>
          <a:off x="78105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165306</xdr:rowOff>
    </xdr:from>
    <xdr:ext cx="378565" cy="259045"/>
    <xdr:sp macro="" textlink="">
      <xdr:nvSpPr>
        <xdr:cNvPr id="436" name="テキスト ボックス 435"/>
        <xdr:cNvSpPr txBox="1"/>
      </xdr:nvSpPr>
      <xdr:spPr>
        <a:xfrm>
          <a:off x="7672017" y="1353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70566</xdr:rowOff>
    </xdr:from>
    <xdr:to>
      <xdr:col>36</xdr:col>
      <xdr:colOff>165100</xdr:colOff>
      <xdr:row>79</xdr:row>
      <xdr:rowOff>716</xdr:rowOff>
    </xdr:to>
    <xdr:sp macro="" textlink="">
      <xdr:nvSpPr>
        <xdr:cNvPr id="437" name="楕円 436"/>
        <xdr:cNvSpPr/>
      </xdr:nvSpPr>
      <xdr:spPr>
        <a:xfrm>
          <a:off x="69215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163293</xdr:rowOff>
    </xdr:from>
    <xdr:ext cx="378565" cy="259045"/>
    <xdr:sp macro="" textlink="">
      <xdr:nvSpPr>
        <xdr:cNvPr id="438" name="テキスト ボックス 437"/>
        <xdr:cNvSpPr txBox="1"/>
      </xdr:nvSpPr>
      <xdr:spPr>
        <a:xfrm>
          <a:off x="6783017" y="1353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132499</xdr:rowOff>
    </xdr:from>
    <xdr:to>
      <xdr:col>55</xdr:col>
      <xdr:colOff>0</xdr:colOff>
      <xdr:row>96</xdr:row>
      <xdr:rowOff>158711</xdr:rowOff>
    </xdr:to>
    <xdr:cxnSp macro="">
      <xdr:nvCxnSpPr>
        <xdr:cNvPr id="467" name="直線コネクタ 466"/>
        <xdr:cNvCxnSpPr/>
      </xdr:nvCxnSpPr>
      <xdr:spPr>
        <a:xfrm>
          <a:off x="9639300" y="16591699"/>
          <a:ext cx="8382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29115</xdr:rowOff>
    </xdr:from>
    <xdr:to>
      <xdr:col>50</xdr:col>
      <xdr:colOff>114300</xdr:colOff>
      <xdr:row>96</xdr:row>
      <xdr:rowOff>132499</xdr:rowOff>
    </xdr:to>
    <xdr:cxnSp macro="">
      <xdr:nvCxnSpPr>
        <xdr:cNvPr id="470" name="直線コネクタ 469"/>
        <xdr:cNvCxnSpPr/>
      </xdr:nvCxnSpPr>
      <xdr:spPr>
        <a:xfrm>
          <a:off x="8750300" y="16488315"/>
          <a:ext cx="889000" cy="10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20523</xdr:rowOff>
    </xdr:from>
    <xdr:to>
      <xdr:col>45</xdr:col>
      <xdr:colOff>177800</xdr:colOff>
      <xdr:row>96</xdr:row>
      <xdr:rowOff>29115</xdr:rowOff>
    </xdr:to>
    <xdr:cxnSp macro="">
      <xdr:nvCxnSpPr>
        <xdr:cNvPr id="473" name="直線コネクタ 472"/>
        <xdr:cNvCxnSpPr/>
      </xdr:nvCxnSpPr>
      <xdr:spPr>
        <a:xfrm>
          <a:off x="7861300" y="16308273"/>
          <a:ext cx="889000" cy="18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20523</xdr:rowOff>
    </xdr:from>
    <xdr:to>
      <xdr:col>41</xdr:col>
      <xdr:colOff>50800</xdr:colOff>
      <xdr:row>96</xdr:row>
      <xdr:rowOff>99771</xdr:rowOff>
    </xdr:to>
    <xdr:cxnSp macro="">
      <xdr:nvCxnSpPr>
        <xdr:cNvPr id="476" name="直線コネクタ 475"/>
        <xdr:cNvCxnSpPr/>
      </xdr:nvCxnSpPr>
      <xdr:spPr>
        <a:xfrm flipV="1">
          <a:off x="6972300" y="16308273"/>
          <a:ext cx="8890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107911</xdr:rowOff>
    </xdr:from>
    <xdr:to>
      <xdr:col>55</xdr:col>
      <xdr:colOff>50800</xdr:colOff>
      <xdr:row>97</xdr:row>
      <xdr:rowOff>38061</xdr:rowOff>
    </xdr:to>
    <xdr:sp macro="" textlink="">
      <xdr:nvSpPr>
        <xdr:cNvPr id="486" name="楕円 485"/>
        <xdr:cNvSpPr/>
      </xdr:nvSpPr>
      <xdr:spPr>
        <a:xfrm>
          <a:off x="10426700" y="165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86338</xdr:rowOff>
    </xdr:from>
    <xdr:ext cx="534377" cy="259045"/>
    <xdr:sp macro="" textlink="">
      <xdr:nvSpPr>
        <xdr:cNvPr id="487" name="普通建設事業費 （ うち更新整備　）該当値テキスト"/>
        <xdr:cNvSpPr txBox="1"/>
      </xdr:nvSpPr>
      <xdr:spPr>
        <a:xfrm>
          <a:off x="10528300" y="1654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81699</xdr:rowOff>
    </xdr:from>
    <xdr:to>
      <xdr:col>50</xdr:col>
      <xdr:colOff>165100</xdr:colOff>
      <xdr:row>97</xdr:row>
      <xdr:rowOff>11849</xdr:rowOff>
    </xdr:to>
    <xdr:sp macro="" textlink="">
      <xdr:nvSpPr>
        <xdr:cNvPr id="488" name="楕円 487"/>
        <xdr:cNvSpPr/>
      </xdr:nvSpPr>
      <xdr:spPr>
        <a:xfrm>
          <a:off x="9588500" y="165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2976</xdr:rowOff>
    </xdr:from>
    <xdr:ext cx="534377" cy="259045"/>
    <xdr:sp macro="" textlink="">
      <xdr:nvSpPr>
        <xdr:cNvPr id="489" name="テキスト ボックス 488"/>
        <xdr:cNvSpPr txBox="1"/>
      </xdr:nvSpPr>
      <xdr:spPr>
        <a:xfrm>
          <a:off x="9372111" y="1663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149765</xdr:rowOff>
    </xdr:from>
    <xdr:to>
      <xdr:col>46</xdr:col>
      <xdr:colOff>38100</xdr:colOff>
      <xdr:row>96</xdr:row>
      <xdr:rowOff>79915</xdr:rowOff>
    </xdr:to>
    <xdr:sp macro="" textlink="">
      <xdr:nvSpPr>
        <xdr:cNvPr id="490" name="楕円 489"/>
        <xdr:cNvSpPr/>
      </xdr:nvSpPr>
      <xdr:spPr>
        <a:xfrm>
          <a:off x="8699500" y="164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96442</xdr:rowOff>
    </xdr:from>
    <xdr:ext cx="534377" cy="259045"/>
    <xdr:sp macro="" textlink="">
      <xdr:nvSpPr>
        <xdr:cNvPr id="491" name="テキスト ボックス 490"/>
        <xdr:cNvSpPr txBox="1"/>
      </xdr:nvSpPr>
      <xdr:spPr>
        <a:xfrm>
          <a:off x="8483111" y="162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141173</xdr:rowOff>
    </xdr:from>
    <xdr:to>
      <xdr:col>41</xdr:col>
      <xdr:colOff>101600</xdr:colOff>
      <xdr:row>95</xdr:row>
      <xdr:rowOff>71323</xdr:rowOff>
    </xdr:to>
    <xdr:sp macro="" textlink="">
      <xdr:nvSpPr>
        <xdr:cNvPr id="492" name="楕円 491"/>
        <xdr:cNvSpPr/>
      </xdr:nvSpPr>
      <xdr:spPr>
        <a:xfrm>
          <a:off x="7810500" y="162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87850</xdr:rowOff>
    </xdr:from>
    <xdr:ext cx="534377" cy="259045"/>
    <xdr:sp macro="" textlink="">
      <xdr:nvSpPr>
        <xdr:cNvPr id="493" name="テキスト ボックス 492"/>
        <xdr:cNvSpPr txBox="1"/>
      </xdr:nvSpPr>
      <xdr:spPr>
        <a:xfrm>
          <a:off x="7594111" y="160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48971</xdr:rowOff>
    </xdr:from>
    <xdr:to>
      <xdr:col>36</xdr:col>
      <xdr:colOff>165100</xdr:colOff>
      <xdr:row>96</xdr:row>
      <xdr:rowOff>150571</xdr:rowOff>
    </xdr:to>
    <xdr:sp macro="" textlink="">
      <xdr:nvSpPr>
        <xdr:cNvPr id="494" name="楕円 493"/>
        <xdr:cNvSpPr/>
      </xdr:nvSpPr>
      <xdr:spPr>
        <a:xfrm>
          <a:off x="6921500" y="165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141698</xdr:rowOff>
    </xdr:from>
    <xdr:ext cx="534377" cy="259045"/>
    <xdr:sp macro="" textlink="">
      <xdr:nvSpPr>
        <xdr:cNvPr id="495" name="テキスト ボックス 494"/>
        <xdr:cNvSpPr txBox="1"/>
      </xdr:nvSpPr>
      <xdr:spPr>
        <a:xfrm>
          <a:off x="6705111" y="1660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43231</xdr:rowOff>
    </xdr:from>
    <xdr:to>
      <xdr:col>76</xdr:col>
      <xdr:colOff>114300</xdr:colOff>
      <xdr:row>39</xdr:row>
      <xdr:rowOff>44450</xdr:rowOff>
    </xdr:to>
    <xdr:cxnSp macro="">
      <xdr:nvCxnSpPr>
        <xdr:cNvPr id="530" name="直線コネクタ 529"/>
        <xdr:cNvCxnSpPr/>
      </xdr:nvCxnSpPr>
      <xdr:spPr>
        <a:xfrm>
          <a:off x="13703300" y="6729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9017</xdr:rowOff>
    </xdr:from>
    <xdr:to>
      <xdr:col>71</xdr:col>
      <xdr:colOff>177800</xdr:colOff>
      <xdr:row>39</xdr:row>
      <xdr:rowOff>43231</xdr:rowOff>
    </xdr:to>
    <xdr:cxnSp macro="">
      <xdr:nvCxnSpPr>
        <xdr:cNvPr id="533" name="直線コネクタ 532"/>
        <xdr:cNvCxnSpPr/>
      </xdr:nvCxnSpPr>
      <xdr:spPr>
        <a:xfrm>
          <a:off x="12814300" y="6695567"/>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163881</xdr:rowOff>
    </xdr:from>
    <xdr:to>
      <xdr:col>72</xdr:col>
      <xdr:colOff>38100</xdr:colOff>
      <xdr:row>39</xdr:row>
      <xdr:rowOff>94031</xdr:rowOff>
    </xdr:to>
    <xdr:sp macro="" textlink="">
      <xdr:nvSpPr>
        <xdr:cNvPr id="549" name="楕円 548"/>
        <xdr:cNvSpPr/>
      </xdr:nvSpPr>
      <xdr:spPr>
        <a:xfrm>
          <a:off x="13652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85158</xdr:rowOff>
    </xdr:from>
    <xdr:ext cx="313932" cy="259045"/>
    <xdr:sp macro="" textlink="">
      <xdr:nvSpPr>
        <xdr:cNvPr id="550" name="テキスト ボックス 549"/>
        <xdr:cNvSpPr txBox="1"/>
      </xdr:nvSpPr>
      <xdr:spPr>
        <a:xfrm>
          <a:off x="13546333" y="6771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129667</xdr:rowOff>
    </xdr:from>
    <xdr:to>
      <xdr:col>67</xdr:col>
      <xdr:colOff>101600</xdr:colOff>
      <xdr:row>39</xdr:row>
      <xdr:rowOff>59817</xdr:rowOff>
    </xdr:to>
    <xdr:sp macro="" textlink="">
      <xdr:nvSpPr>
        <xdr:cNvPr id="551" name="楕円 550"/>
        <xdr:cNvSpPr/>
      </xdr:nvSpPr>
      <xdr:spPr>
        <a:xfrm>
          <a:off x="12763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50944</xdr:rowOff>
    </xdr:from>
    <xdr:ext cx="378565" cy="259045"/>
    <xdr:sp macro="" textlink="">
      <xdr:nvSpPr>
        <xdr:cNvPr id="552" name="テキスト ボックス 551"/>
        <xdr:cNvSpPr txBox="1"/>
      </xdr:nvSpPr>
      <xdr:spPr>
        <a:xfrm>
          <a:off x="12625017" y="673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137528</xdr:rowOff>
    </xdr:from>
    <xdr:to>
      <xdr:col>85</xdr:col>
      <xdr:colOff>127000</xdr:colOff>
      <xdr:row>72</xdr:row>
      <xdr:rowOff>169504</xdr:rowOff>
    </xdr:to>
    <xdr:cxnSp macro="">
      <xdr:nvCxnSpPr>
        <xdr:cNvPr id="635" name="直線コネクタ 634"/>
        <xdr:cNvCxnSpPr/>
      </xdr:nvCxnSpPr>
      <xdr:spPr>
        <a:xfrm>
          <a:off x="15481300" y="12481928"/>
          <a:ext cx="838200" cy="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55318</xdr:rowOff>
    </xdr:from>
    <xdr:to>
      <xdr:col>81</xdr:col>
      <xdr:colOff>50800</xdr:colOff>
      <xdr:row>72</xdr:row>
      <xdr:rowOff>137528</xdr:rowOff>
    </xdr:to>
    <xdr:cxnSp macro="">
      <xdr:nvCxnSpPr>
        <xdr:cNvPr id="638" name="直線コネクタ 637"/>
        <xdr:cNvCxnSpPr/>
      </xdr:nvCxnSpPr>
      <xdr:spPr>
        <a:xfrm>
          <a:off x="14592300" y="12228268"/>
          <a:ext cx="889000" cy="25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55318</xdr:rowOff>
    </xdr:from>
    <xdr:to>
      <xdr:col>76</xdr:col>
      <xdr:colOff>114300</xdr:colOff>
      <xdr:row>72</xdr:row>
      <xdr:rowOff>23600</xdr:rowOff>
    </xdr:to>
    <xdr:cxnSp macro="">
      <xdr:nvCxnSpPr>
        <xdr:cNvPr id="641" name="直線コネクタ 640"/>
        <xdr:cNvCxnSpPr/>
      </xdr:nvCxnSpPr>
      <xdr:spPr>
        <a:xfrm flipV="1">
          <a:off x="13703300" y="12228268"/>
          <a:ext cx="889000" cy="1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58376</xdr:rowOff>
    </xdr:from>
    <xdr:to>
      <xdr:col>71</xdr:col>
      <xdr:colOff>177800</xdr:colOff>
      <xdr:row>72</xdr:row>
      <xdr:rowOff>23600</xdr:rowOff>
    </xdr:to>
    <xdr:cxnSp macro="">
      <xdr:nvCxnSpPr>
        <xdr:cNvPr id="644" name="直線コネクタ 643"/>
        <xdr:cNvCxnSpPr/>
      </xdr:nvCxnSpPr>
      <xdr:spPr>
        <a:xfrm>
          <a:off x="12814300" y="12231326"/>
          <a:ext cx="889000" cy="1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118704</xdr:rowOff>
    </xdr:from>
    <xdr:to>
      <xdr:col>85</xdr:col>
      <xdr:colOff>177800</xdr:colOff>
      <xdr:row>73</xdr:row>
      <xdr:rowOff>48854</xdr:rowOff>
    </xdr:to>
    <xdr:sp macro="" textlink="">
      <xdr:nvSpPr>
        <xdr:cNvPr id="654" name="楕円 653"/>
        <xdr:cNvSpPr/>
      </xdr:nvSpPr>
      <xdr:spPr>
        <a:xfrm>
          <a:off x="16268700" y="124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141581</xdr:rowOff>
    </xdr:from>
    <xdr:ext cx="534377" cy="259045"/>
    <xdr:sp macro="" textlink="">
      <xdr:nvSpPr>
        <xdr:cNvPr id="655" name="公債費該当値テキスト"/>
        <xdr:cNvSpPr txBox="1"/>
      </xdr:nvSpPr>
      <xdr:spPr>
        <a:xfrm>
          <a:off x="16370300" y="1231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86728</xdr:rowOff>
    </xdr:from>
    <xdr:to>
      <xdr:col>81</xdr:col>
      <xdr:colOff>101600</xdr:colOff>
      <xdr:row>73</xdr:row>
      <xdr:rowOff>16878</xdr:rowOff>
    </xdr:to>
    <xdr:sp macro="" textlink="">
      <xdr:nvSpPr>
        <xdr:cNvPr id="656" name="楕円 655"/>
        <xdr:cNvSpPr/>
      </xdr:nvSpPr>
      <xdr:spPr>
        <a:xfrm>
          <a:off x="15430500" y="124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33405</xdr:rowOff>
    </xdr:from>
    <xdr:ext cx="534377" cy="259045"/>
    <xdr:sp macro="" textlink="">
      <xdr:nvSpPr>
        <xdr:cNvPr id="657" name="テキスト ボックス 656"/>
        <xdr:cNvSpPr txBox="1"/>
      </xdr:nvSpPr>
      <xdr:spPr>
        <a:xfrm>
          <a:off x="15214111" y="122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4518</xdr:rowOff>
    </xdr:from>
    <xdr:to>
      <xdr:col>76</xdr:col>
      <xdr:colOff>165100</xdr:colOff>
      <xdr:row>71</xdr:row>
      <xdr:rowOff>106118</xdr:rowOff>
    </xdr:to>
    <xdr:sp macro="" textlink="">
      <xdr:nvSpPr>
        <xdr:cNvPr id="658" name="楕円 657"/>
        <xdr:cNvSpPr/>
      </xdr:nvSpPr>
      <xdr:spPr>
        <a:xfrm>
          <a:off x="14541500" y="121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122645</xdr:rowOff>
    </xdr:from>
    <xdr:ext cx="534377" cy="259045"/>
    <xdr:sp macro="" textlink="">
      <xdr:nvSpPr>
        <xdr:cNvPr id="659" name="テキスト ボックス 658"/>
        <xdr:cNvSpPr txBox="1"/>
      </xdr:nvSpPr>
      <xdr:spPr>
        <a:xfrm>
          <a:off x="14325111" y="1195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144250</xdr:rowOff>
    </xdr:from>
    <xdr:to>
      <xdr:col>72</xdr:col>
      <xdr:colOff>38100</xdr:colOff>
      <xdr:row>72</xdr:row>
      <xdr:rowOff>74400</xdr:rowOff>
    </xdr:to>
    <xdr:sp macro="" textlink="">
      <xdr:nvSpPr>
        <xdr:cNvPr id="660" name="楕円 659"/>
        <xdr:cNvSpPr/>
      </xdr:nvSpPr>
      <xdr:spPr>
        <a:xfrm>
          <a:off x="13652500" y="123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90927</xdr:rowOff>
    </xdr:from>
    <xdr:ext cx="534377" cy="259045"/>
    <xdr:sp macro="" textlink="">
      <xdr:nvSpPr>
        <xdr:cNvPr id="661" name="テキスト ボックス 660"/>
        <xdr:cNvSpPr txBox="1"/>
      </xdr:nvSpPr>
      <xdr:spPr>
        <a:xfrm>
          <a:off x="13436111" y="120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7576</xdr:rowOff>
    </xdr:from>
    <xdr:to>
      <xdr:col>67</xdr:col>
      <xdr:colOff>101600</xdr:colOff>
      <xdr:row>71</xdr:row>
      <xdr:rowOff>109176</xdr:rowOff>
    </xdr:to>
    <xdr:sp macro="" textlink="">
      <xdr:nvSpPr>
        <xdr:cNvPr id="662" name="楕円 661"/>
        <xdr:cNvSpPr/>
      </xdr:nvSpPr>
      <xdr:spPr>
        <a:xfrm>
          <a:off x="12763500" y="121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125703</xdr:rowOff>
    </xdr:from>
    <xdr:ext cx="534377" cy="259045"/>
    <xdr:sp macro="" textlink="">
      <xdr:nvSpPr>
        <xdr:cNvPr id="663" name="テキスト ボックス 662"/>
        <xdr:cNvSpPr txBox="1"/>
      </xdr:nvSpPr>
      <xdr:spPr>
        <a:xfrm>
          <a:off x="12547111" y="1195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2997</xdr:rowOff>
    </xdr:from>
    <xdr:to>
      <xdr:col>85</xdr:col>
      <xdr:colOff>127000</xdr:colOff>
      <xdr:row>95</xdr:row>
      <xdr:rowOff>13512</xdr:rowOff>
    </xdr:to>
    <xdr:cxnSp macro="">
      <xdr:nvCxnSpPr>
        <xdr:cNvPr id="694" name="直線コネクタ 693"/>
        <xdr:cNvCxnSpPr/>
      </xdr:nvCxnSpPr>
      <xdr:spPr>
        <a:xfrm>
          <a:off x="15481300" y="16290747"/>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2997</xdr:rowOff>
    </xdr:from>
    <xdr:to>
      <xdr:col>81</xdr:col>
      <xdr:colOff>50800</xdr:colOff>
      <xdr:row>97</xdr:row>
      <xdr:rowOff>115632</xdr:rowOff>
    </xdr:to>
    <xdr:cxnSp macro="">
      <xdr:nvCxnSpPr>
        <xdr:cNvPr id="697" name="直線コネクタ 696"/>
        <xdr:cNvCxnSpPr/>
      </xdr:nvCxnSpPr>
      <xdr:spPr>
        <a:xfrm flipV="1">
          <a:off x="14592300" y="16290747"/>
          <a:ext cx="889000" cy="45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157042</xdr:rowOff>
    </xdr:from>
    <xdr:to>
      <xdr:col>76</xdr:col>
      <xdr:colOff>114300</xdr:colOff>
      <xdr:row>97</xdr:row>
      <xdr:rowOff>115632</xdr:rowOff>
    </xdr:to>
    <xdr:cxnSp macro="">
      <xdr:nvCxnSpPr>
        <xdr:cNvPr id="700" name="直線コネクタ 699"/>
        <xdr:cNvCxnSpPr/>
      </xdr:nvCxnSpPr>
      <xdr:spPr>
        <a:xfrm>
          <a:off x="13703300" y="16616242"/>
          <a:ext cx="889000" cy="13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157042</xdr:rowOff>
    </xdr:from>
    <xdr:to>
      <xdr:col>71</xdr:col>
      <xdr:colOff>177800</xdr:colOff>
      <xdr:row>97</xdr:row>
      <xdr:rowOff>6981</xdr:rowOff>
    </xdr:to>
    <xdr:cxnSp macro="">
      <xdr:nvCxnSpPr>
        <xdr:cNvPr id="703" name="直線コネクタ 702"/>
        <xdr:cNvCxnSpPr/>
      </xdr:nvCxnSpPr>
      <xdr:spPr>
        <a:xfrm flipV="1">
          <a:off x="12814300" y="16616242"/>
          <a:ext cx="8890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134162</xdr:rowOff>
    </xdr:from>
    <xdr:to>
      <xdr:col>85</xdr:col>
      <xdr:colOff>177800</xdr:colOff>
      <xdr:row>95</xdr:row>
      <xdr:rowOff>64312</xdr:rowOff>
    </xdr:to>
    <xdr:sp macro="" textlink="">
      <xdr:nvSpPr>
        <xdr:cNvPr id="713" name="楕円 712"/>
        <xdr:cNvSpPr/>
      </xdr:nvSpPr>
      <xdr:spPr>
        <a:xfrm>
          <a:off x="16268700" y="162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157039</xdr:rowOff>
    </xdr:from>
    <xdr:ext cx="534377" cy="259045"/>
    <xdr:sp macro="" textlink="">
      <xdr:nvSpPr>
        <xdr:cNvPr id="714" name="積立金該当値テキスト"/>
        <xdr:cNvSpPr txBox="1"/>
      </xdr:nvSpPr>
      <xdr:spPr>
        <a:xfrm>
          <a:off x="16370300" y="161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123647</xdr:rowOff>
    </xdr:from>
    <xdr:to>
      <xdr:col>81</xdr:col>
      <xdr:colOff>101600</xdr:colOff>
      <xdr:row>95</xdr:row>
      <xdr:rowOff>53797</xdr:rowOff>
    </xdr:to>
    <xdr:sp macro="" textlink="">
      <xdr:nvSpPr>
        <xdr:cNvPr id="715" name="楕円 714"/>
        <xdr:cNvSpPr/>
      </xdr:nvSpPr>
      <xdr:spPr>
        <a:xfrm>
          <a:off x="15430500" y="162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70324</xdr:rowOff>
    </xdr:from>
    <xdr:ext cx="534377" cy="259045"/>
    <xdr:sp macro="" textlink="">
      <xdr:nvSpPr>
        <xdr:cNvPr id="716" name="テキスト ボックス 715"/>
        <xdr:cNvSpPr txBox="1"/>
      </xdr:nvSpPr>
      <xdr:spPr>
        <a:xfrm>
          <a:off x="15214111" y="160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64832</xdr:rowOff>
    </xdr:from>
    <xdr:to>
      <xdr:col>76</xdr:col>
      <xdr:colOff>165100</xdr:colOff>
      <xdr:row>97</xdr:row>
      <xdr:rowOff>166432</xdr:rowOff>
    </xdr:to>
    <xdr:sp macro="" textlink="">
      <xdr:nvSpPr>
        <xdr:cNvPr id="717" name="楕円 716"/>
        <xdr:cNvSpPr/>
      </xdr:nvSpPr>
      <xdr:spPr>
        <a:xfrm>
          <a:off x="14541500" y="166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157559</xdr:rowOff>
    </xdr:from>
    <xdr:ext cx="469744" cy="259045"/>
    <xdr:sp macro="" textlink="">
      <xdr:nvSpPr>
        <xdr:cNvPr id="718" name="テキスト ボックス 717"/>
        <xdr:cNvSpPr txBox="1"/>
      </xdr:nvSpPr>
      <xdr:spPr>
        <a:xfrm>
          <a:off x="14357428" y="167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106242</xdr:rowOff>
    </xdr:from>
    <xdr:to>
      <xdr:col>72</xdr:col>
      <xdr:colOff>38100</xdr:colOff>
      <xdr:row>97</xdr:row>
      <xdr:rowOff>36392</xdr:rowOff>
    </xdr:to>
    <xdr:sp macro="" textlink="">
      <xdr:nvSpPr>
        <xdr:cNvPr id="719" name="楕円 718"/>
        <xdr:cNvSpPr/>
      </xdr:nvSpPr>
      <xdr:spPr>
        <a:xfrm>
          <a:off x="13652500" y="16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52919</xdr:rowOff>
    </xdr:from>
    <xdr:ext cx="534377" cy="259045"/>
    <xdr:sp macro="" textlink="">
      <xdr:nvSpPr>
        <xdr:cNvPr id="720" name="テキスト ボックス 719"/>
        <xdr:cNvSpPr txBox="1"/>
      </xdr:nvSpPr>
      <xdr:spPr>
        <a:xfrm>
          <a:off x="13436111" y="163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127631</xdr:rowOff>
    </xdr:from>
    <xdr:to>
      <xdr:col>67</xdr:col>
      <xdr:colOff>101600</xdr:colOff>
      <xdr:row>97</xdr:row>
      <xdr:rowOff>57781</xdr:rowOff>
    </xdr:to>
    <xdr:sp macro="" textlink="">
      <xdr:nvSpPr>
        <xdr:cNvPr id="721" name="楕円 720"/>
        <xdr:cNvSpPr/>
      </xdr:nvSpPr>
      <xdr:spPr>
        <a:xfrm>
          <a:off x="12763500" y="1658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74308</xdr:rowOff>
    </xdr:from>
    <xdr:ext cx="534377" cy="259045"/>
    <xdr:sp macro="" textlink="">
      <xdr:nvSpPr>
        <xdr:cNvPr id="722" name="テキスト ボックス 721"/>
        <xdr:cNvSpPr txBox="1"/>
      </xdr:nvSpPr>
      <xdr:spPr>
        <a:xfrm>
          <a:off x="12547111" y="1636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44069</xdr:rowOff>
    </xdr:from>
    <xdr:to>
      <xdr:col>116</xdr:col>
      <xdr:colOff>63500</xdr:colOff>
      <xdr:row>39</xdr:row>
      <xdr:rowOff>44069</xdr:rowOff>
    </xdr:to>
    <xdr:cxnSp macro="">
      <xdr:nvCxnSpPr>
        <xdr:cNvPr id="751" name="直線コネクタ 750"/>
        <xdr:cNvCxnSpPr/>
      </xdr:nvCxnSpPr>
      <xdr:spPr>
        <a:xfrm>
          <a:off x="21323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44069</xdr:rowOff>
    </xdr:from>
    <xdr:to>
      <xdr:col>111</xdr:col>
      <xdr:colOff>177800</xdr:colOff>
      <xdr:row>39</xdr:row>
      <xdr:rowOff>44259</xdr:rowOff>
    </xdr:to>
    <xdr:cxnSp macro="">
      <xdr:nvCxnSpPr>
        <xdr:cNvPr id="754" name="直線コネクタ 753"/>
        <xdr:cNvCxnSpPr/>
      </xdr:nvCxnSpPr>
      <xdr:spPr>
        <a:xfrm flipV="1">
          <a:off x="20434300" y="673061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39878</xdr:rowOff>
    </xdr:from>
    <xdr:to>
      <xdr:col>107</xdr:col>
      <xdr:colOff>50800</xdr:colOff>
      <xdr:row>39</xdr:row>
      <xdr:rowOff>44259</xdr:rowOff>
    </xdr:to>
    <xdr:cxnSp macro="">
      <xdr:nvCxnSpPr>
        <xdr:cNvPr id="757" name="直線コネクタ 756"/>
        <xdr:cNvCxnSpPr/>
      </xdr:nvCxnSpPr>
      <xdr:spPr>
        <a:xfrm>
          <a:off x="19545300" y="6726428"/>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39497</xdr:rowOff>
    </xdr:from>
    <xdr:to>
      <xdr:col>102</xdr:col>
      <xdr:colOff>114300</xdr:colOff>
      <xdr:row>39</xdr:row>
      <xdr:rowOff>39878</xdr:rowOff>
    </xdr:to>
    <xdr:cxnSp macro="">
      <xdr:nvCxnSpPr>
        <xdr:cNvPr id="760" name="直線コネクタ 759"/>
        <xdr:cNvCxnSpPr/>
      </xdr:nvCxnSpPr>
      <xdr:spPr>
        <a:xfrm>
          <a:off x="18656300" y="67260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70" name="楕円 769"/>
        <xdr:cNvSpPr/>
      </xdr:nvSpPr>
      <xdr:spPr>
        <a:xfrm>
          <a:off x="22110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79646</xdr:rowOff>
    </xdr:from>
    <xdr:ext cx="249299" cy="259045"/>
    <xdr:sp macro="" textlink="">
      <xdr:nvSpPr>
        <xdr:cNvPr id="771" name="投資及び出資金該当値テキスト"/>
        <xdr:cNvSpPr txBox="1"/>
      </xdr:nvSpPr>
      <xdr:spPr>
        <a:xfrm>
          <a:off x="22212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72" name="楕円 771"/>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73" name="テキスト ボックス 772"/>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164909</xdr:rowOff>
    </xdr:from>
    <xdr:to>
      <xdr:col>107</xdr:col>
      <xdr:colOff>101600</xdr:colOff>
      <xdr:row>39</xdr:row>
      <xdr:rowOff>95059</xdr:rowOff>
    </xdr:to>
    <xdr:sp macro="" textlink="">
      <xdr:nvSpPr>
        <xdr:cNvPr id="774" name="楕円 773"/>
        <xdr:cNvSpPr/>
      </xdr:nvSpPr>
      <xdr:spPr>
        <a:xfrm>
          <a:off x="20383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86186</xdr:rowOff>
    </xdr:from>
    <xdr:ext cx="249299" cy="259045"/>
    <xdr:sp macro="" textlink="">
      <xdr:nvSpPr>
        <xdr:cNvPr id="775" name="テキスト ボックス 774"/>
        <xdr:cNvSpPr txBox="1"/>
      </xdr:nvSpPr>
      <xdr:spPr>
        <a:xfrm>
          <a:off x="20309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160528</xdr:rowOff>
    </xdr:from>
    <xdr:to>
      <xdr:col>102</xdr:col>
      <xdr:colOff>165100</xdr:colOff>
      <xdr:row>39</xdr:row>
      <xdr:rowOff>90678</xdr:rowOff>
    </xdr:to>
    <xdr:sp macro="" textlink="">
      <xdr:nvSpPr>
        <xdr:cNvPr id="776" name="楕円 775"/>
        <xdr:cNvSpPr/>
      </xdr:nvSpPr>
      <xdr:spPr>
        <a:xfrm>
          <a:off x="19494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81805</xdr:rowOff>
    </xdr:from>
    <xdr:ext cx="313932" cy="259045"/>
    <xdr:sp macro="" textlink="">
      <xdr:nvSpPr>
        <xdr:cNvPr id="777" name="テキスト ボックス 776"/>
        <xdr:cNvSpPr txBox="1"/>
      </xdr:nvSpPr>
      <xdr:spPr>
        <a:xfrm>
          <a:off x="19388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160147</xdr:rowOff>
    </xdr:from>
    <xdr:to>
      <xdr:col>98</xdr:col>
      <xdr:colOff>38100</xdr:colOff>
      <xdr:row>39</xdr:row>
      <xdr:rowOff>90297</xdr:rowOff>
    </xdr:to>
    <xdr:sp macro="" textlink="">
      <xdr:nvSpPr>
        <xdr:cNvPr id="778" name="楕円 777"/>
        <xdr:cNvSpPr/>
      </xdr:nvSpPr>
      <xdr:spPr>
        <a:xfrm>
          <a:off x="18605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81424</xdr:rowOff>
    </xdr:from>
    <xdr:ext cx="313932" cy="259045"/>
    <xdr:sp macro="" textlink="">
      <xdr:nvSpPr>
        <xdr:cNvPr id="779" name="テキスト ボックス 778"/>
        <xdr:cNvSpPr txBox="1"/>
      </xdr:nvSpPr>
      <xdr:spPr>
        <a:xfrm>
          <a:off x="18499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41764</xdr:rowOff>
    </xdr:from>
    <xdr:to>
      <xdr:col>116</xdr:col>
      <xdr:colOff>63500</xdr:colOff>
      <xdr:row>59</xdr:row>
      <xdr:rowOff>42164</xdr:rowOff>
    </xdr:to>
    <xdr:cxnSp macro="">
      <xdr:nvCxnSpPr>
        <xdr:cNvPr id="808" name="直線コネクタ 807"/>
        <xdr:cNvCxnSpPr/>
      </xdr:nvCxnSpPr>
      <xdr:spPr>
        <a:xfrm>
          <a:off x="21323300" y="10157314"/>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11322</xdr:rowOff>
    </xdr:from>
    <xdr:to>
      <xdr:col>111</xdr:col>
      <xdr:colOff>177800</xdr:colOff>
      <xdr:row>59</xdr:row>
      <xdr:rowOff>41764</xdr:rowOff>
    </xdr:to>
    <xdr:cxnSp macro="">
      <xdr:nvCxnSpPr>
        <xdr:cNvPr id="811" name="直線コネクタ 810"/>
        <xdr:cNvCxnSpPr/>
      </xdr:nvCxnSpPr>
      <xdr:spPr>
        <a:xfrm>
          <a:off x="20434300" y="10126872"/>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8789</xdr:rowOff>
    </xdr:from>
    <xdr:to>
      <xdr:col>107</xdr:col>
      <xdr:colOff>50800</xdr:colOff>
      <xdr:row>59</xdr:row>
      <xdr:rowOff>11322</xdr:rowOff>
    </xdr:to>
    <xdr:cxnSp macro="">
      <xdr:nvCxnSpPr>
        <xdr:cNvPr id="814" name="直線コネクタ 813"/>
        <xdr:cNvCxnSpPr/>
      </xdr:nvCxnSpPr>
      <xdr:spPr>
        <a:xfrm>
          <a:off x="19545300" y="10124339"/>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8789</xdr:rowOff>
    </xdr:from>
    <xdr:to>
      <xdr:col>102</xdr:col>
      <xdr:colOff>114300</xdr:colOff>
      <xdr:row>59</xdr:row>
      <xdr:rowOff>14027</xdr:rowOff>
    </xdr:to>
    <xdr:cxnSp macro="">
      <xdr:nvCxnSpPr>
        <xdr:cNvPr id="817" name="直線コネクタ 816"/>
        <xdr:cNvCxnSpPr/>
      </xdr:nvCxnSpPr>
      <xdr:spPr>
        <a:xfrm flipV="1">
          <a:off x="18656300" y="10124339"/>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162814</xdr:rowOff>
    </xdr:from>
    <xdr:to>
      <xdr:col>116</xdr:col>
      <xdr:colOff>114300</xdr:colOff>
      <xdr:row>59</xdr:row>
      <xdr:rowOff>92964</xdr:rowOff>
    </xdr:to>
    <xdr:sp macro="" textlink="">
      <xdr:nvSpPr>
        <xdr:cNvPr id="827" name="楕円 826"/>
        <xdr:cNvSpPr/>
      </xdr:nvSpPr>
      <xdr:spPr>
        <a:xfrm>
          <a:off x="221107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77741</xdr:rowOff>
    </xdr:from>
    <xdr:ext cx="378565" cy="259045"/>
    <xdr:sp macro="" textlink="">
      <xdr:nvSpPr>
        <xdr:cNvPr id="828" name="貸付金該当値テキスト"/>
        <xdr:cNvSpPr txBox="1"/>
      </xdr:nvSpPr>
      <xdr:spPr>
        <a:xfrm>
          <a:off x="22212300" y="10021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162414</xdr:rowOff>
    </xdr:from>
    <xdr:to>
      <xdr:col>112</xdr:col>
      <xdr:colOff>38100</xdr:colOff>
      <xdr:row>59</xdr:row>
      <xdr:rowOff>92564</xdr:rowOff>
    </xdr:to>
    <xdr:sp macro="" textlink="">
      <xdr:nvSpPr>
        <xdr:cNvPr id="829" name="楕円 828"/>
        <xdr:cNvSpPr/>
      </xdr:nvSpPr>
      <xdr:spPr>
        <a:xfrm>
          <a:off x="21272500" y="101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83691</xdr:rowOff>
    </xdr:from>
    <xdr:ext cx="378565" cy="259045"/>
    <xdr:sp macro="" textlink="">
      <xdr:nvSpPr>
        <xdr:cNvPr id="830" name="テキスト ボックス 829"/>
        <xdr:cNvSpPr txBox="1"/>
      </xdr:nvSpPr>
      <xdr:spPr>
        <a:xfrm>
          <a:off x="21134017" y="1019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131972</xdr:rowOff>
    </xdr:from>
    <xdr:to>
      <xdr:col>107</xdr:col>
      <xdr:colOff>101600</xdr:colOff>
      <xdr:row>59</xdr:row>
      <xdr:rowOff>62122</xdr:rowOff>
    </xdr:to>
    <xdr:sp macro="" textlink="">
      <xdr:nvSpPr>
        <xdr:cNvPr id="831" name="楕円 830"/>
        <xdr:cNvSpPr/>
      </xdr:nvSpPr>
      <xdr:spPr>
        <a:xfrm>
          <a:off x="20383500" y="10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53249</xdr:rowOff>
    </xdr:from>
    <xdr:ext cx="469744" cy="259045"/>
    <xdr:sp macro="" textlink="">
      <xdr:nvSpPr>
        <xdr:cNvPr id="832" name="テキスト ボックス 831"/>
        <xdr:cNvSpPr txBox="1"/>
      </xdr:nvSpPr>
      <xdr:spPr>
        <a:xfrm>
          <a:off x="20199428" y="101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129439</xdr:rowOff>
    </xdr:from>
    <xdr:to>
      <xdr:col>102</xdr:col>
      <xdr:colOff>165100</xdr:colOff>
      <xdr:row>59</xdr:row>
      <xdr:rowOff>59589</xdr:rowOff>
    </xdr:to>
    <xdr:sp macro="" textlink="">
      <xdr:nvSpPr>
        <xdr:cNvPr id="833" name="楕円 832"/>
        <xdr:cNvSpPr/>
      </xdr:nvSpPr>
      <xdr:spPr>
        <a:xfrm>
          <a:off x="19494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50716</xdr:rowOff>
    </xdr:from>
    <xdr:ext cx="469744" cy="259045"/>
    <xdr:sp macro="" textlink="">
      <xdr:nvSpPr>
        <xdr:cNvPr id="834" name="テキスト ボックス 833"/>
        <xdr:cNvSpPr txBox="1"/>
      </xdr:nvSpPr>
      <xdr:spPr>
        <a:xfrm>
          <a:off x="19310428" y="101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134677</xdr:rowOff>
    </xdr:from>
    <xdr:to>
      <xdr:col>98</xdr:col>
      <xdr:colOff>38100</xdr:colOff>
      <xdr:row>59</xdr:row>
      <xdr:rowOff>64827</xdr:rowOff>
    </xdr:to>
    <xdr:sp macro="" textlink="">
      <xdr:nvSpPr>
        <xdr:cNvPr id="835" name="楕円 834"/>
        <xdr:cNvSpPr/>
      </xdr:nvSpPr>
      <xdr:spPr>
        <a:xfrm>
          <a:off x="18605500" y="100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55954</xdr:rowOff>
    </xdr:from>
    <xdr:ext cx="469744" cy="259045"/>
    <xdr:sp macro="" textlink="">
      <xdr:nvSpPr>
        <xdr:cNvPr id="836" name="テキスト ボックス 835"/>
        <xdr:cNvSpPr txBox="1"/>
      </xdr:nvSpPr>
      <xdr:spPr>
        <a:xfrm>
          <a:off x="18421428" y="10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11226</xdr:rowOff>
    </xdr:from>
    <xdr:to>
      <xdr:col>116</xdr:col>
      <xdr:colOff>63500</xdr:colOff>
      <xdr:row>74</xdr:row>
      <xdr:rowOff>67234</xdr:rowOff>
    </xdr:to>
    <xdr:cxnSp macro="">
      <xdr:nvCxnSpPr>
        <xdr:cNvPr id="866" name="直線コネクタ 865"/>
        <xdr:cNvCxnSpPr/>
      </xdr:nvCxnSpPr>
      <xdr:spPr>
        <a:xfrm flipV="1">
          <a:off x="21323300" y="12698526"/>
          <a:ext cx="8382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67234</xdr:rowOff>
    </xdr:from>
    <xdr:to>
      <xdr:col>111</xdr:col>
      <xdr:colOff>177800</xdr:colOff>
      <xdr:row>74</xdr:row>
      <xdr:rowOff>71348</xdr:rowOff>
    </xdr:to>
    <xdr:cxnSp macro="">
      <xdr:nvCxnSpPr>
        <xdr:cNvPr id="869" name="直線コネクタ 868"/>
        <xdr:cNvCxnSpPr/>
      </xdr:nvCxnSpPr>
      <xdr:spPr>
        <a:xfrm flipV="1">
          <a:off x="20434300" y="1275453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71348</xdr:rowOff>
    </xdr:from>
    <xdr:to>
      <xdr:col>107</xdr:col>
      <xdr:colOff>50800</xdr:colOff>
      <xdr:row>74</xdr:row>
      <xdr:rowOff>142481</xdr:rowOff>
    </xdr:to>
    <xdr:cxnSp macro="">
      <xdr:nvCxnSpPr>
        <xdr:cNvPr id="872" name="直線コネクタ 871"/>
        <xdr:cNvCxnSpPr/>
      </xdr:nvCxnSpPr>
      <xdr:spPr>
        <a:xfrm flipV="1">
          <a:off x="19545300" y="12758648"/>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142481</xdr:rowOff>
    </xdr:from>
    <xdr:to>
      <xdr:col>102</xdr:col>
      <xdr:colOff>114300</xdr:colOff>
      <xdr:row>74</xdr:row>
      <xdr:rowOff>158331</xdr:rowOff>
    </xdr:to>
    <xdr:cxnSp macro="">
      <xdr:nvCxnSpPr>
        <xdr:cNvPr id="875" name="直線コネクタ 874"/>
        <xdr:cNvCxnSpPr/>
      </xdr:nvCxnSpPr>
      <xdr:spPr>
        <a:xfrm flipV="1">
          <a:off x="18656300" y="1282978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131876</xdr:rowOff>
    </xdr:from>
    <xdr:to>
      <xdr:col>116</xdr:col>
      <xdr:colOff>114300</xdr:colOff>
      <xdr:row>74</xdr:row>
      <xdr:rowOff>62026</xdr:rowOff>
    </xdr:to>
    <xdr:sp macro="" textlink="">
      <xdr:nvSpPr>
        <xdr:cNvPr id="885" name="楕円 884"/>
        <xdr:cNvSpPr/>
      </xdr:nvSpPr>
      <xdr:spPr>
        <a:xfrm>
          <a:off x="22110700" y="126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154753</xdr:rowOff>
    </xdr:from>
    <xdr:ext cx="534377" cy="259045"/>
    <xdr:sp macro="" textlink="">
      <xdr:nvSpPr>
        <xdr:cNvPr id="886" name="繰出金該当値テキスト"/>
        <xdr:cNvSpPr txBox="1"/>
      </xdr:nvSpPr>
      <xdr:spPr>
        <a:xfrm>
          <a:off x="22212300" y="124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16434</xdr:rowOff>
    </xdr:from>
    <xdr:to>
      <xdr:col>112</xdr:col>
      <xdr:colOff>38100</xdr:colOff>
      <xdr:row>74</xdr:row>
      <xdr:rowOff>118034</xdr:rowOff>
    </xdr:to>
    <xdr:sp macro="" textlink="">
      <xdr:nvSpPr>
        <xdr:cNvPr id="887" name="楕円 886"/>
        <xdr:cNvSpPr/>
      </xdr:nvSpPr>
      <xdr:spPr>
        <a:xfrm>
          <a:off x="21272500" y="127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134561</xdr:rowOff>
    </xdr:from>
    <xdr:ext cx="534377" cy="259045"/>
    <xdr:sp macro="" textlink="">
      <xdr:nvSpPr>
        <xdr:cNvPr id="888" name="テキスト ボックス 887"/>
        <xdr:cNvSpPr txBox="1"/>
      </xdr:nvSpPr>
      <xdr:spPr>
        <a:xfrm>
          <a:off x="21056111" y="1247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20548</xdr:rowOff>
    </xdr:from>
    <xdr:to>
      <xdr:col>107</xdr:col>
      <xdr:colOff>101600</xdr:colOff>
      <xdr:row>74</xdr:row>
      <xdr:rowOff>122148</xdr:rowOff>
    </xdr:to>
    <xdr:sp macro="" textlink="">
      <xdr:nvSpPr>
        <xdr:cNvPr id="889" name="楕円 888"/>
        <xdr:cNvSpPr/>
      </xdr:nvSpPr>
      <xdr:spPr>
        <a:xfrm>
          <a:off x="20383500" y="12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138675</xdr:rowOff>
    </xdr:from>
    <xdr:ext cx="534377" cy="259045"/>
    <xdr:sp macro="" textlink="">
      <xdr:nvSpPr>
        <xdr:cNvPr id="890" name="テキスト ボックス 889"/>
        <xdr:cNvSpPr txBox="1"/>
      </xdr:nvSpPr>
      <xdr:spPr>
        <a:xfrm>
          <a:off x="20167111" y="124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91681</xdr:rowOff>
    </xdr:from>
    <xdr:to>
      <xdr:col>102</xdr:col>
      <xdr:colOff>165100</xdr:colOff>
      <xdr:row>75</xdr:row>
      <xdr:rowOff>21831</xdr:rowOff>
    </xdr:to>
    <xdr:sp macro="" textlink="">
      <xdr:nvSpPr>
        <xdr:cNvPr id="891" name="楕円 890"/>
        <xdr:cNvSpPr/>
      </xdr:nvSpPr>
      <xdr:spPr>
        <a:xfrm>
          <a:off x="194945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38358</xdr:rowOff>
    </xdr:from>
    <xdr:ext cx="534377" cy="259045"/>
    <xdr:sp macro="" textlink="">
      <xdr:nvSpPr>
        <xdr:cNvPr id="892" name="テキスト ボックス 891"/>
        <xdr:cNvSpPr txBox="1"/>
      </xdr:nvSpPr>
      <xdr:spPr>
        <a:xfrm>
          <a:off x="19278111" y="12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107531</xdr:rowOff>
    </xdr:from>
    <xdr:to>
      <xdr:col>98</xdr:col>
      <xdr:colOff>38100</xdr:colOff>
      <xdr:row>75</xdr:row>
      <xdr:rowOff>37681</xdr:rowOff>
    </xdr:to>
    <xdr:sp macro="" textlink="">
      <xdr:nvSpPr>
        <xdr:cNvPr id="893" name="楕円 892"/>
        <xdr:cNvSpPr/>
      </xdr:nvSpPr>
      <xdr:spPr>
        <a:xfrm>
          <a:off x="18605500" y="127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54208</xdr:rowOff>
    </xdr:from>
    <xdr:ext cx="534377" cy="259045"/>
    <xdr:sp macro="" textlink="">
      <xdr:nvSpPr>
        <xdr:cNvPr id="894" name="テキスト ボックス 893"/>
        <xdr:cNvSpPr txBox="1"/>
      </xdr:nvSpPr>
      <xdr:spPr>
        <a:xfrm>
          <a:off x="18389111" y="125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489</a:t>
          </a:r>
          <a:r>
            <a:rPr kumimoji="1" lang="ja-JP" altLang="en-US" sz="1300">
              <a:latin typeface="ＭＳ Ｐゴシック" panose="020B0600070205080204" pitchFamily="50" charset="-128"/>
              <a:ea typeface="ＭＳ Ｐゴシック" panose="020B0600070205080204" pitchFamily="50" charset="-128"/>
            </a:rPr>
            <a:t>千円で、義務的経費である人件費、扶助費、公債費が高い割合をしてめており、類似団体と比較して特に扶助費と公債費が高い数値であることから、本市は他市と比較して、硬直化した財政構造となっていることが分か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193,592</a:t>
          </a:r>
          <a:r>
            <a:rPr kumimoji="1" lang="ja-JP" altLang="en-US" sz="1300">
              <a:latin typeface="ＭＳ Ｐゴシック" panose="020B0600070205080204" pitchFamily="50" charset="-128"/>
              <a:ea typeface="ＭＳ Ｐゴシック" panose="020B0600070205080204" pitchFamily="50" charset="-128"/>
            </a:rPr>
            <a:t>円であり、施設型給付費や障害者（児）自立支援事業費などの増により、前年度から増加した。また、類似団体と比較して、生活保護受給者の割合（保護率）が高いことから、依然として高い推移となっており、本市の財政状況の硬直化の大きな要因である。生活保護医療扶助費等、引き続き適正な執行に向けた見直しを行っていく。</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50,957</a:t>
          </a:r>
          <a:r>
            <a:rPr kumimoji="1" lang="ja-JP" altLang="en-US" sz="1300">
              <a:latin typeface="ＭＳ Ｐゴシック" panose="020B0600070205080204" pitchFamily="50" charset="-128"/>
              <a:ea typeface="ＭＳ Ｐゴシック" panose="020B0600070205080204" pitchFamily="50" charset="-128"/>
            </a:rPr>
            <a:t>円であり、市債の計画的な発行に伴う将来負担の減により、市債の残高及び元利償還金が減少したことから、減少傾向にあるが、類似団体と比較すると依然として高い推移となっている。今後は、令和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年間の財政運営の方向性を示す「財政運営方針」で掲げた令和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164084</xdr:rowOff>
    </xdr:from>
    <xdr:to>
      <xdr:col>24</xdr:col>
      <xdr:colOff>63500</xdr:colOff>
      <xdr:row>35</xdr:row>
      <xdr:rowOff>166370</xdr:rowOff>
    </xdr:to>
    <xdr:cxnSp macro="">
      <xdr:nvCxnSpPr>
        <xdr:cNvPr id="61" name="直線コネクタ 60"/>
        <xdr:cNvCxnSpPr/>
      </xdr:nvCxnSpPr>
      <xdr:spPr>
        <a:xfrm>
          <a:off x="3797300" y="616483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164084</xdr:rowOff>
    </xdr:from>
    <xdr:to>
      <xdr:col>19</xdr:col>
      <xdr:colOff>177800</xdr:colOff>
      <xdr:row>36</xdr:row>
      <xdr:rowOff>27686</xdr:rowOff>
    </xdr:to>
    <xdr:cxnSp macro="">
      <xdr:nvCxnSpPr>
        <xdr:cNvPr id="64" name="直線コネクタ 63"/>
        <xdr:cNvCxnSpPr/>
      </xdr:nvCxnSpPr>
      <xdr:spPr>
        <a:xfrm flipV="1">
          <a:off x="2908300" y="616483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27686</xdr:rowOff>
    </xdr:from>
    <xdr:to>
      <xdr:col>15</xdr:col>
      <xdr:colOff>50800</xdr:colOff>
      <xdr:row>36</xdr:row>
      <xdr:rowOff>49784</xdr:rowOff>
    </xdr:to>
    <xdr:cxnSp macro="">
      <xdr:nvCxnSpPr>
        <xdr:cNvPr id="67" name="直線コネクタ 66"/>
        <xdr:cNvCxnSpPr/>
      </xdr:nvCxnSpPr>
      <xdr:spPr>
        <a:xfrm flipV="1">
          <a:off x="2019300" y="619988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155702</xdr:rowOff>
    </xdr:from>
    <xdr:to>
      <xdr:col>10</xdr:col>
      <xdr:colOff>114300</xdr:colOff>
      <xdr:row>36</xdr:row>
      <xdr:rowOff>49784</xdr:rowOff>
    </xdr:to>
    <xdr:cxnSp macro="">
      <xdr:nvCxnSpPr>
        <xdr:cNvPr id="70" name="直線コネクタ 69"/>
        <xdr:cNvCxnSpPr/>
      </xdr:nvCxnSpPr>
      <xdr:spPr>
        <a:xfrm>
          <a:off x="1130300" y="6156452"/>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115570</xdr:rowOff>
    </xdr:from>
    <xdr:to>
      <xdr:col>24</xdr:col>
      <xdr:colOff>114300</xdr:colOff>
      <xdr:row>36</xdr:row>
      <xdr:rowOff>45720</xdr:rowOff>
    </xdr:to>
    <xdr:sp macro="" textlink="">
      <xdr:nvSpPr>
        <xdr:cNvPr id="80" name="楕円 79"/>
        <xdr:cNvSpPr/>
      </xdr:nvSpPr>
      <xdr:spPr>
        <a:xfrm>
          <a:off x="45847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93997</xdr:rowOff>
    </xdr:from>
    <xdr:ext cx="469744" cy="259045"/>
    <xdr:sp macro="" textlink="">
      <xdr:nvSpPr>
        <xdr:cNvPr id="81" name="議会費該当値テキスト"/>
        <xdr:cNvSpPr txBox="1"/>
      </xdr:nvSpPr>
      <xdr:spPr>
        <a:xfrm>
          <a:off x="4686300"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113284</xdr:rowOff>
    </xdr:from>
    <xdr:to>
      <xdr:col>20</xdr:col>
      <xdr:colOff>38100</xdr:colOff>
      <xdr:row>36</xdr:row>
      <xdr:rowOff>43434</xdr:rowOff>
    </xdr:to>
    <xdr:sp macro="" textlink="">
      <xdr:nvSpPr>
        <xdr:cNvPr id="82" name="楕円 81"/>
        <xdr:cNvSpPr/>
      </xdr:nvSpPr>
      <xdr:spPr>
        <a:xfrm>
          <a:off x="3746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34561</xdr:rowOff>
    </xdr:from>
    <xdr:ext cx="469744" cy="259045"/>
    <xdr:sp macro="" textlink="">
      <xdr:nvSpPr>
        <xdr:cNvPr id="83" name="テキスト ボックス 82"/>
        <xdr:cNvSpPr txBox="1"/>
      </xdr:nvSpPr>
      <xdr:spPr>
        <a:xfrm>
          <a:off x="3562428"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148336</xdr:rowOff>
    </xdr:from>
    <xdr:to>
      <xdr:col>15</xdr:col>
      <xdr:colOff>101600</xdr:colOff>
      <xdr:row>36</xdr:row>
      <xdr:rowOff>78486</xdr:rowOff>
    </xdr:to>
    <xdr:sp macro="" textlink="">
      <xdr:nvSpPr>
        <xdr:cNvPr id="84" name="楕円 83"/>
        <xdr:cNvSpPr/>
      </xdr:nvSpPr>
      <xdr:spPr>
        <a:xfrm>
          <a:off x="2857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85" name="テキスト ボックス 84"/>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170434</xdr:rowOff>
    </xdr:from>
    <xdr:to>
      <xdr:col>10</xdr:col>
      <xdr:colOff>165100</xdr:colOff>
      <xdr:row>36</xdr:row>
      <xdr:rowOff>100584</xdr:rowOff>
    </xdr:to>
    <xdr:sp macro="" textlink="">
      <xdr:nvSpPr>
        <xdr:cNvPr id="86" name="楕円 85"/>
        <xdr:cNvSpPr/>
      </xdr:nvSpPr>
      <xdr:spPr>
        <a:xfrm>
          <a:off x="1968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87" name="テキスト ボックス 86"/>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104902</xdr:rowOff>
    </xdr:from>
    <xdr:to>
      <xdr:col>6</xdr:col>
      <xdr:colOff>38100</xdr:colOff>
      <xdr:row>36</xdr:row>
      <xdr:rowOff>35052</xdr:rowOff>
    </xdr:to>
    <xdr:sp macro="" textlink="">
      <xdr:nvSpPr>
        <xdr:cNvPr id="88" name="楕円 87"/>
        <xdr:cNvSpPr/>
      </xdr:nvSpPr>
      <xdr:spPr>
        <a:xfrm>
          <a:off x="1079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26179</xdr:rowOff>
    </xdr:from>
    <xdr:ext cx="469744" cy="259045"/>
    <xdr:sp macro="" textlink="">
      <xdr:nvSpPr>
        <xdr:cNvPr id="89" name="テキスト ボックス 88"/>
        <xdr:cNvSpPr txBox="1"/>
      </xdr:nvSpPr>
      <xdr:spPr>
        <a:xfrm>
          <a:off x="895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106947</xdr:rowOff>
    </xdr:from>
    <xdr:to>
      <xdr:col>24</xdr:col>
      <xdr:colOff>63500</xdr:colOff>
      <xdr:row>57</xdr:row>
      <xdr:rowOff>151333</xdr:rowOff>
    </xdr:to>
    <xdr:cxnSp macro="">
      <xdr:nvCxnSpPr>
        <xdr:cNvPr id="119" name="直線コネクタ 118"/>
        <xdr:cNvCxnSpPr/>
      </xdr:nvCxnSpPr>
      <xdr:spPr>
        <a:xfrm>
          <a:off x="3797300" y="9879597"/>
          <a:ext cx="8382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106947</xdr:rowOff>
    </xdr:from>
    <xdr:to>
      <xdr:col>19</xdr:col>
      <xdr:colOff>177800</xdr:colOff>
      <xdr:row>58</xdr:row>
      <xdr:rowOff>113081</xdr:rowOff>
    </xdr:to>
    <xdr:cxnSp macro="">
      <xdr:nvCxnSpPr>
        <xdr:cNvPr id="122" name="直線コネクタ 121"/>
        <xdr:cNvCxnSpPr/>
      </xdr:nvCxnSpPr>
      <xdr:spPr>
        <a:xfrm flipV="1">
          <a:off x="2908300" y="9879597"/>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123152</xdr:rowOff>
    </xdr:from>
    <xdr:to>
      <xdr:col>15</xdr:col>
      <xdr:colOff>50800</xdr:colOff>
      <xdr:row>58</xdr:row>
      <xdr:rowOff>113081</xdr:rowOff>
    </xdr:to>
    <xdr:cxnSp macro="">
      <xdr:nvCxnSpPr>
        <xdr:cNvPr id="125" name="直線コネクタ 124"/>
        <xdr:cNvCxnSpPr/>
      </xdr:nvCxnSpPr>
      <xdr:spPr>
        <a:xfrm>
          <a:off x="2019300" y="8695652"/>
          <a:ext cx="889000" cy="13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123152</xdr:rowOff>
    </xdr:from>
    <xdr:to>
      <xdr:col>10</xdr:col>
      <xdr:colOff>114300</xdr:colOff>
      <xdr:row>58</xdr:row>
      <xdr:rowOff>75959</xdr:rowOff>
    </xdr:to>
    <xdr:cxnSp macro="">
      <xdr:nvCxnSpPr>
        <xdr:cNvPr id="128" name="直線コネクタ 127"/>
        <xdr:cNvCxnSpPr/>
      </xdr:nvCxnSpPr>
      <xdr:spPr>
        <a:xfrm flipV="1">
          <a:off x="1130300" y="8695652"/>
          <a:ext cx="889000" cy="132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100533</xdr:rowOff>
    </xdr:from>
    <xdr:to>
      <xdr:col>24</xdr:col>
      <xdr:colOff>114300</xdr:colOff>
      <xdr:row>58</xdr:row>
      <xdr:rowOff>30683</xdr:rowOff>
    </xdr:to>
    <xdr:sp macro="" textlink="">
      <xdr:nvSpPr>
        <xdr:cNvPr id="138" name="楕円 137"/>
        <xdr:cNvSpPr/>
      </xdr:nvSpPr>
      <xdr:spPr>
        <a:xfrm>
          <a:off x="4584700" y="98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123410</xdr:rowOff>
    </xdr:from>
    <xdr:ext cx="534377" cy="259045"/>
    <xdr:sp macro="" textlink="">
      <xdr:nvSpPr>
        <xdr:cNvPr id="139" name="総務費該当値テキスト"/>
        <xdr:cNvSpPr txBox="1"/>
      </xdr:nvSpPr>
      <xdr:spPr>
        <a:xfrm>
          <a:off x="4686300" y="972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56147</xdr:rowOff>
    </xdr:from>
    <xdr:to>
      <xdr:col>20</xdr:col>
      <xdr:colOff>38100</xdr:colOff>
      <xdr:row>57</xdr:row>
      <xdr:rowOff>157747</xdr:rowOff>
    </xdr:to>
    <xdr:sp macro="" textlink="">
      <xdr:nvSpPr>
        <xdr:cNvPr id="140" name="楕円 139"/>
        <xdr:cNvSpPr/>
      </xdr:nvSpPr>
      <xdr:spPr>
        <a:xfrm>
          <a:off x="3746500" y="98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2824</xdr:rowOff>
    </xdr:from>
    <xdr:ext cx="534377" cy="259045"/>
    <xdr:sp macro="" textlink="">
      <xdr:nvSpPr>
        <xdr:cNvPr id="141" name="テキスト ボックス 140"/>
        <xdr:cNvSpPr txBox="1"/>
      </xdr:nvSpPr>
      <xdr:spPr>
        <a:xfrm>
          <a:off x="3530111" y="96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62281</xdr:rowOff>
    </xdr:from>
    <xdr:to>
      <xdr:col>15</xdr:col>
      <xdr:colOff>101600</xdr:colOff>
      <xdr:row>58</xdr:row>
      <xdr:rowOff>163881</xdr:rowOff>
    </xdr:to>
    <xdr:sp macro="" textlink="">
      <xdr:nvSpPr>
        <xdr:cNvPr id="142" name="楕円 141"/>
        <xdr:cNvSpPr/>
      </xdr:nvSpPr>
      <xdr:spPr>
        <a:xfrm>
          <a:off x="2857500" y="100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155008</xdr:rowOff>
    </xdr:from>
    <xdr:ext cx="534377" cy="259045"/>
    <xdr:sp macro="" textlink="">
      <xdr:nvSpPr>
        <xdr:cNvPr id="143" name="テキスト ボックス 142"/>
        <xdr:cNvSpPr txBox="1"/>
      </xdr:nvSpPr>
      <xdr:spPr>
        <a:xfrm>
          <a:off x="2641111" y="100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72352</xdr:rowOff>
    </xdr:from>
    <xdr:to>
      <xdr:col>10</xdr:col>
      <xdr:colOff>165100</xdr:colOff>
      <xdr:row>51</xdr:row>
      <xdr:rowOff>2502</xdr:rowOff>
    </xdr:to>
    <xdr:sp macro="" textlink="">
      <xdr:nvSpPr>
        <xdr:cNvPr id="144" name="楕円 143"/>
        <xdr:cNvSpPr/>
      </xdr:nvSpPr>
      <xdr:spPr>
        <a:xfrm>
          <a:off x="1968500" y="8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19029</xdr:rowOff>
    </xdr:from>
    <xdr:ext cx="599010" cy="259045"/>
    <xdr:sp macro="" textlink="">
      <xdr:nvSpPr>
        <xdr:cNvPr id="145" name="テキスト ボックス 144"/>
        <xdr:cNvSpPr txBox="1"/>
      </xdr:nvSpPr>
      <xdr:spPr>
        <a:xfrm>
          <a:off x="1719795" y="842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25159</xdr:rowOff>
    </xdr:from>
    <xdr:to>
      <xdr:col>6</xdr:col>
      <xdr:colOff>38100</xdr:colOff>
      <xdr:row>58</xdr:row>
      <xdr:rowOff>126759</xdr:rowOff>
    </xdr:to>
    <xdr:sp macro="" textlink="">
      <xdr:nvSpPr>
        <xdr:cNvPr id="146" name="楕円 145"/>
        <xdr:cNvSpPr/>
      </xdr:nvSpPr>
      <xdr:spPr>
        <a:xfrm>
          <a:off x="1079500" y="99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143286</xdr:rowOff>
    </xdr:from>
    <xdr:ext cx="534377" cy="259045"/>
    <xdr:sp macro="" textlink="">
      <xdr:nvSpPr>
        <xdr:cNvPr id="147" name="テキスト ボックス 146"/>
        <xdr:cNvSpPr txBox="1"/>
      </xdr:nvSpPr>
      <xdr:spPr>
        <a:xfrm>
          <a:off x="863111" y="974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143806</xdr:rowOff>
    </xdr:from>
    <xdr:to>
      <xdr:col>24</xdr:col>
      <xdr:colOff>63500</xdr:colOff>
      <xdr:row>73</xdr:row>
      <xdr:rowOff>92818</xdr:rowOff>
    </xdr:to>
    <xdr:cxnSp macro="">
      <xdr:nvCxnSpPr>
        <xdr:cNvPr id="175" name="直線コネクタ 174"/>
        <xdr:cNvCxnSpPr/>
      </xdr:nvCxnSpPr>
      <xdr:spPr>
        <a:xfrm flipV="1">
          <a:off x="3797300" y="12488206"/>
          <a:ext cx="838200" cy="1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28143</xdr:rowOff>
    </xdr:from>
    <xdr:to>
      <xdr:col>19</xdr:col>
      <xdr:colOff>177800</xdr:colOff>
      <xdr:row>73</xdr:row>
      <xdr:rowOff>92818</xdr:rowOff>
    </xdr:to>
    <xdr:cxnSp macro="">
      <xdr:nvCxnSpPr>
        <xdr:cNvPr id="178" name="直線コネクタ 177"/>
        <xdr:cNvCxnSpPr/>
      </xdr:nvCxnSpPr>
      <xdr:spPr>
        <a:xfrm>
          <a:off x="2908300" y="12543993"/>
          <a:ext cx="889000" cy="6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28143</xdr:rowOff>
    </xdr:from>
    <xdr:to>
      <xdr:col>15</xdr:col>
      <xdr:colOff>50800</xdr:colOff>
      <xdr:row>74</xdr:row>
      <xdr:rowOff>151249</xdr:rowOff>
    </xdr:to>
    <xdr:cxnSp macro="">
      <xdr:nvCxnSpPr>
        <xdr:cNvPr id="181" name="直線コネクタ 180"/>
        <xdr:cNvCxnSpPr/>
      </xdr:nvCxnSpPr>
      <xdr:spPr>
        <a:xfrm flipV="1">
          <a:off x="2019300" y="12543993"/>
          <a:ext cx="889000" cy="29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151249</xdr:rowOff>
    </xdr:from>
    <xdr:to>
      <xdr:col>10</xdr:col>
      <xdr:colOff>114300</xdr:colOff>
      <xdr:row>75</xdr:row>
      <xdr:rowOff>14756</xdr:rowOff>
    </xdr:to>
    <xdr:cxnSp macro="">
      <xdr:nvCxnSpPr>
        <xdr:cNvPr id="184" name="直線コネクタ 183"/>
        <xdr:cNvCxnSpPr/>
      </xdr:nvCxnSpPr>
      <xdr:spPr>
        <a:xfrm flipV="1">
          <a:off x="1130300" y="12838549"/>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93006</xdr:rowOff>
    </xdr:from>
    <xdr:to>
      <xdr:col>24</xdr:col>
      <xdr:colOff>114300</xdr:colOff>
      <xdr:row>73</xdr:row>
      <xdr:rowOff>23156</xdr:rowOff>
    </xdr:to>
    <xdr:sp macro="" textlink="">
      <xdr:nvSpPr>
        <xdr:cNvPr id="194" name="楕円 193"/>
        <xdr:cNvSpPr/>
      </xdr:nvSpPr>
      <xdr:spPr>
        <a:xfrm>
          <a:off x="4584700" y="124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115883</xdr:rowOff>
    </xdr:from>
    <xdr:ext cx="599010" cy="259045"/>
    <xdr:sp macro="" textlink="">
      <xdr:nvSpPr>
        <xdr:cNvPr id="195" name="民生費該当値テキスト"/>
        <xdr:cNvSpPr txBox="1"/>
      </xdr:nvSpPr>
      <xdr:spPr>
        <a:xfrm>
          <a:off x="4686300" y="1228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42018</xdr:rowOff>
    </xdr:from>
    <xdr:to>
      <xdr:col>20</xdr:col>
      <xdr:colOff>38100</xdr:colOff>
      <xdr:row>73</xdr:row>
      <xdr:rowOff>143618</xdr:rowOff>
    </xdr:to>
    <xdr:sp macro="" textlink="">
      <xdr:nvSpPr>
        <xdr:cNvPr id="196" name="楕円 195"/>
        <xdr:cNvSpPr/>
      </xdr:nvSpPr>
      <xdr:spPr>
        <a:xfrm>
          <a:off x="3746500" y="125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160145</xdr:rowOff>
    </xdr:from>
    <xdr:ext cx="599010" cy="259045"/>
    <xdr:sp macro="" textlink="">
      <xdr:nvSpPr>
        <xdr:cNvPr id="197" name="テキスト ボックス 196"/>
        <xdr:cNvSpPr txBox="1"/>
      </xdr:nvSpPr>
      <xdr:spPr>
        <a:xfrm>
          <a:off x="3497795" y="1233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148793</xdr:rowOff>
    </xdr:from>
    <xdr:to>
      <xdr:col>15</xdr:col>
      <xdr:colOff>101600</xdr:colOff>
      <xdr:row>73</xdr:row>
      <xdr:rowOff>78943</xdr:rowOff>
    </xdr:to>
    <xdr:sp macro="" textlink="">
      <xdr:nvSpPr>
        <xdr:cNvPr id="198" name="楕円 197"/>
        <xdr:cNvSpPr/>
      </xdr:nvSpPr>
      <xdr:spPr>
        <a:xfrm>
          <a:off x="2857500" y="124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95470</xdr:rowOff>
    </xdr:from>
    <xdr:ext cx="599010" cy="259045"/>
    <xdr:sp macro="" textlink="">
      <xdr:nvSpPr>
        <xdr:cNvPr id="199" name="テキスト ボックス 198"/>
        <xdr:cNvSpPr txBox="1"/>
      </xdr:nvSpPr>
      <xdr:spPr>
        <a:xfrm>
          <a:off x="2608795" y="1226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100449</xdr:rowOff>
    </xdr:from>
    <xdr:to>
      <xdr:col>10</xdr:col>
      <xdr:colOff>165100</xdr:colOff>
      <xdr:row>75</xdr:row>
      <xdr:rowOff>30599</xdr:rowOff>
    </xdr:to>
    <xdr:sp macro="" textlink="">
      <xdr:nvSpPr>
        <xdr:cNvPr id="200" name="楕円 199"/>
        <xdr:cNvSpPr/>
      </xdr:nvSpPr>
      <xdr:spPr>
        <a:xfrm>
          <a:off x="1968500" y="127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47126</xdr:rowOff>
    </xdr:from>
    <xdr:ext cx="599010" cy="259045"/>
    <xdr:sp macro="" textlink="">
      <xdr:nvSpPr>
        <xdr:cNvPr id="201" name="テキスト ボックス 200"/>
        <xdr:cNvSpPr txBox="1"/>
      </xdr:nvSpPr>
      <xdr:spPr>
        <a:xfrm>
          <a:off x="1719795" y="1256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135406</xdr:rowOff>
    </xdr:from>
    <xdr:to>
      <xdr:col>6</xdr:col>
      <xdr:colOff>38100</xdr:colOff>
      <xdr:row>75</xdr:row>
      <xdr:rowOff>65556</xdr:rowOff>
    </xdr:to>
    <xdr:sp macro="" textlink="">
      <xdr:nvSpPr>
        <xdr:cNvPr id="202" name="楕円 201"/>
        <xdr:cNvSpPr/>
      </xdr:nvSpPr>
      <xdr:spPr>
        <a:xfrm>
          <a:off x="1079500" y="128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82083</xdr:rowOff>
    </xdr:from>
    <xdr:ext cx="599010" cy="259045"/>
    <xdr:sp macro="" textlink="">
      <xdr:nvSpPr>
        <xdr:cNvPr id="203" name="テキスト ボックス 202"/>
        <xdr:cNvSpPr txBox="1"/>
      </xdr:nvSpPr>
      <xdr:spPr>
        <a:xfrm>
          <a:off x="830795" y="1259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97256</xdr:rowOff>
    </xdr:from>
    <xdr:to>
      <xdr:col>24</xdr:col>
      <xdr:colOff>63500</xdr:colOff>
      <xdr:row>97</xdr:row>
      <xdr:rowOff>91618</xdr:rowOff>
    </xdr:to>
    <xdr:cxnSp macro="">
      <xdr:nvCxnSpPr>
        <xdr:cNvPr id="233" name="直線コネクタ 232"/>
        <xdr:cNvCxnSpPr/>
      </xdr:nvCxnSpPr>
      <xdr:spPr>
        <a:xfrm>
          <a:off x="3797300" y="16556456"/>
          <a:ext cx="838200" cy="16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97256</xdr:rowOff>
    </xdr:from>
    <xdr:to>
      <xdr:col>19</xdr:col>
      <xdr:colOff>177800</xdr:colOff>
      <xdr:row>96</xdr:row>
      <xdr:rowOff>158121</xdr:rowOff>
    </xdr:to>
    <xdr:cxnSp macro="">
      <xdr:nvCxnSpPr>
        <xdr:cNvPr id="236" name="直線コネクタ 235"/>
        <xdr:cNvCxnSpPr/>
      </xdr:nvCxnSpPr>
      <xdr:spPr>
        <a:xfrm flipV="1">
          <a:off x="2908300" y="16556456"/>
          <a:ext cx="889000" cy="6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158121</xdr:rowOff>
    </xdr:from>
    <xdr:to>
      <xdr:col>15</xdr:col>
      <xdr:colOff>50800</xdr:colOff>
      <xdr:row>98</xdr:row>
      <xdr:rowOff>11761</xdr:rowOff>
    </xdr:to>
    <xdr:cxnSp macro="">
      <xdr:nvCxnSpPr>
        <xdr:cNvPr id="239" name="直線コネクタ 238"/>
        <xdr:cNvCxnSpPr/>
      </xdr:nvCxnSpPr>
      <xdr:spPr>
        <a:xfrm flipV="1">
          <a:off x="2019300" y="16617321"/>
          <a:ext cx="889000" cy="19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11761</xdr:rowOff>
    </xdr:from>
    <xdr:to>
      <xdr:col>10</xdr:col>
      <xdr:colOff>114300</xdr:colOff>
      <xdr:row>98</xdr:row>
      <xdr:rowOff>55308</xdr:rowOff>
    </xdr:to>
    <xdr:cxnSp macro="">
      <xdr:nvCxnSpPr>
        <xdr:cNvPr id="242" name="直線コネクタ 241"/>
        <xdr:cNvCxnSpPr/>
      </xdr:nvCxnSpPr>
      <xdr:spPr>
        <a:xfrm flipV="1">
          <a:off x="1130300" y="16813861"/>
          <a:ext cx="889000" cy="4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40818</xdr:rowOff>
    </xdr:from>
    <xdr:to>
      <xdr:col>24</xdr:col>
      <xdr:colOff>114300</xdr:colOff>
      <xdr:row>97</xdr:row>
      <xdr:rowOff>142418</xdr:rowOff>
    </xdr:to>
    <xdr:sp macro="" textlink="">
      <xdr:nvSpPr>
        <xdr:cNvPr id="252" name="楕円 251"/>
        <xdr:cNvSpPr/>
      </xdr:nvSpPr>
      <xdr:spPr>
        <a:xfrm>
          <a:off x="4584700" y="166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19245</xdr:rowOff>
    </xdr:from>
    <xdr:ext cx="534377" cy="259045"/>
    <xdr:sp macro="" textlink="">
      <xdr:nvSpPr>
        <xdr:cNvPr id="253" name="衛生費該当値テキスト"/>
        <xdr:cNvSpPr txBox="1"/>
      </xdr:nvSpPr>
      <xdr:spPr>
        <a:xfrm>
          <a:off x="4686300" y="16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46456</xdr:rowOff>
    </xdr:from>
    <xdr:to>
      <xdr:col>20</xdr:col>
      <xdr:colOff>38100</xdr:colOff>
      <xdr:row>96</xdr:row>
      <xdr:rowOff>148056</xdr:rowOff>
    </xdr:to>
    <xdr:sp macro="" textlink="">
      <xdr:nvSpPr>
        <xdr:cNvPr id="254" name="楕円 253"/>
        <xdr:cNvSpPr/>
      </xdr:nvSpPr>
      <xdr:spPr>
        <a:xfrm>
          <a:off x="3746500" y="165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139183</xdr:rowOff>
    </xdr:from>
    <xdr:ext cx="534377" cy="259045"/>
    <xdr:sp macro="" textlink="">
      <xdr:nvSpPr>
        <xdr:cNvPr id="255" name="テキスト ボックス 254"/>
        <xdr:cNvSpPr txBox="1"/>
      </xdr:nvSpPr>
      <xdr:spPr>
        <a:xfrm>
          <a:off x="3530111" y="165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107321</xdr:rowOff>
    </xdr:from>
    <xdr:to>
      <xdr:col>15</xdr:col>
      <xdr:colOff>101600</xdr:colOff>
      <xdr:row>97</xdr:row>
      <xdr:rowOff>37471</xdr:rowOff>
    </xdr:to>
    <xdr:sp macro="" textlink="">
      <xdr:nvSpPr>
        <xdr:cNvPr id="256" name="楕円 255"/>
        <xdr:cNvSpPr/>
      </xdr:nvSpPr>
      <xdr:spPr>
        <a:xfrm>
          <a:off x="2857500" y="1656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28598</xdr:rowOff>
    </xdr:from>
    <xdr:ext cx="534377" cy="259045"/>
    <xdr:sp macro="" textlink="">
      <xdr:nvSpPr>
        <xdr:cNvPr id="257" name="テキスト ボックス 256"/>
        <xdr:cNvSpPr txBox="1"/>
      </xdr:nvSpPr>
      <xdr:spPr>
        <a:xfrm>
          <a:off x="2641111" y="1665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132411</xdr:rowOff>
    </xdr:from>
    <xdr:to>
      <xdr:col>10</xdr:col>
      <xdr:colOff>165100</xdr:colOff>
      <xdr:row>98</xdr:row>
      <xdr:rowOff>62561</xdr:rowOff>
    </xdr:to>
    <xdr:sp macro="" textlink="">
      <xdr:nvSpPr>
        <xdr:cNvPr id="258" name="楕円 257"/>
        <xdr:cNvSpPr/>
      </xdr:nvSpPr>
      <xdr:spPr>
        <a:xfrm>
          <a:off x="1968500" y="167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53688</xdr:rowOff>
    </xdr:from>
    <xdr:ext cx="534377" cy="259045"/>
    <xdr:sp macro="" textlink="">
      <xdr:nvSpPr>
        <xdr:cNvPr id="259" name="テキスト ボックス 258"/>
        <xdr:cNvSpPr txBox="1"/>
      </xdr:nvSpPr>
      <xdr:spPr>
        <a:xfrm>
          <a:off x="1752111" y="1685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4508</xdr:rowOff>
    </xdr:from>
    <xdr:to>
      <xdr:col>6</xdr:col>
      <xdr:colOff>38100</xdr:colOff>
      <xdr:row>98</xdr:row>
      <xdr:rowOff>106108</xdr:rowOff>
    </xdr:to>
    <xdr:sp macro="" textlink="">
      <xdr:nvSpPr>
        <xdr:cNvPr id="260" name="楕円 259"/>
        <xdr:cNvSpPr/>
      </xdr:nvSpPr>
      <xdr:spPr>
        <a:xfrm>
          <a:off x="1079500" y="168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97235</xdr:rowOff>
    </xdr:from>
    <xdr:ext cx="534377" cy="259045"/>
    <xdr:sp macro="" textlink="">
      <xdr:nvSpPr>
        <xdr:cNvPr id="261" name="テキスト ボックス 260"/>
        <xdr:cNvSpPr txBox="1"/>
      </xdr:nvSpPr>
      <xdr:spPr>
        <a:xfrm>
          <a:off x="863111" y="1689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78359</xdr:rowOff>
    </xdr:from>
    <xdr:to>
      <xdr:col>55</xdr:col>
      <xdr:colOff>0</xdr:colOff>
      <xdr:row>38</xdr:row>
      <xdr:rowOff>90170</xdr:rowOff>
    </xdr:to>
    <xdr:cxnSp macro="">
      <xdr:nvCxnSpPr>
        <xdr:cNvPr id="290" name="直線コネクタ 289"/>
        <xdr:cNvCxnSpPr/>
      </xdr:nvCxnSpPr>
      <xdr:spPr>
        <a:xfrm>
          <a:off x="9639300" y="6593459"/>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97409</xdr:rowOff>
    </xdr:from>
    <xdr:to>
      <xdr:col>50</xdr:col>
      <xdr:colOff>114300</xdr:colOff>
      <xdr:row>38</xdr:row>
      <xdr:rowOff>78359</xdr:rowOff>
    </xdr:to>
    <xdr:cxnSp macro="">
      <xdr:nvCxnSpPr>
        <xdr:cNvPr id="293" name="直線コネクタ 292"/>
        <xdr:cNvCxnSpPr/>
      </xdr:nvCxnSpPr>
      <xdr:spPr>
        <a:xfrm>
          <a:off x="8750300" y="644105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97409</xdr:rowOff>
    </xdr:from>
    <xdr:to>
      <xdr:col>45</xdr:col>
      <xdr:colOff>177800</xdr:colOff>
      <xdr:row>38</xdr:row>
      <xdr:rowOff>78359</xdr:rowOff>
    </xdr:to>
    <xdr:cxnSp macro="">
      <xdr:nvCxnSpPr>
        <xdr:cNvPr id="296" name="直線コネクタ 295"/>
        <xdr:cNvCxnSpPr/>
      </xdr:nvCxnSpPr>
      <xdr:spPr>
        <a:xfrm flipV="1">
          <a:off x="7861300" y="644105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78359</xdr:rowOff>
    </xdr:from>
    <xdr:to>
      <xdr:col>41</xdr:col>
      <xdr:colOff>50800</xdr:colOff>
      <xdr:row>38</xdr:row>
      <xdr:rowOff>87122</xdr:rowOff>
    </xdr:to>
    <xdr:cxnSp macro="">
      <xdr:nvCxnSpPr>
        <xdr:cNvPr id="299" name="直線コネクタ 298"/>
        <xdr:cNvCxnSpPr/>
      </xdr:nvCxnSpPr>
      <xdr:spPr>
        <a:xfrm flipV="1">
          <a:off x="6972300" y="659345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39370</xdr:rowOff>
    </xdr:from>
    <xdr:to>
      <xdr:col>55</xdr:col>
      <xdr:colOff>50800</xdr:colOff>
      <xdr:row>38</xdr:row>
      <xdr:rowOff>140970</xdr:rowOff>
    </xdr:to>
    <xdr:sp macro="" textlink="">
      <xdr:nvSpPr>
        <xdr:cNvPr id="309" name="楕円 308"/>
        <xdr:cNvSpPr/>
      </xdr:nvSpPr>
      <xdr:spPr>
        <a:xfrm>
          <a:off x="104267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125747</xdr:rowOff>
    </xdr:from>
    <xdr:ext cx="378565" cy="259045"/>
    <xdr:sp macro="" textlink="">
      <xdr:nvSpPr>
        <xdr:cNvPr id="310" name="労働費該当値テキスト"/>
        <xdr:cNvSpPr txBox="1"/>
      </xdr:nvSpPr>
      <xdr:spPr>
        <a:xfrm>
          <a:off x="10528300" y="6469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27559</xdr:rowOff>
    </xdr:from>
    <xdr:to>
      <xdr:col>50</xdr:col>
      <xdr:colOff>165100</xdr:colOff>
      <xdr:row>38</xdr:row>
      <xdr:rowOff>129159</xdr:rowOff>
    </xdr:to>
    <xdr:sp macro="" textlink="">
      <xdr:nvSpPr>
        <xdr:cNvPr id="311" name="楕円 310"/>
        <xdr:cNvSpPr/>
      </xdr:nvSpPr>
      <xdr:spPr>
        <a:xfrm>
          <a:off x="9588500" y="65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120286</xdr:rowOff>
    </xdr:from>
    <xdr:ext cx="378565" cy="259045"/>
    <xdr:sp macro="" textlink="">
      <xdr:nvSpPr>
        <xdr:cNvPr id="312" name="テキスト ボックス 311"/>
        <xdr:cNvSpPr txBox="1"/>
      </xdr:nvSpPr>
      <xdr:spPr>
        <a:xfrm>
          <a:off x="9450017" y="663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46609</xdr:rowOff>
    </xdr:from>
    <xdr:to>
      <xdr:col>46</xdr:col>
      <xdr:colOff>38100</xdr:colOff>
      <xdr:row>37</xdr:row>
      <xdr:rowOff>148209</xdr:rowOff>
    </xdr:to>
    <xdr:sp macro="" textlink="">
      <xdr:nvSpPr>
        <xdr:cNvPr id="313" name="楕円 312"/>
        <xdr:cNvSpPr/>
      </xdr:nvSpPr>
      <xdr:spPr>
        <a:xfrm>
          <a:off x="8699500" y="63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164736</xdr:rowOff>
    </xdr:from>
    <xdr:ext cx="378565" cy="259045"/>
    <xdr:sp macro="" textlink="">
      <xdr:nvSpPr>
        <xdr:cNvPr id="314" name="テキスト ボックス 313"/>
        <xdr:cNvSpPr txBox="1"/>
      </xdr:nvSpPr>
      <xdr:spPr>
        <a:xfrm>
          <a:off x="8561017" y="6165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27559</xdr:rowOff>
    </xdr:from>
    <xdr:to>
      <xdr:col>41</xdr:col>
      <xdr:colOff>101600</xdr:colOff>
      <xdr:row>38</xdr:row>
      <xdr:rowOff>129159</xdr:rowOff>
    </xdr:to>
    <xdr:sp macro="" textlink="">
      <xdr:nvSpPr>
        <xdr:cNvPr id="315" name="楕円 314"/>
        <xdr:cNvSpPr/>
      </xdr:nvSpPr>
      <xdr:spPr>
        <a:xfrm>
          <a:off x="7810500" y="65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120286</xdr:rowOff>
    </xdr:from>
    <xdr:ext cx="378565" cy="259045"/>
    <xdr:sp macro="" textlink="">
      <xdr:nvSpPr>
        <xdr:cNvPr id="316" name="テキスト ボックス 315"/>
        <xdr:cNvSpPr txBox="1"/>
      </xdr:nvSpPr>
      <xdr:spPr>
        <a:xfrm>
          <a:off x="7672017" y="663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36322</xdr:rowOff>
    </xdr:from>
    <xdr:to>
      <xdr:col>36</xdr:col>
      <xdr:colOff>165100</xdr:colOff>
      <xdr:row>38</xdr:row>
      <xdr:rowOff>137922</xdr:rowOff>
    </xdr:to>
    <xdr:sp macro="" textlink="">
      <xdr:nvSpPr>
        <xdr:cNvPr id="317" name="楕円 316"/>
        <xdr:cNvSpPr/>
      </xdr:nvSpPr>
      <xdr:spPr>
        <a:xfrm>
          <a:off x="6921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129049</xdr:rowOff>
    </xdr:from>
    <xdr:ext cx="378565" cy="259045"/>
    <xdr:sp macro="" textlink="">
      <xdr:nvSpPr>
        <xdr:cNvPr id="318" name="テキスト ボックス 317"/>
        <xdr:cNvSpPr txBox="1"/>
      </xdr:nvSpPr>
      <xdr:spPr>
        <a:xfrm>
          <a:off x="6783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12370</xdr:rowOff>
    </xdr:from>
    <xdr:to>
      <xdr:col>55</xdr:col>
      <xdr:colOff>0</xdr:colOff>
      <xdr:row>59</xdr:row>
      <xdr:rowOff>18923</xdr:rowOff>
    </xdr:to>
    <xdr:cxnSp macro="">
      <xdr:nvCxnSpPr>
        <xdr:cNvPr id="347" name="直線コネクタ 346"/>
        <xdr:cNvCxnSpPr/>
      </xdr:nvCxnSpPr>
      <xdr:spPr>
        <a:xfrm>
          <a:off x="9639300" y="10127920"/>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12370</xdr:rowOff>
    </xdr:from>
    <xdr:to>
      <xdr:col>50</xdr:col>
      <xdr:colOff>114300</xdr:colOff>
      <xdr:row>59</xdr:row>
      <xdr:rowOff>21209</xdr:rowOff>
    </xdr:to>
    <xdr:cxnSp macro="">
      <xdr:nvCxnSpPr>
        <xdr:cNvPr id="350" name="直線コネクタ 349"/>
        <xdr:cNvCxnSpPr/>
      </xdr:nvCxnSpPr>
      <xdr:spPr>
        <a:xfrm flipV="1">
          <a:off x="8750300" y="1012792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15570</xdr:rowOff>
    </xdr:from>
    <xdr:to>
      <xdr:col>45</xdr:col>
      <xdr:colOff>177800</xdr:colOff>
      <xdr:row>59</xdr:row>
      <xdr:rowOff>21209</xdr:rowOff>
    </xdr:to>
    <xdr:cxnSp macro="">
      <xdr:nvCxnSpPr>
        <xdr:cNvPr id="353" name="直線コネクタ 352"/>
        <xdr:cNvCxnSpPr/>
      </xdr:nvCxnSpPr>
      <xdr:spPr>
        <a:xfrm>
          <a:off x="7861300" y="10131120"/>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15570</xdr:rowOff>
    </xdr:from>
    <xdr:to>
      <xdr:col>41</xdr:col>
      <xdr:colOff>50800</xdr:colOff>
      <xdr:row>59</xdr:row>
      <xdr:rowOff>15646</xdr:rowOff>
    </xdr:to>
    <xdr:cxnSp macro="">
      <xdr:nvCxnSpPr>
        <xdr:cNvPr id="356" name="直線コネクタ 355"/>
        <xdr:cNvCxnSpPr/>
      </xdr:nvCxnSpPr>
      <xdr:spPr>
        <a:xfrm flipV="1">
          <a:off x="6972300" y="1013112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139573</xdr:rowOff>
    </xdr:from>
    <xdr:to>
      <xdr:col>55</xdr:col>
      <xdr:colOff>50800</xdr:colOff>
      <xdr:row>59</xdr:row>
      <xdr:rowOff>69723</xdr:rowOff>
    </xdr:to>
    <xdr:sp macro="" textlink="">
      <xdr:nvSpPr>
        <xdr:cNvPr id="366" name="楕円 365"/>
        <xdr:cNvSpPr/>
      </xdr:nvSpPr>
      <xdr:spPr>
        <a:xfrm>
          <a:off x="104267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54500</xdr:rowOff>
    </xdr:from>
    <xdr:ext cx="378565" cy="259045"/>
    <xdr:sp macro="" textlink="">
      <xdr:nvSpPr>
        <xdr:cNvPr id="367" name="農林水産業費該当値テキスト"/>
        <xdr:cNvSpPr txBox="1"/>
      </xdr:nvSpPr>
      <xdr:spPr>
        <a:xfrm>
          <a:off x="10528300" y="999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133020</xdr:rowOff>
    </xdr:from>
    <xdr:to>
      <xdr:col>50</xdr:col>
      <xdr:colOff>165100</xdr:colOff>
      <xdr:row>59</xdr:row>
      <xdr:rowOff>63170</xdr:rowOff>
    </xdr:to>
    <xdr:sp macro="" textlink="">
      <xdr:nvSpPr>
        <xdr:cNvPr id="368" name="楕円 367"/>
        <xdr:cNvSpPr/>
      </xdr:nvSpPr>
      <xdr:spPr>
        <a:xfrm>
          <a:off x="9588500" y="100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54297</xdr:rowOff>
    </xdr:from>
    <xdr:ext cx="378565" cy="259045"/>
    <xdr:sp macro="" textlink="">
      <xdr:nvSpPr>
        <xdr:cNvPr id="369" name="テキスト ボックス 368"/>
        <xdr:cNvSpPr txBox="1"/>
      </xdr:nvSpPr>
      <xdr:spPr>
        <a:xfrm>
          <a:off x="9450017" y="1016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141859</xdr:rowOff>
    </xdr:from>
    <xdr:to>
      <xdr:col>46</xdr:col>
      <xdr:colOff>38100</xdr:colOff>
      <xdr:row>59</xdr:row>
      <xdr:rowOff>72009</xdr:rowOff>
    </xdr:to>
    <xdr:sp macro="" textlink="">
      <xdr:nvSpPr>
        <xdr:cNvPr id="370" name="楕円 369"/>
        <xdr:cNvSpPr/>
      </xdr:nvSpPr>
      <xdr:spPr>
        <a:xfrm>
          <a:off x="8699500" y="100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63136</xdr:rowOff>
    </xdr:from>
    <xdr:ext cx="378565" cy="259045"/>
    <xdr:sp macro="" textlink="">
      <xdr:nvSpPr>
        <xdr:cNvPr id="371" name="テキスト ボックス 370"/>
        <xdr:cNvSpPr txBox="1"/>
      </xdr:nvSpPr>
      <xdr:spPr>
        <a:xfrm>
          <a:off x="8561017" y="1017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136220</xdr:rowOff>
    </xdr:from>
    <xdr:to>
      <xdr:col>41</xdr:col>
      <xdr:colOff>101600</xdr:colOff>
      <xdr:row>59</xdr:row>
      <xdr:rowOff>66370</xdr:rowOff>
    </xdr:to>
    <xdr:sp macro="" textlink="">
      <xdr:nvSpPr>
        <xdr:cNvPr id="372" name="楕円 371"/>
        <xdr:cNvSpPr/>
      </xdr:nvSpPr>
      <xdr:spPr>
        <a:xfrm>
          <a:off x="7810500" y="100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57497</xdr:rowOff>
    </xdr:from>
    <xdr:ext cx="378565" cy="259045"/>
    <xdr:sp macro="" textlink="">
      <xdr:nvSpPr>
        <xdr:cNvPr id="373" name="テキスト ボックス 372"/>
        <xdr:cNvSpPr txBox="1"/>
      </xdr:nvSpPr>
      <xdr:spPr>
        <a:xfrm>
          <a:off x="7672017" y="10173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136296</xdr:rowOff>
    </xdr:from>
    <xdr:to>
      <xdr:col>36</xdr:col>
      <xdr:colOff>165100</xdr:colOff>
      <xdr:row>59</xdr:row>
      <xdr:rowOff>66446</xdr:rowOff>
    </xdr:to>
    <xdr:sp macro="" textlink="">
      <xdr:nvSpPr>
        <xdr:cNvPr id="374" name="楕円 373"/>
        <xdr:cNvSpPr/>
      </xdr:nvSpPr>
      <xdr:spPr>
        <a:xfrm>
          <a:off x="6921500" y="100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57573</xdr:rowOff>
    </xdr:from>
    <xdr:ext cx="378565" cy="259045"/>
    <xdr:sp macro="" textlink="">
      <xdr:nvSpPr>
        <xdr:cNvPr id="375" name="テキスト ボックス 374"/>
        <xdr:cNvSpPr txBox="1"/>
      </xdr:nvSpPr>
      <xdr:spPr>
        <a:xfrm>
          <a:off x="6783017" y="1017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143277</xdr:rowOff>
    </xdr:from>
    <xdr:to>
      <xdr:col>55</xdr:col>
      <xdr:colOff>0</xdr:colOff>
      <xdr:row>79</xdr:row>
      <xdr:rowOff>45369</xdr:rowOff>
    </xdr:to>
    <xdr:cxnSp macro="">
      <xdr:nvCxnSpPr>
        <xdr:cNvPr id="406" name="直線コネクタ 405"/>
        <xdr:cNvCxnSpPr/>
      </xdr:nvCxnSpPr>
      <xdr:spPr>
        <a:xfrm flipV="1">
          <a:off x="9639300" y="13516377"/>
          <a:ext cx="838200" cy="7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161449</xdr:rowOff>
    </xdr:from>
    <xdr:to>
      <xdr:col>50</xdr:col>
      <xdr:colOff>114300</xdr:colOff>
      <xdr:row>79</xdr:row>
      <xdr:rowOff>45369</xdr:rowOff>
    </xdr:to>
    <xdr:cxnSp macro="">
      <xdr:nvCxnSpPr>
        <xdr:cNvPr id="409" name="直線コネクタ 408"/>
        <xdr:cNvCxnSpPr/>
      </xdr:nvCxnSpPr>
      <xdr:spPr>
        <a:xfrm>
          <a:off x="8750300" y="13534549"/>
          <a:ext cx="889000" cy="5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157042</xdr:rowOff>
    </xdr:from>
    <xdr:to>
      <xdr:col>45</xdr:col>
      <xdr:colOff>177800</xdr:colOff>
      <xdr:row>78</xdr:row>
      <xdr:rowOff>161449</xdr:rowOff>
    </xdr:to>
    <xdr:cxnSp macro="">
      <xdr:nvCxnSpPr>
        <xdr:cNvPr id="412" name="直線コネクタ 411"/>
        <xdr:cNvCxnSpPr/>
      </xdr:nvCxnSpPr>
      <xdr:spPr>
        <a:xfrm>
          <a:off x="7861300" y="13530142"/>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157042</xdr:rowOff>
    </xdr:from>
    <xdr:to>
      <xdr:col>41</xdr:col>
      <xdr:colOff>50800</xdr:colOff>
      <xdr:row>79</xdr:row>
      <xdr:rowOff>34348</xdr:rowOff>
    </xdr:to>
    <xdr:cxnSp macro="">
      <xdr:nvCxnSpPr>
        <xdr:cNvPr id="415" name="直線コネクタ 414"/>
        <xdr:cNvCxnSpPr/>
      </xdr:nvCxnSpPr>
      <xdr:spPr>
        <a:xfrm flipV="1">
          <a:off x="6972300" y="13530142"/>
          <a:ext cx="8890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92477</xdr:rowOff>
    </xdr:from>
    <xdr:to>
      <xdr:col>55</xdr:col>
      <xdr:colOff>50800</xdr:colOff>
      <xdr:row>79</xdr:row>
      <xdr:rowOff>22627</xdr:rowOff>
    </xdr:to>
    <xdr:sp macro="" textlink="">
      <xdr:nvSpPr>
        <xdr:cNvPr id="425" name="楕円 424"/>
        <xdr:cNvSpPr/>
      </xdr:nvSpPr>
      <xdr:spPr>
        <a:xfrm>
          <a:off x="10426700" y="134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7404</xdr:rowOff>
    </xdr:from>
    <xdr:ext cx="469744" cy="259045"/>
    <xdr:sp macro="" textlink="">
      <xdr:nvSpPr>
        <xdr:cNvPr id="426" name="商工費該当値テキスト"/>
        <xdr:cNvSpPr txBox="1"/>
      </xdr:nvSpPr>
      <xdr:spPr>
        <a:xfrm>
          <a:off x="10528300" y="1338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166019</xdr:rowOff>
    </xdr:from>
    <xdr:to>
      <xdr:col>50</xdr:col>
      <xdr:colOff>165100</xdr:colOff>
      <xdr:row>79</xdr:row>
      <xdr:rowOff>96169</xdr:rowOff>
    </xdr:to>
    <xdr:sp macro="" textlink="">
      <xdr:nvSpPr>
        <xdr:cNvPr id="427" name="楕円 426"/>
        <xdr:cNvSpPr/>
      </xdr:nvSpPr>
      <xdr:spPr>
        <a:xfrm>
          <a:off x="9588500" y="13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87296</xdr:rowOff>
    </xdr:from>
    <xdr:ext cx="469744" cy="259045"/>
    <xdr:sp macro="" textlink="">
      <xdr:nvSpPr>
        <xdr:cNvPr id="428" name="テキスト ボックス 427"/>
        <xdr:cNvSpPr txBox="1"/>
      </xdr:nvSpPr>
      <xdr:spPr>
        <a:xfrm>
          <a:off x="9404428" y="1363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110649</xdr:rowOff>
    </xdr:from>
    <xdr:to>
      <xdr:col>46</xdr:col>
      <xdr:colOff>38100</xdr:colOff>
      <xdr:row>79</xdr:row>
      <xdr:rowOff>40799</xdr:rowOff>
    </xdr:to>
    <xdr:sp macro="" textlink="">
      <xdr:nvSpPr>
        <xdr:cNvPr id="429" name="楕円 428"/>
        <xdr:cNvSpPr/>
      </xdr:nvSpPr>
      <xdr:spPr>
        <a:xfrm>
          <a:off x="8699500" y="134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31926</xdr:rowOff>
    </xdr:from>
    <xdr:ext cx="469744" cy="259045"/>
    <xdr:sp macro="" textlink="">
      <xdr:nvSpPr>
        <xdr:cNvPr id="430" name="テキスト ボックス 429"/>
        <xdr:cNvSpPr txBox="1"/>
      </xdr:nvSpPr>
      <xdr:spPr>
        <a:xfrm>
          <a:off x="8515428" y="135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106242</xdr:rowOff>
    </xdr:from>
    <xdr:to>
      <xdr:col>41</xdr:col>
      <xdr:colOff>101600</xdr:colOff>
      <xdr:row>79</xdr:row>
      <xdr:rowOff>36392</xdr:rowOff>
    </xdr:to>
    <xdr:sp macro="" textlink="">
      <xdr:nvSpPr>
        <xdr:cNvPr id="431" name="楕円 430"/>
        <xdr:cNvSpPr/>
      </xdr:nvSpPr>
      <xdr:spPr>
        <a:xfrm>
          <a:off x="7810500" y="134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27519</xdr:rowOff>
    </xdr:from>
    <xdr:ext cx="469744" cy="259045"/>
    <xdr:sp macro="" textlink="">
      <xdr:nvSpPr>
        <xdr:cNvPr id="432" name="テキスト ボックス 431"/>
        <xdr:cNvSpPr txBox="1"/>
      </xdr:nvSpPr>
      <xdr:spPr>
        <a:xfrm>
          <a:off x="7626428" y="1357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154998</xdr:rowOff>
    </xdr:from>
    <xdr:to>
      <xdr:col>36</xdr:col>
      <xdr:colOff>165100</xdr:colOff>
      <xdr:row>79</xdr:row>
      <xdr:rowOff>85148</xdr:rowOff>
    </xdr:to>
    <xdr:sp macro="" textlink="">
      <xdr:nvSpPr>
        <xdr:cNvPr id="433" name="楕円 432"/>
        <xdr:cNvSpPr/>
      </xdr:nvSpPr>
      <xdr:spPr>
        <a:xfrm>
          <a:off x="6921500" y="13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76275</xdr:rowOff>
    </xdr:from>
    <xdr:ext cx="469744" cy="259045"/>
    <xdr:sp macro="" textlink="">
      <xdr:nvSpPr>
        <xdr:cNvPr id="434" name="テキスト ボックス 433"/>
        <xdr:cNvSpPr txBox="1"/>
      </xdr:nvSpPr>
      <xdr:spPr>
        <a:xfrm>
          <a:off x="6737428" y="136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20713</xdr:rowOff>
    </xdr:from>
    <xdr:to>
      <xdr:col>55</xdr:col>
      <xdr:colOff>0</xdr:colOff>
      <xdr:row>97</xdr:row>
      <xdr:rowOff>31184</xdr:rowOff>
    </xdr:to>
    <xdr:cxnSp macro="">
      <xdr:nvCxnSpPr>
        <xdr:cNvPr id="462" name="直線コネクタ 461"/>
        <xdr:cNvCxnSpPr/>
      </xdr:nvCxnSpPr>
      <xdr:spPr>
        <a:xfrm>
          <a:off x="9639300" y="16651363"/>
          <a:ext cx="838200"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19182</xdr:rowOff>
    </xdr:from>
    <xdr:to>
      <xdr:col>50</xdr:col>
      <xdr:colOff>114300</xdr:colOff>
      <xdr:row>97</xdr:row>
      <xdr:rowOff>20713</xdr:rowOff>
    </xdr:to>
    <xdr:cxnSp macro="">
      <xdr:nvCxnSpPr>
        <xdr:cNvPr id="465" name="直線コネクタ 464"/>
        <xdr:cNvCxnSpPr/>
      </xdr:nvCxnSpPr>
      <xdr:spPr>
        <a:xfrm>
          <a:off x="8750300" y="16649832"/>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2426</xdr:rowOff>
    </xdr:from>
    <xdr:to>
      <xdr:col>45</xdr:col>
      <xdr:colOff>177800</xdr:colOff>
      <xdr:row>97</xdr:row>
      <xdr:rowOff>19182</xdr:rowOff>
    </xdr:to>
    <xdr:cxnSp macro="">
      <xdr:nvCxnSpPr>
        <xdr:cNvPr id="468" name="直線コネクタ 467"/>
        <xdr:cNvCxnSpPr/>
      </xdr:nvCxnSpPr>
      <xdr:spPr>
        <a:xfrm>
          <a:off x="7861300" y="16461626"/>
          <a:ext cx="889000" cy="18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2426</xdr:rowOff>
    </xdr:from>
    <xdr:to>
      <xdr:col>41</xdr:col>
      <xdr:colOff>50800</xdr:colOff>
      <xdr:row>96</xdr:row>
      <xdr:rowOff>114760</xdr:rowOff>
    </xdr:to>
    <xdr:cxnSp macro="">
      <xdr:nvCxnSpPr>
        <xdr:cNvPr id="471" name="直線コネクタ 470"/>
        <xdr:cNvCxnSpPr/>
      </xdr:nvCxnSpPr>
      <xdr:spPr>
        <a:xfrm flipV="1">
          <a:off x="6972300" y="16461626"/>
          <a:ext cx="889000" cy="11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151834</xdr:rowOff>
    </xdr:from>
    <xdr:to>
      <xdr:col>55</xdr:col>
      <xdr:colOff>50800</xdr:colOff>
      <xdr:row>97</xdr:row>
      <xdr:rowOff>81984</xdr:rowOff>
    </xdr:to>
    <xdr:sp macro="" textlink="">
      <xdr:nvSpPr>
        <xdr:cNvPr id="481" name="楕円 480"/>
        <xdr:cNvSpPr/>
      </xdr:nvSpPr>
      <xdr:spPr>
        <a:xfrm>
          <a:off x="10426700" y="166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130261</xdr:rowOff>
    </xdr:from>
    <xdr:ext cx="534377" cy="259045"/>
    <xdr:sp macro="" textlink="">
      <xdr:nvSpPr>
        <xdr:cNvPr id="482" name="土木費該当値テキスト"/>
        <xdr:cNvSpPr txBox="1"/>
      </xdr:nvSpPr>
      <xdr:spPr>
        <a:xfrm>
          <a:off x="10528300" y="165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141363</xdr:rowOff>
    </xdr:from>
    <xdr:to>
      <xdr:col>50</xdr:col>
      <xdr:colOff>165100</xdr:colOff>
      <xdr:row>97</xdr:row>
      <xdr:rowOff>71513</xdr:rowOff>
    </xdr:to>
    <xdr:sp macro="" textlink="">
      <xdr:nvSpPr>
        <xdr:cNvPr id="483" name="楕円 482"/>
        <xdr:cNvSpPr/>
      </xdr:nvSpPr>
      <xdr:spPr>
        <a:xfrm>
          <a:off x="9588500" y="166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62640</xdr:rowOff>
    </xdr:from>
    <xdr:ext cx="534377" cy="259045"/>
    <xdr:sp macro="" textlink="">
      <xdr:nvSpPr>
        <xdr:cNvPr id="484" name="テキスト ボックス 483"/>
        <xdr:cNvSpPr txBox="1"/>
      </xdr:nvSpPr>
      <xdr:spPr>
        <a:xfrm>
          <a:off x="9372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139832</xdr:rowOff>
    </xdr:from>
    <xdr:to>
      <xdr:col>46</xdr:col>
      <xdr:colOff>38100</xdr:colOff>
      <xdr:row>97</xdr:row>
      <xdr:rowOff>69982</xdr:rowOff>
    </xdr:to>
    <xdr:sp macro="" textlink="">
      <xdr:nvSpPr>
        <xdr:cNvPr id="485" name="楕円 484"/>
        <xdr:cNvSpPr/>
      </xdr:nvSpPr>
      <xdr:spPr>
        <a:xfrm>
          <a:off x="8699500" y="165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61109</xdr:rowOff>
    </xdr:from>
    <xdr:ext cx="534377" cy="259045"/>
    <xdr:sp macro="" textlink="">
      <xdr:nvSpPr>
        <xdr:cNvPr id="486" name="テキスト ボックス 485"/>
        <xdr:cNvSpPr txBox="1"/>
      </xdr:nvSpPr>
      <xdr:spPr>
        <a:xfrm>
          <a:off x="8483111" y="1669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123076</xdr:rowOff>
    </xdr:from>
    <xdr:to>
      <xdr:col>41</xdr:col>
      <xdr:colOff>101600</xdr:colOff>
      <xdr:row>96</xdr:row>
      <xdr:rowOff>53226</xdr:rowOff>
    </xdr:to>
    <xdr:sp macro="" textlink="">
      <xdr:nvSpPr>
        <xdr:cNvPr id="487" name="楕円 486"/>
        <xdr:cNvSpPr/>
      </xdr:nvSpPr>
      <xdr:spPr>
        <a:xfrm>
          <a:off x="7810500" y="164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44353</xdr:rowOff>
    </xdr:from>
    <xdr:ext cx="534377" cy="259045"/>
    <xdr:sp macro="" textlink="">
      <xdr:nvSpPr>
        <xdr:cNvPr id="488" name="テキスト ボックス 487"/>
        <xdr:cNvSpPr txBox="1"/>
      </xdr:nvSpPr>
      <xdr:spPr>
        <a:xfrm>
          <a:off x="7594111" y="1650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63960</xdr:rowOff>
    </xdr:from>
    <xdr:to>
      <xdr:col>36</xdr:col>
      <xdr:colOff>165100</xdr:colOff>
      <xdr:row>96</xdr:row>
      <xdr:rowOff>165560</xdr:rowOff>
    </xdr:to>
    <xdr:sp macro="" textlink="">
      <xdr:nvSpPr>
        <xdr:cNvPr id="489" name="楕円 488"/>
        <xdr:cNvSpPr/>
      </xdr:nvSpPr>
      <xdr:spPr>
        <a:xfrm>
          <a:off x="6921500" y="165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156687</xdr:rowOff>
    </xdr:from>
    <xdr:ext cx="534377" cy="259045"/>
    <xdr:sp macro="" textlink="">
      <xdr:nvSpPr>
        <xdr:cNvPr id="490" name="テキスト ボックス 489"/>
        <xdr:cNvSpPr txBox="1"/>
      </xdr:nvSpPr>
      <xdr:spPr>
        <a:xfrm>
          <a:off x="6705111" y="166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37157</xdr:rowOff>
    </xdr:from>
    <xdr:to>
      <xdr:col>85</xdr:col>
      <xdr:colOff>127000</xdr:colOff>
      <xdr:row>38</xdr:row>
      <xdr:rowOff>76236</xdr:rowOff>
    </xdr:to>
    <xdr:cxnSp macro="">
      <xdr:nvCxnSpPr>
        <xdr:cNvPr id="522" name="直線コネクタ 521"/>
        <xdr:cNvCxnSpPr/>
      </xdr:nvCxnSpPr>
      <xdr:spPr>
        <a:xfrm flipV="1">
          <a:off x="15481300" y="6552257"/>
          <a:ext cx="838200" cy="3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71991</xdr:rowOff>
    </xdr:from>
    <xdr:to>
      <xdr:col>81</xdr:col>
      <xdr:colOff>50800</xdr:colOff>
      <xdr:row>38</xdr:row>
      <xdr:rowOff>76236</xdr:rowOff>
    </xdr:to>
    <xdr:cxnSp macro="">
      <xdr:nvCxnSpPr>
        <xdr:cNvPr id="525" name="直線コネクタ 524"/>
        <xdr:cNvCxnSpPr/>
      </xdr:nvCxnSpPr>
      <xdr:spPr>
        <a:xfrm>
          <a:off x="14592300" y="6587091"/>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143945</xdr:rowOff>
    </xdr:from>
    <xdr:to>
      <xdr:col>76</xdr:col>
      <xdr:colOff>114300</xdr:colOff>
      <xdr:row>38</xdr:row>
      <xdr:rowOff>71991</xdr:rowOff>
    </xdr:to>
    <xdr:cxnSp macro="">
      <xdr:nvCxnSpPr>
        <xdr:cNvPr id="528" name="直線コネクタ 527"/>
        <xdr:cNvCxnSpPr/>
      </xdr:nvCxnSpPr>
      <xdr:spPr>
        <a:xfrm>
          <a:off x="13703300" y="6316145"/>
          <a:ext cx="889000" cy="27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143945</xdr:rowOff>
    </xdr:from>
    <xdr:to>
      <xdr:col>71</xdr:col>
      <xdr:colOff>177800</xdr:colOff>
      <xdr:row>38</xdr:row>
      <xdr:rowOff>140353</xdr:rowOff>
    </xdr:to>
    <xdr:cxnSp macro="">
      <xdr:nvCxnSpPr>
        <xdr:cNvPr id="531" name="直線コネクタ 530"/>
        <xdr:cNvCxnSpPr/>
      </xdr:nvCxnSpPr>
      <xdr:spPr>
        <a:xfrm flipV="1">
          <a:off x="12814300" y="6316145"/>
          <a:ext cx="889000" cy="3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157807</xdr:rowOff>
    </xdr:from>
    <xdr:to>
      <xdr:col>85</xdr:col>
      <xdr:colOff>177800</xdr:colOff>
      <xdr:row>38</xdr:row>
      <xdr:rowOff>87957</xdr:rowOff>
    </xdr:to>
    <xdr:sp macro="" textlink="">
      <xdr:nvSpPr>
        <xdr:cNvPr id="541" name="楕円 540"/>
        <xdr:cNvSpPr/>
      </xdr:nvSpPr>
      <xdr:spPr>
        <a:xfrm>
          <a:off x="16268700" y="65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136234</xdr:rowOff>
    </xdr:from>
    <xdr:ext cx="534377" cy="259045"/>
    <xdr:sp macro="" textlink="">
      <xdr:nvSpPr>
        <xdr:cNvPr id="542" name="消防費該当値テキスト"/>
        <xdr:cNvSpPr txBox="1"/>
      </xdr:nvSpPr>
      <xdr:spPr>
        <a:xfrm>
          <a:off x="16370300" y="647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25436</xdr:rowOff>
    </xdr:from>
    <xdr:to>
      <xdr:col>81</xdr:col>
      <xdr:colOff>101600</xdr:colOff>
      <xdr:row>38</xdr:row>
      <xdr:rowOff>127036</xdr:rowOff>
    </xdr:to>
    <xdr:sp macro="" textlink="">
      <xdr:nvSpPr>
        <xdr:cNvPr id="543" name="楕円 542"/>
        <xdr:cNvSpPr/>
      </xdr:nvSpPr>
      <xdr:spPr>
        <a:xfrm>
          <a:off x="15430500" y="65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118163</xdr:rowOff>
    </xdr:from>
    <xdr:ext cx="534377" cy="259045"/>
    <xdr:sp macro="" textlink="">
      <xdr:nvSpPr>
        <xdr:cNvPr id="544" name="テキスト ボックス 543"/>
        <xdr:cNvSpPr txBox="1"/>
      </xdr:nvSpPr>
      <xdr:spPr>
        <a:xfrm>
          <a:off x="15214111" y="663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21191</xdr:rowOff>
    </xdr:from>
    <xdr:to>
      <xdr:col>76</xdr:col>
      <xdr:colOff>165100</xdr:colOff>
      <xdr:row>38</xdr:row>
      <xdr:rowOff>122791</xdr:rowOff>
    </xdr:to>
    <xdr:sp macro="" textlink="">
      <xdr:nvSpPr>
        <xdr:cNvPr id="545" name="楕円 544"/>
        <xdr:cNvSpPr/>
      </xdr:nvSpPr>
      <xdr:spPr>
        <a:xfrm>
          <a:off x="14541500" y="65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113918</xdr:rowOff>
    </xdr:from>
    <xdr:ext cx="534377" cy="259045"/>
    <xdr:sp macro="" textlink="">
      <xdr:nvSpPr>
        <xdr:cNvPr id="546" name="テキスト ボックス 545"/>
        <xdr:cNvSpPr txBox="1"/>
      </xdr:nvSpPr>
      <xdr:spPr>
        <a:xfrm>
          <a:off x="14325111" y="662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93145</xdr:rowOff>
    </xdr:from>
    <xdr:to>
      <xdr:col>72</xdr:col>
      <xdr:colOff>38100</xdr:colOff>
      <xdr:row>37</xdr:row>
      <xdr:rowOff>23295</xdr:rowOff>
    </xdr:to>
    <xdr:sp macro="" textlink="">
      <xdr:nvSpPr>
        <xdr:cNvPr id="547" name="楕円 546"/>
        <xdr:cNvSpPr/>
      </xdr:nvSpPr>
      <xdr:spPr>
        <a:xfrm>
          <a:off x="136525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39822</xdr:rowOff>
    </xdr:from>
    <xdr:ext cx="534377" cy="259045"/>
    <xdr:sp macro="" textlink="">
      <xdr:nvSpPr>
        <xdr:cNvPr id="548" name="テキスト ボックス 547"/>
        <xdr:cNvSpPr txBox="1"/>
      </xdr:nvSpPr>
      <xdr:spPr>
        <a:xfrm>
          <a:off x="13436111" y="6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89553</xdr:rowOff>
    </xdr:from>
    <xdr:to>
      <xdr:col>67</xdr:col>
      <xdr:colOff>101600</xdr:colOff>
      <xdr:row>39</xdr:row>
      <xdr:rowOff>19703</xdr:rowOff>
    </xdr:to>
    <xdr:sp macro="" textlink="">
      <xdr:nvSpPr>
        <xdr:cNvPr id="549" name="楕円 548"/>
        <xdr:cNvSpPr/>
      </xdr:nvSpPr>
      <xdr:spPr>
        <a:xfrm>
          <a:off x="12763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10830</xdr:rowOff>
    </xdr:from>
    <xdr:ext cx="534377" cy="259045"/>
    <xdr:sp macro="" textlink="">
      <xdr:nvSpPr>
        <xdr:cNvPr id="550" name="テキスト ボックス 549"/>
        <xdr:cNvSpPr txBox="1"/>
      </xdr:nvSpPr>
      <xdr:spPr>
        <a:xfrm>
          <a:off x="12547111" y="669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145804</xdr:rowOff>
    </xdr:from>
    <xdr:to>
      <xdr:col>85</xdr:col>
      <xdr:colOff>127000</xdr:colOff>
      <xdr:row>56</xdr:row>
      <xdr:rowOff>53198</xdr:rowOff>
    </xdr:to>
    <xdr:cxnSp macro="">
      <xdr:nvCxnSpPr>
        <xdr:cNvPr id="578" name="直線コネクタ 577"/>
        <xdr:cNvCxnSpPr/>
      </xdr:nvCxnSpPr>
      <xdr:spPr>
        <a:xfrm>
          <a:off x="15481300" y="9575554"/>
          <a:ext cx="838200" cy="7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97546</xdr:rowOff>
    </xdr:from>
    <xdr:to>
      <xdr:col>81</xdr:col>
      <xdr:colOff>50800</xdr:colOff>
      <xdr:row>55</xdr:row>
      <xdr:rowOff>145804</xdr:rowOff>
    </xdr:to>
    <xdr:cxnSp macro="">
      <xdr:nvCxnSpPr>
        <xdr:cNvPr id="581" name="直線コネクタ 580"/>
        <xdr:cNvCxnSpPr/>
      </xdr:nvCxnSpPr>
      <xdr:spPr>
        <a:xfrm>
          <a:off x="14592300" y="9527296"/>
          <a:ext cx="889000" cy="4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97546</xdr:rowOff>
    </xdr:from>
    <xdr:to>
      <xdr:col>76</xdr:col>
      <xdr:colOff>114300</xdr:colOff>
      <xdr:row>56</xdr:row>
      <xdr:rowOff>70434</xdr:rowOff>
    </xdr:to>
    <xdr:cxnSp macro="">
      <xdr:nvCxnSpPr>
        <xdr:cNvPr id="584" name="直線コネクタ 583"/>
        <xdr:cNvCxnSpPr/>
      </xdr:nvCxnSpPr>
      <xdr:spPr>
        <a:xfrm flipV="1">
          <a:off x="13703300" y="9527296"/>
          <a:ext cx="889000" cy="14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70434</xdr:rowOff>
    </xdr:from>
    <xdr:to>
      <xdr:col>71</xdr:col>
      <xdr:colOff>177800</xdr:colOff>
      <xdr:row>57</xdr:row>
      <xdr:rowOff>40877</xdr:rowOff>
    </xdr:to>
    <xdr:cxnSp macro="">
      <xdr:nvCxnSpPr>
        <xdr:cNvPr id="587" name="直線コネクタ 586"/>
        <xdr:cNvCxnSpPr/>
      </xdr:nvCxnSpPr>
      <xdr:spPr>
        <a:xfrm flipV="1">
          <a:off x="12814300" y="9671634"/>
          <a:ext cx="889000" cy="1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2398</xdr:rowOff>
    </xdr:from>
    <xdr:to>
      <xdr:col>85</xdr:col>
      <xdr:colOff>177800</xdr:colOff>
      <xdr:row>56</xdr:row>
      <xdr:rowOff>103998</xdr:rowOff>
    </xdr:to>
    <xdr:sp macro="" textlink="">
      <xdr:nvSpPr>
        <xdr:cNvPr id="597" name="楕円 596"/>
        <xdr:cNvSpPr/>
      </xdr:nvSpPr>
      <xdr:spPr>
        <a:xfrm>
          <a:off x="16268700" y="96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152275</xdr:rowOff>
    </xdr:from>
    <xdr:ext cx="534377" cy="259045"/>
    <xdr:sp macro="" textlink="">
      <xdr:nvSpPr>
        <xdr:cNvPr id="598" name="教育費該当値テキスト"/>
        <xdr:cNvSpPr txBox="1"/>
      </xdr:nvSpPr>
      <xdr:spPr>
        <a:xfrm>
          <a:off x="16370300" y="958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95004</xdr:rowOff>
    </xdr:from>
    <xdr:to>
      <xdr:col>81</xdr:col>
      <xdr:colOff>101600</xdr:colOff>
      <xdr:row>56</xdr:row>
      <xdr:rowOff>25154</xdr:rowOff>
    </xdr:to>
    <xdr:sp macro="" textlink="">
      <xdr:nvSpPr>
        <xdr:cNvPr id="599" name="楕円 598"/>
        <xdr:cNvSpPr/>
      </xdr:nvSpPr>
      <xdr:spPr>
        <a:xfrm>
          <a:off x="15430500" y="95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16281</xdr:rowOff>
    </xdr:from>
    <xdr:ext cx="534377" cy="259045"/>
    <xdr:sp macro="" textlink="">
      <xdr:nvSpPr>
        <xdr:cNvPr id="600" name="テキスト ボックス 599"/>
        <xdr:cNvSpPr txBox="1"/>
      </xdr:nvSpPr>
      <xdr:spPr>
        <a:xfrm>
          <a:off x="15214111" y="96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46746</xdr:rowOff>
    </xdr:from>
    <xdr:to>
      <xdr:col>76</xdr:col>
      <xdr:colOff>165100</xdr:colOff>
      <xdr:row>55</xdr:row>
      <xdr:rowOff>148346</xdr:rowOff>
    </xdr:to>
    <xdr:sp macro="" textlink="">
      <xdr:nvSpPr>
        <xdr:cNvPr id="601" name="楕円 600"/>
        <xdr:cNvSpPr/>
      </xdr:nvSpPr>
      <xdr:spPr>
        <a:xfrm>
          <a:off x="14541500" y="947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139473</xdr:rowOff>
    </xdr:from>
    <xdr:ext cx="534377" cy="259045"/>
    <xdr:sp macro="" textlink="">
      <xdr:nvSpPr>
        <xdr:cNvPr id="602" name="テキスト ボックス 601"/>
        <xdr:cNvSpPr txBox="1"/>
      </xdr:nvSpPr>
      <xdr:spPr>
        <a:xfrm>
          <a:off x="14325111" y="956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19634</xdr:rowOff>
    </xdr:from>
    <xdr:to>
      <xdr:col>72</xdr:col>
      <xdr:colOff>38100</xdr:colOff>
      <xdr:row>56</xdr:row>
      <xdr:rowOff>121234</xdr:rowOff>
    </xdr:to>
    <xdr:sp macro="" textlink="">
      <xdr:nvSpPr>
        <xdr:cNvPr id="603" name="楕円 602"/>
        <xdr:cNvSpPr/>
      </xdr:nvSpPr>
      <xdr:spPr>
        <a:xfrm>
          <a:off x="13652500" y="96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112361</xdr:rowOff>
    </xdr:from>
    <xdr:ext cx="534377" cy="259045"/>
    <xdr:sp macro="" textlink="">
      <xdr:nvSpPr>
        <xdr:cNvPr id="604" name="テキスト ボックス 603"/>
        <xdr:cNvSpPr txBox="1"/>
      </xdr:nvSpPr>
      <xdr:spPr>
        <a:xfrm>
          <a:off x="13436111" y="971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161527</xdr:rowOff>
    </xdr:from>
    <xdr:to>
      <xdr:col>67</xdr:col>
      <xdr:colOff>101600</xdr:colOff>
      <xdr:row>57</xdr:row>
      <xdr:rowOff>91677</xdr:rowOff>
    </xdr:to>
    <xdr:sp macro="" textlink="">
      <xdr:nvSpPr>
        <xdr:cNvPr id="605" name="楕円 604"/>
        <xdr:cNvSpPr/>
      </xdr:nvSpPr>
      <xdr:spPr>
        <a:xfrm>
          <a:off x="12763500" y="97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82804</xdr:rowOff>
    </xdr:from>
    <xdr:ext cx="534377" cy="259045"/>
    <xdr:sp macro="" textlink="">
      <xdr:nvSpPr>
        <xdr:cNvPr id="606" name="テキスト ボックス 605"/>
        <xdr:cNvSpPr txBox="1"/>
      </xdr:nvSpPr>
      <xdr:spPr>
        <a:xfrm>
          <a:off x="12547111" y="98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43231</xdr:rowOff>
    </xdr:from>
    <xdr:to>
      <xdr:col>76</xdr:col>
      <xdr:colOff>114300</xdr:colOff>
      <xdr:row>79</xdr:row>
      <xdr:rowOff>44450</xdr:rowOff>
    </xdr:to>
    <xdr:cxnSp macro="">
      <xdr:nvCxnSpPr>
        <xdr:cNvPr id="641" name="直線コネクタ 640"/>
        <xdr:cNvCxnSpPr/>
      </xdr:nvCxnSpPr>
      <xdr:spPr>
        <a:xfrm>
          <a:off x="13703300" y="13587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9017</xdr:rowOff>
    </xdr:from>
    <xdr:to>
      <xdr:col>71</xdr:col>
      <xdr:colOff>177800</xdr:colOff>
      <xdr:row>79</xdr:row>
      <xdr:rowOff>43231</xdr:rowOff>
    </xdr:to>
    <xdr:cxnSp macro="">
      <xdr:nvCxnSpPr>
        <xdr:cNvPr id="644" name="直線コネクタ 643"/>
        <xdr:cNvCxnSpPr/>
      </xdr:nvCxnSpPr>
      <xdr:spPr>
        <a:xfrm>
          <a:off x="12814300" y="13553567"/>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163881</xdr:rowOff>
    </xdr:from>
    <xdr:to>
      <xdr:col>72</xdr:col>
      <xdr:colOff>38100</xdr:colOff>
      <xdr:row>79</xdr:row>
      <xdr:rowOff>94031</xdr:rowOff>
    </xdr:to>
    <xdr:sp macro="" textlink="">
      <xdr:nvSpPr>
        <xdr:cNvPr id="660" name="楕円 659"/>
        <xdr:cNvSpPr/>
      </xdr:nvSpPr>
      <xdr:spPr>
        <a:xfrm>
          <a:off x="136525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85158</xdr:rowOff>
    </xdr:from>
    <xdr:ext cx="313932" cy="259045"/>
    <xdr:sp macro="" textlink="">
      <xdr:nvSpPr>
        <xdr:cNvPr id="661" name="テキスト ボックス 660"/>
        <xdr:cNvSpPr txBox="1"/>
      </xdr:nvSpPr>
      <xdr:spPr>
        <a:xfrm>
          <a:off x="13546333" y="13629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129667</xdr:rowOff>
    </xdr:from>
    <xdr:to>
      <xdr:col>67</xdr:col>
      <xdr:colOff>101600</xdr:colOff>
      <xdr:row>79</xdr:row>
      <xdr:rowOff>59817</xdr:rowOff>
    </xdr:to>
    <xdr:sp macro="" textlink="">
      <xdr:nvSpPr>
        <xdr:cNvPr id="662" name="楕円 661"/>
        <xdr:cNvSpPr/>
      </xdr:nvSpPr>
      <xdr:spPr>
        <a:xfrm>
          <a:off x="12763500" y="135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50944</xdr:rowOff>
    </xdr:from>
    <xdr:ext cx="378565" cy="259045"/>
    <xdr:sp macro="" textlink="">
      <xdr:nvSpPr>
        <xdr:cNvPr id="663" name="テキスト ボックス 662"/>
        <xdr:cNvSpPr txBox="1"/>
      </xdr:nvSpPr>
      <xdr:spPr>
        <a:xfrm>
          <a:off x="12625017" y="13595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137528</xdr:rowOff>
    </xdr:from>
    <xdr:to>
      <xdr:col>85</xdr:col>
      <xdr:colOff>127000</xdr:colOff>
      <xdr:row>92</xdr:row>
      <xdr:rowOff>169475</xdr:rowOff>
    </xdr:to>
    <xdr:cxnSp macro="">
      <xdr:nvCxnSpPr>
        <xdr:cNvPr id="697" name="直線コネクタ 696"/>
        <xdr:cNvCxnSpPr/>
      </xdr:nvCxnSpPr>
      <xdr:spPr>
        <a:xfrm>
          <a:off x="15481300" y="15910928"/>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55318</xdr:rowOff>
    </xdr:from>
    <xdr:to>
      <xdr:col>81</xdr:col>
      <xdr:colOff>50800</xdr:colOff>
      <xdr:row>92</xdr:row>
      <xdr:rowOff>137528</xdr:rowOff>
    </xdr:to>
    <xdr:cxnSp macro="">
      <xdr:nvCxnSpPr>
        <xdr:cNvPr id="700" name="直線コネクタ 699"/>
        <xdr:cNvCxnSpPr/>
      </xdr:nvCxnSpPr>
      <xdr:spPr>
        <a:xfrm>
          <a:off x="14592300" y="15657268"/>
          <a:ext cx="889000" cy="25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55318</xdr:rowOff>
    </xdr:from>
    <xdr:to>
      <xdr:col>76</xdr:col>
      <xdr:colOff>114300</xdr:colOff>
      <xdr:row>92</xdr:row>
      <xdr:rowOff>23600</xdr:rowOff>
    </xdr:to>
    <xdr:cxnSp macro="">
      <xdr:nvCxnSpPr>
        <xdr:cNvPr id="703" name="直線コネクタ 702"/>
        <xdr:cNvCxnSpPr/>
      </xdr:nvCxnSpPr>
      <xdr:spPr>
        <a:xfrm flipV="1">
          <a:off x="13703300" y="15657268"/>
          <a:ext cx="889000" cy="1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58376</xdr:rowOff>
    </xdr:from>
    <xdr:to>
      <xdr:col>71</xdr:col>
      <xdr:colOff>177800</xdr:colOff>
      <xdr:row>92</xdr:row>
      <xdr:rowOff>23600</xdr:rowOff>
    </xdr:to>
    <xdr:cxnSp macro="">
      <xdr:nvCxnSpPr>
        <xdr:cNvPr id="706" name="直線コネクタ 705"/>
        <xdr:cNvCxnSpPr/>
      </xdr:nvCxnSpPr>
      <xdr:spPr>
        <a:xfrm>
          <a:off x="12814300" y="15660326"/>
          <a:ext cx="889000" cy="1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118675</xdr:rowOff>
    </xdr:from>
    <xdr:to>
      <xdr:col>85</xdr:col>
      <xdr:colOff>177800</xdr:colOff>
      <xdr:row>93</xdr:row>
      <xdr:rowOff>48825</xdr:rowOff>
    </xdr:to>
    <xdr:sp macro="" textlink="">
      <xdr:nvSpPr>
        <xdr:cNvPr id="716" name="楕円 715"/>
        <xdr:cNvSpPr/>
      </xdr:nvSpPr>
      <xdr:spPr>
        <a:xfrm>
          <a:off x="16268700" y="158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141552</xdr:rowOff>
    </xdr:from>
    <xdr:ext cx="534377" cy="259045"/>
    <xdr:sp macro="" textlink="">
      <xdr:nvSpPr>
        <xdr:cNvPr id="717" name="公債費該当値テキスト"/>
        <xdr:cNvSpPr txBox="1"/>
      </xdr:nvSpPr>
      <xdr:spPr>
        <a:xfrm>
          <a:off x="16370300" y="157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86728</xdr:rowOff>
    </xdr:from>
    <xdr:to>
      <xdr:col>81</xdr:col>
      <xdr:colOff>101600</xdr:colOff>
      <xdr:row>93</xdr:row>
      <xdr:rowOff>16878</xdr:rowOff>
    </xdr:to>
    <xdr:sp macro="" textlink="">
      <xdr:nvSpPr>
        <xdr:cNvPr id="718" name="楕円 717"/>
        <xdr:cNvSpPr/>
      </xdr:nvSpPr>
      <xdr:spPr>
        <a:xfrm>
          <a:off x="15430500" y="158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33405</xdr:rowOff>
    </xdr:from>
    <xdr:ext cx="534377" cy="259045"/>
    <xdr:sp macro="" textlink="">
      <xdr:nvSpPr>
        <xdr:cNvPr id="719" name="テキスト ボックス 718"/>
        <xdr:cNvSpPr txBox="1"/>
      </xdr:nvSpPr>
      <xdr:spPr>
        <a:xfrm>
          <a:off x="15214111" y="156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4518</xdr:rowOff>
    </xdr:from>
    <xdr:to>
      <xdr:col>76</xdr:col>
      <xdr:colOff>165100</xdr:colOff>
      <xdr:row>91</xdr:row>
      <xdr:rowOff>106118</xdr:rowOff>
    </xdr:to>
    <xdr:sp macro="" textlink="">
      <xdr:nvSpPr>
        <xdr:cNvPr id="720" name="楕円 719"/>
        <xdr:cNvSpPr/>
      </xdr:nvSpPr>
      <xdr:spPr>
        <a:xfrm>
          <a:off x="14541500" y="156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122645</xdr:rowOff>
    </xdr:from>
    <xdr:ext cx="534377" cy="259045"/>
    <xdr:sp macro="" textlink="">
      <xdr:nvSpPr>
        <xdr:cNvPr id="721" name="テキスト ボックス 720"/>
        <xdr:cNvSpPr txBox="1"/>
      </xdr:nvSpPr>
      <xdr:spPr>
        <a:xfrm>
          <a:off x="14325111" y="1538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144250</xdr:rowOff>
    </xdr:from>
    <xdr:to>
      <xdr:col>72</xdr:col>
      <xdr:colOff>38100</xdr:colOff>
      <xdr:row>92</xdr:row>
      <xdr:rowOff>74400</xdr:rowOff>
    </xdr:to>
    <xdr:sp macro="" textlink="">
      <xdr:nvSpPr>
        <xdr:cNvPr id="722" name="楕円 721"/>
        <xdr:cNvSpPr/>
      </xdr:nvSpPr>
      <xdr:spPr>
        <a:xfrm>
          <a:off x="13652500" y="157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90927</xdr:rowOff>
    </xdr:from>
    <xdr:ext cx="534377" cy="259045"/>
    <xdr:sp macro="" textlink="">
      <xdr:nvSpPr>
        <xdr:cNvPr id="723" name="テキスト ボックス 722"/>
        <xdr:cNvSpPr txBox="1"/>
      </xdr:nvSpPr>
      <xdr:spPr>
        <a:xfrm>
          <a:off x="13436111" y="1552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7576</xdr:rowOff>
    </xdr:from>
    <xdr:to>
      <xdr:col>67</xdr:col>
      <xdr:colOff>101600</xdr:colOff>
      <xdr:row>91</xdr:row>
      <xdr:rowOff>109176</xdr:rowOff>
    </xdr:to>
    <xdr:sp macro="" textlink="">
      <xdr:nvSpPr>
        <xdr:cNvPr id="724" name="楕円 723"/>
        <xdr:cNvSpPr/>
      </xdr:nvSpPr>
      <xdr:spPr>
        <a:xfrm>
          <a:off x="12763500" y="156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125703</xdr:rowOff>
    </xdr:from>
    <xdr:ext cx="534377" cy="259045"/>
    <xdr:sp macro="" textlink="">
      <xdr:nvSpPr>
        <xdr:cNvPr id="725" name="テキスト ボックス 724"/>
        <xdr:cNvSpPr txBox="1"/>
      </xdr:nvSpPr>
      <xdr:spPr>
        <a:xfrm>
          <a:off x="12547111" y="153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262,051</a:t>
          </a:r>
          <a:r>
            <a:rPr kumimoji="1" lang="ja-JP" altLang="en-US" sz="1300">
              <a:latin typeface="ＭＳ Ｐゴシック" panose="020B0600070205080204" pitchFamily="50" charset="-128"/>
              <a:ea typeface="ＭＳ Ｐゴシック" panose="020B0600070205080204" pitchFamily="50" charset="-128"/>
            </a:rPr>
            <a:t>円となっている。物価高騰に直面する世帯への支援策として実施した電力・ガス・食料品等価格高騰重点支援給付関係事業費の増などにより、前年度から増加した。また、生活保護受給者の割合（保護率）が高いことにより、類似団体と比較すると依然として高い推移となっている状況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50,958</a:t>
          </a:r>
          <a:r>
            <a:rPr kumimoji="1" lang="ja-JP" altLang="en-US" sz="1300">
              <a:latin typeface="ＭＳ Ｐゴシック" panose="020B0600070205080204" pitchFamily="50" charset="-128"/>
              <a:ea typeface="ＭＳ Ｐゴシック" panose="020B0600070205080204" pitchFamily="50" charset="-128"/>
            </a:rPr>
            <a:t>円となっている。市債の計画的な発行に伴う将来負担の減により、市債の残高及び元利償還金が減少したことから、減少傾向にあるが、類似団体と比較すると依然として高い推移となっている。今後は、令和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年間の財政運営の方向性を示す「財政運営方針」で掲げた令和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の標準財政規模比は、令和６年度に返還が必要となる各種還付金相当額や出資金返還金等を積み立てたことから財政調整基金残高が増えたことで増となっているが、引き続き、災害対応や税収の大幅な変動等が生じた際に、近隣の他都市と同程度の対応を図ることができるよう、類似他都市並の残高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連結実質赤字比率は、昨年度に引き続き、全体として黒字となっている。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今後、一層の高齢化や人口減少、公共施設の老朽化などの財政運営上の課題に加えて、次期焼却施設の整備に係る将来負担の増加が見込まれているため、将来負担の縮減と必要な投資的事業の実施をバランスよく両立させ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ma0036076/Desktop/0703&#12288;&#36001;&#25919;&#29366;&#27841;&#36039;&#26009;&#38598;/&#9679;&#12304;&#36001;&#25919;&#29366;&#27841;&#36039;&#26009;&#38598;&#12305;_282022_&#23612;&#23822;&#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R03</v>
          </cell>
          <cell r="C71" t="str">
            <v>R04</v>
          </cell>
          <cell r="D71" t="str">
            <v>R05</v>
          </cell>
        </row>
        <row r="72">
          <cell r="A72" t="str">
            <v>財政調整基金</v>
          </cell>
          <cell r="B72">
            <v>11514</v>
          </cell>
          <cell r="C72">
            <v>11732</v>
          </cell>
          <cell r="D72">
            <v>13144</v>
          </cell>
        </row>
        <row r="73">
          <cell r="A73" t="str">
            <v>減債基金</v>
          </cell>
          <cell r="B73">
            <v>11978</v>
          </cell>
          <cell r="C73">
            <v>13745</v>
          </cell>
          <cell r="D73">
            <v>15469</v>
          </cell>
        </row>
        <row r="74">
          <cell r="A74" t="str">
            <v>その他特定目的基金</v>
          </cell>
          <cell r="B74">
            <v>13945</v>
          </cell>
          <cell r="C74">
            <v>19109</v>
          </cell>
          <cell r="D74">
            <v>23707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K117" sqref="AK117"/>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227263405</v>
      </c>
      <c r="BO4" s="485"/>
      <c r="BP4" s="485"/>
      <c r="BQ4" s="485"/>
      <c r="BR4" s="485"/>
      <c r="BS4" s="485"/>
      <c r="BT4" s="485"/>
      <c r="BU4" s="486"/>
      <c r="BV4" s="484">
        <v>227354581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2.2000000000000002</v>
      </c>
      <c r="CU4" s="625"/>
      <c r="CV4" s="625"/>
      <c r="CW4" s="625"/>
      <c r="CX4" s="625"/>
      <c r="CY4" s="625"/>
      <c r="CZ4" s="625"/>
      <c r="DA4" s="626"/>
      <c r="DB4" s="624">
        <v>2.2000000000000002</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224202280</v>
      </c>
      <c r="BO5" s="456"/>
      <c r="BP5" s="456"/>
      <c r="BQ5" s="456"/>
      <c r="BR5" s="456"/>
      <c r="BS5" s="456"/>
      <c r="BT5" s="456"/>
      <c r="BU5" s="457"/>
      <c r="BV5" s="455">
        <v>224299753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97.4</v>
      </c>
      <c r="CU5" s="453"/>
      <c r="CV5" s="453"/>
      <c r="CW5" s="453"/>
      <c r="CX5" s="453"/>
      <c r="CY5" s="453"/>
      <c r="CZ5" s="453"/>
      <c r="DA5" s="454"/>
      <c r="DB5" s="452">
        <v>97</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3061125</v>
      </c>
      <c r="BO6" s="456"/>
      <c r="BP6" s="456"/>
      <c r="BQ6" s="456"/>
      <c r="BR6" s="456"/>
      <c r="BS6" s="456"/>
      <c r="BT6" s="456"/>
      <c r="BU6" s="457"/>
      <c r="BV6" s="455">
        <v>3054828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98.3</v>
      </c>
      <c r="CU6" s="599"/>
      <c r="CV6" s="599"/>
      <c r="CW6" s="599"/>
      <c r="CX6" s="599"/>
      <c r="CY6" s="599"/>
      <c r="CZ6" s="599"/>
      <c r="DA6" s="600"/>
      <c r="DB6" s="598">
        <v>98.9</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752296</v>
      </c>
      <c r="BO7" s="456"/>
      <c r="BP7" s="456"/>
      <c r="BQ7" s="456"/>
      <c r="BR7" s="456"/>
      <c r="BS7" s="456"/>
      <c r="BT7" s="456"/>
      <c r="BU7" s="457"/>
      <c r="BV7" s="455">
        <v>740300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107016234</v>
      </c>
      <c r="CU7" s="456"/>
      <c r="CV7" s="456"/>
      <c r="CW7" s="456"/>
      <c r="CX7" s="456"/>
      <c r="CY7" s="456"/>
      <c r="CZ7" s="456"/>
      <c r="DA7" s="457"/>
      <c r="DB7" s="455">
        <v>104976508</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2308829</v>
      </c>
      <c r="BO8" s="456"/>
      <c r="BP8" s="456"/>
      <c r="BQ8" s="456"/>
      <c r="BR8" s="456"/>
      <c r="BS8" s="456"/>
      <c r="BT8" s="456"/>
      <c r="BU8" s="457"/>
      <c r="BV8" s="455">
        <v>2314528</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0.81</v>
      </c>
      <c r="CU8" s="559"/>
      <c r="CV8" s="559"/>
      <c r="CW8" s="559"/>
      <c r="CX8" s="559"/>
      <c r="CY8" s="559"/>
      <c r="CZ8" s="559"/>
      <c r="DA8" s="560"/>
      <c r="DB8" s="558">
        <v>0.82</v>
      </c>
      <c r="DC8" s="559"/>
      <c r="DD8" s="559"/>
      <c r="DE8" s="559"/>
      <c r="DF8" s="559"/>
      <c r="DG8" s="559"/>
      <c r="DH8" s="559"/>
      <c r="DI8" s="560"/>
    </row>
    <row r="9" spans="1:119" ht="18.75" customHeight="1" thickBot="1">
      <c r="A9" s="181"/>
      <c r="B9" s="587" t="s">
        <v>107</v>
      </c>
      <c r="C9" s="588"/>
      <c r="D9" s="588"/>
      <c r="E9" s="588"/>
      <c r="F9" s="588"/>
      <c r="G9" s="588"/>
      <c r="H9" s="588"/>
      <c r="I9" s="588"/>
      <c r="J9" s="588"/>
      <c r="K9" s="506"/>
      <c r="L9" s="589" t="s">
        <v>108</v>
      </c>
      <c r="M9" s="590"/>
      <c r="N9" s="590"/>
      <c r="O9" s="590"/>
      <c r="P9" s="590"/>
      <c r="Q9" s="591"/>
      <c r="R9" s="592">
        <v>459593</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-5699</v>
      </c>
      <c r="BO9" s="456"/>
      <c r="BP9" s="456"/>
      <c r="BQ9" s="456"/>
      <c r="BR9" s="456"/>
      <c r="BS9" s="456"/>
      <c r="BT9" s="456"/>
      <c r="BU9" s="457"/>
      <c r="BV9" s="455">
        <v>-544757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15.6</v>
      </c>
      <c r="CU9" s="453"/>
      <c r="CV9" s="453"/>
      <c r="CW9" s="453"/>
      <c r="CX9" s="453"/>
      <c r="CY9" s="453"/>
      <c r="CZ9" s="453"/>
      <c r="DA9" s="454"/>
      <c r="DB9" s="452">
        <v>16.3</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113</v>
      </c>
      <c r="M10" s="412"/>
      <c r="N10" s="412"/>
      <c r="O10" s="412"/>
      <c r="P10" s="412"/>
      <c r="Q10" s="413"/>
      <c r="R10" s="408">
        <v>452563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3830404</v>
      </c>
      <c r="BO10" s="456"/>
      <c r="BP10" s="456"/>
      <c r="BQ10" s="456"/>
      <c r="BR10" s="456"/>
      <c r="BS10" s="456"/>
      <c r="BT10" s="456"/>
      <c r="BU10" s="457"/>
      <c r="BV10" s="455">
        <v>3436891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784400</v>
      </c>
      <c r="BO11" s="456"/>
      <c r="BP11" s="456"/>
      <c r="BQ11" s="456"/>
      <c r="BR11" s="456"/>
      <c r="BS11" s="456"/>
      <c r="BT11" s="456"/>
      <c r="BU11" s="457"/>
      <c r="BV11" s="455">
        <v>1517800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458046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2418817</v>
      </c>
      <c r="BO12" s="456"/>
      <c r="BP12" s="456"/>
      <c r="BQ12" s="456"/>
      <c r="BR12" s="456"/>
      <c r="BS12" s="456"/>
      <c r="BT12" s="456"/>
      <c r="BU12" s="457"/>
      <c r="BV12" s="455">
        <v>3219032</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444946</v>
      </c>
      <c r="S13" s="543"/>
      <c r="T13" s="543"/>
      <c r="U13" s="543"/>
      <c r="V13" s="544"/>
      <c r="W13" s="545" t="s">
        <v>131</v>
      </c>
      <c r="X13" s="441"/>
      <c r="Y13" s="441"/>
      <c r="Z13" s="441"/>
      <c r="AA13" s="441"/>
      <c r="AB13" s="442"/>
      <c r="AC13" s="408">
        <v>543</v>
      </c>
      <c r="AD13" s="409"/>
      <c r="AE13" s="409"/>
      <c r="AF13" s="409"/>
      <c r="AG13" s="410"/>
      <c r="AH13" s="408">
        <v>599</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2190288</v>
      </c>
      <c r="BO13" s="456"/>
      <c r="BP13" s="456"/>
      <c r="BQ13" s="456"/>
      <c r="BR13" s="456"/>
      <c r="BS13" s="456"/>
      <c r="BT13" s="456"/>
      <c r="BU13" s="457"/>
      <c r="BV13" s="455">
        <v>1190902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8.1</v>
      </c>
      <c r="CU13" s="453"/>
      <c r="CV13" s="453"/>
      <c r="CW13" s="453"/>
      <c r="CX13" s="453"/>
      <c r="CY13" s="453"/>
      <c r="CZ13" s="453"/>
      <c r="DA13" s="454"/>
      <c r="DB13" s="452">
        <v>8.5</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458895</v>
      </c>
      <c r="S14" s="543"/>
      <c r="T14" s="543"/>
      <c r="U14" s="543"/>
      <c r="V14" s="544"/>
      <c r="W14" s="546"/>
      <c r="X14" s="444"/>
      <c r="Y14" s="444"/>
      <c r="Z14" s="444"/>
      <c r="AA14" s="444"/>
      <c r="AB14" s="445"/>
      <c r="AC14" s="535">
        <v>0.3</v>
      </c>
      <c r="AD14" s="536"/>
      <c r="AE14" s="536"/>
      <c r="AF14" s="536"/>
      <c r="AG14" s="537"/>
      <c r="AH14" s="535">
        <v>0.3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2.8</v>
      </c>
      <c r="CU14" s="553"/>
      <c r="CV14" s="553"/>
      <c r="CW14" s="553"/>
      <c r="CX14" s="553"/>
      <c r="CY14" s="553"/>
      <c r="CZ14" s="553"/>
      <c r="DA14" s="554"/>
      <c r="DB14" s="552">
        <v>19.5</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446553</v>
      </c>
      <c r="S15" s="543"/>
      <c r="T15" s="543"/>
      <c r="U15" s="543"/>
      <c r="V15" s="544"/>
      <c r="W15" s="545" t="s">
        <v>137</v>
      </c>
      <c r="X15" s="441"/>
      <c r="Y15" s="441"/>
      <c r="Z15" s="441"/>
      <c r="AA15" s="441"/>
      <c r="AB15" s="442"/>
      <c r="AC15" s="408">
        <v>44805</v>
      </c>
      <c r="AD15" s="409"/>
      <c r="AE15" s="409"/>
      <c r="AF15" s="409"/>
      <c r="AG15" s="410"/>
      <c r="AH15" s="408">
        <v>48807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68907403</v>
      </c>
      <c r="BO15" s="485"/>
      <c r="BP15" s="485"/>
      <c r="BQ15" s="485"/>
      <c r="BR15" s="485"/>
      <c r="BS15" s="485"/>
      <c r="BT15" s="485"/>
      <c r="BU15" s="486"/>
      <c r="BV15" s="484">
        <v>66911831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25.2</v>
      </c>
      <c r="AD16" s="536"/>
      <c r="AE16" s="536"/>
      <c r="AF16" s="536"/>
      <c r="AG16" s="537"/>
      <c r="AH16" s="535">
        <v>26.9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85365022</v>
      </c>
      <c r="BO16" s="456"/>
      <c r="BP16" s="456"/>
      <c r="BQ16" s="456"/>
      <c r="BR16" s="456"/>
      <c r="BS16" s="456"/>
      <c r="BT16" s="456"/>
      <c r="BU16" s="457"/>
      <c r="BV16" s="455">
        <v>82404716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132677</v>
      </c>
      <c r="AD17" s="409"/>
      <c r="AE17" s="409"/>
      <c r="AF17" s="409"/>
      <c r="AG17" s="410"/>
      <c r="AH17" s="408">
        <v>131965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88121225</v>
      </c>
      <c r="BO17" s="456"/>
      <c r="BP17" s="456"/>
      <c r="BQ17" s="456"/>
      <c r="BR17" s="456"/>
      <c r="BS17" s="456"/>
      <c r="BT17" s="456"/>
      <c r="BU17" s="457"/>
      <c r="BV17" s="455">
        <v>85486833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50.7</v>
      </c>
      <c r="M18" s="508"/>
      <c r="N18" s="508"/>
      <c r="O18" s="508"/>
      <c r="P18" s="508"/>
      <c r="Q18" s="508"/>
      <c r="R18" s="509"/>
      <c r="S18" s="509"/>
      <c r="T18" s="509"/>
      <c r="U18" s="509"/>
      <c r="V18" s="510"/>
      <c r="W18" s="526"/>
      <c r="X18" s="527"/>
      <c r="Y18" s="527"/>
      <c r="Z18" s="527"/>
      <c r="AA18" s="527"/>
      <c r="AB18" s="551"/>
      <c r="AC18" s="425">
        <v>74.5</v>
      </c>
      <c r="AD18" s="426"/>
      <c r="AE18" s="426"/>
      <c r="AF18" s="426"/>
      <c r="AG18" s="511"/>
      <c r="AH18" s="425">
        <v>72.8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107439177</v>
      </c>
      <c r="BO18" s="456"/>
      <c r="BP18" s="456"/>
      <c r="BQ18" s="456"/>
      <c r="BR18" s="456"/>
      <c r="BS18" s="456"/>
      <c r="BT18" s="456"/>
      <c r="BU18" s="457"/>
      <c r="BV18" s="455">
        <v>105893369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9065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138435823</v>
      </c>
      <c r="BO19" s="456"/>
      <c r="BP19" s="456"/>
      <c r="BQ19" s="456"/>
      <c r="BR19" s="456"/>
      <c r="BS19" s="456"/>
      <c r="BT19" s="456"/>
      <c r="BU19" s="457"/>
      <c r="BV19" s="455">
        <v>135778803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221404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177249397</v>
      </c>
      <c r="BO22" s="485"/>
      <c r="BP22" s="485"/>
      <c r="BQ22" s="485"/>
      <c r="BR22" s="485"/>
      <c r="BS22" s="485"/>
      <c r="BT22" s="485"/>
      <c r="BU22" s="486"/>
      <c r="BV22" s="484">
        <v>193505649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126658395</v>
      </c>
      <c r="BO23" s="456"/>
      <c r="BP23" s="456"/>
      <c r="BQ23" s="456"/>
      <c r="BR23" s="456"/>
      <c r="BS23" s="456"/>
      <c r="BT23" s="456"/>
      <c r="BU23" s="457"/>
      <c r="BV23" s="455">
        <v>137701606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11770</v>
      </c>
      <c r="R24" s="409"/>
      <c r="S24" s="409"/>
      <c r="T24" s="409"/>
      <c r="U24" s="409"/>
      <c r="V24" s="410"/>
      <c r="W24" s="498"/>
      <c r="X24" s="435"/>
      <c r="Y24" s="436"/>
      <c r="Z24" s="411" t="s">
        <v>162</v>
      </c>
      <c r="AA24" s="412"/>
      <c r="AB24" s="412"/>
      <c r="AC24" s="412"/>
      <c r="AD24" s="412"/>
      <c r="AE24" s="412"/>
      <c r="AF24" s="412"/>
      <c r="AG24" s="413"/>
      <c r="AH24" s="408">
        <v>2596</v>
      </c>
      <c r="AI24" s="409"/>
      <c r="AJ24" s="409"/>
      <c r="AK24" s="409"/>
      <c r="AL24" s="410"/>
      <c r="AM24" s="408">
        <v>7922992</v>
      </c>
      <c r="AN24" s="409"/>
      <c r="AO24" s="409"/>
      <c r="AP24" s="409"/>
      <c r="AQ24" s="409"/>
      <c r="AR24" s="410"/>
      <c r="AS24" s="408">
        <v>3052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99054684</v>
      </c>
      <c r="BO24" s="456"/>
      <c r="BP24" s="456"/>
      <c r="BQ24" s="456"/>
      <c r="BR24" s="456"/>
      <c r="BS24" s="456"/>
      <c r="BT24" s="456"/>
      <c r="BU24" s="457"/>
      <c r="BV24" s="455">
        <v>108790615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2</v>
      </c>
      <c r="M25" s="409"/>
      <c r="N25" s="409"/>
      <c r="O25" s="409"/>
      <c r="P25" s="410"/>
      <c r="Q25" s="408">
        <v>9420</v>
      </c>
      <c r="R25" s="409"/>
      <c r="S25" s="409"/>
      <c r="T25" s="409"/>
      <c r="U25" s="409"/>
      <c r="V25" s="410"/>
      <c r="W25" s="498"/>
      <c r="X25" s="435"/>
      <c r="Y25" s="436"/>
      <c r="Z25" s="411" t="s">
        <v>165</v>
      </c>
      <c r="AA25" s="412"/>
      <c r="AB25" s="412"/>
      <c r="AC25" s="412"/>
      <c r="AD25" s="412"/>
      <c r="AE25" s="412"/>
      <c r="AF25" s="412"/>
      <c r="AG25" s="413"/>
      <c r="AH25" s="408">
        <v>446</v>
      </c>
      <c r="AI25" s="409"/>
      <c r="AJ25" s="409"/>
      <c r="AK25" s="409"/>
      <c r="AL25" s="410"/>
      <c r="AM25" s="408">
        <v>1403116</v>
      </c>
      <c r="AN25" s="409"/>
      <c r="AO25" s="409"/>
      <c r="AP25" s="409"/>
      <c r="AQ25" s="409"/>
      <c r="AR25" s="410"/>
      <c r="AS25" s="408">
        <v>3146</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24790808</v>
      </c>
      <c r="BO25" s="485"/>
      <c r="BP25" s="485"/>
      <c r="BQ25" s="485"/>
      <c r="BR25" s="485"/>
      <c r="BS25" s="485"/>
      <c r="BT25" s="485"/>
      <c r="BU25" s="486"/>
      <c r="BV25" s="484">
        <v>18755368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8050</v>
      </c>
      <c r="R26" s="409"/>
      <c r="S26" s="409"/>
      <c r="T26" s="409"/>
      <c r="U26" s="409"/>
      <c r="V26" s="410"/>
      <c r="W26" s="498"/>
      <c r="X26" s="435"/>
      <c r="Y26" s="436"/>
      <c r="Z26" s="411" t="s">
        <v>168</v>
      </c>
      <c r="AA26" s="466"/>
      <c r="AB26" s="466"/>
      <c r="AC26" s="466"/>
      <c r="AD26" s="466"/>
      <c r="AE26" s="466"/>
      <c r="AF26" s="466"/>
      <c r="AG26" s="467"/>
      <c r="AH26" s="408">
        <v>219</v>
      </c>
      <c r="AI26" s="409"/>
      <c r="AJ26" s="409"/>
      <c r="AK26" s="409"/>
      <c r="AL26" s="410"/>
      <c r="AM26" s="408">
        <v>704742</v>
      </c>
      <c r="AN26" s="409"/>
      <c r="AO26" s="409"/>
      <c r="AP26" s="409"/>
      <c r="AQ26" s="409"/>
      <c r="AR26" s="410"/>
      <c r="AS26" s="408">
        <v>3218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4212571</v>
      </c>
      <c r="BO26" s="456"/>
      <c r="BP26" s="456"/>
      <c r="BQ26" s="456"/>
      <c r="BR26" s="456"/>
      <c r="BS26" s="456"/>
      <c r="BT26" s="456"/>
      <c r="BU26" s="457"/>
      <c r="BV26" s="455">
        <v>3469439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7970</v>
      </c>
      <c r="R27" s="409"/>
      <c r="S27" s="409"/>
      <c r="T27" s="409"/>
      <c r="U27" s="409"/>
      <c r="V27" s="410"/>
      <c r="W27" s="498"/>
      <c r="X27" s="435"/>
      <c r="Y27" s="436"/>
      <c r="Z27" s="411" t="s">
        <v>171</v>
      </c>
      <c r="AA27" s="412"/>
      <c r="AB27" s="412"/>
      <c r="AC27" s="412"/>
      <c r="AD27" s="412"/>
      <c r="AE27" s="412"/>
      <c r="AF27" s="412"/>
      <c r="AG27" s="413"/>
      <c r="AH27" s="408">
        <v>208</v>
      </c>
      <c r="AI27" s="409"/>
      <c r="AJ27" s="409"/>
      <c r="AK27" s="409"/>
      <c r="AL27" s="410"/>
      <c r="AM27" s="408">
        <v>798025</v>
      </c>
      <c r="AN27" s="409"/>
      <c r="AO27" s="409"/>
      <c r="AP27" s="409"/>
      <c r="AQ27" s="409"/>
      <c r="AR27" s="410"/>
      <c r="AS27" s="408">
        <v>3837</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7170</v>
      </c>
      <c r="R28" s="409"/>
      <c r="S28" s="409"/>
      <c r="T28" s="409"/>
      <c r="U28" s="409"/>
      <c r="V28" s="410"/>
      <c r="W28" s="498"/>
      <c r="X28" s="435"/>
      <c r="Y28" s="436"/>
      <c r="Z28" s="411" t="s">
        <v>174</v>
      </c>
      <c r="AA28" s="412"/>
      <c r="AB28" s="412"/>
      <c r="AC28" s="412"/>
      <c r="AD28" s="412"/>
      <c r="AE28" s="412"/>
      <c r="AF28" s="412"/>
      <c r="AG28" s="413"/>
      <c r="AH28" s="408">
        <v>62</v>
      </c>
      <c r="AI28" s="409"/>
      <c r="AJ28" s="409"/>
      <c r="AK28" s="409"/>
      <c r="AL28" s="410"/>
      <c r="AM28" s="408">
        <v>174778</v>
      </c>
      <c r="AN28" s="409"/>
      <c r="AO28" s="409"/>
      <c r="AP28" s="409"/>
      <c r="AQ28" s="409"/>
      <c r="AR28" s="410"/>
      <c r="AS28" s="408">
        <v>2819</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13143785</v>
      </c>
      <c r="BO28" s="485"/>
      <c r="BP28" s="485"/>
      <c r="BQ28" s="485"/>
      <c r="BR28" s="485"/>
      <c r="BS28" s="485"/>
      <c r="BT28" s="485"/>
      <c r="BU28" s="486"/>
      <c r="BV28" s="484">
        <v>11732198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40</v>
      </c>
      <c r="M29" s="409"/>
      <c r="N29" s="409"/>
      <c r="O29" s="409"/>
      <c r="P29" s="410"/>
      <c r="Q29" s="408">
        <v>6400</v>
      </c>
      <c r="R29" s="409"/>
      <c r="S29" s="409"/>
      <c r="T29" s="409"/>
      <c r="U29" s="409"/>
      <c r="V29" s="410"/>
      <c r="W29" s="499"/>
      <c r="X29" s="500"/>
      <c r="Y29" s="501"/>
      <c r="Z29" s="411" t="s">
        <v>177</v>
      </c>
      <c r="AA29" s="412"/>
      <c r="AB29" s="412"/>
      <c r="AC29" s="412"/>
      <c r="AD29" s="412"/>
      <c r="AE29" s="412"/>
      <c r="AF29" s="412"/>
      <c r="AG29" s="413"/>
      <c r="AH29" s="408">
        <v>2866</v>
      </c>
      <c r="AI29" s="409"/>
      <c r="AJ29" s="409"/>
      <c r="AK29" s="409"/>
      <c r="AL29" s="410"/>
      <c r="AM29" s="408">
        <v>8895795</v>
      </c>
      <c r="AN29" s="409"/>
      <c r="AO29" s="409"/>
      <c r="AP29" s="409"/>
      <c r="AQ29" s="409"/>
      <c r="AR29" s="410"/>
      <c r="AS29" s="408">
        <v>3104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15468910</v>
      </c>
      <c r="BO29" s="456"/>
      <c r="BP29" s="456"/>
      <c r="BQ29" s="456"/>
      <c r="BR29" s="456"/>
      <c r="BS29" s="456"/>
      <c r="BT29" s="456"/>
      <c r="BU29" s="457"/>
      <c r="BV29" s="455">
        <v>13745299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23706611</v>
      </c>
      <c r="BO30" s="490"/>
      <c r="BP30" s="490"/>
      <c r="BQ30" s="490"/>
      <c r="BR30" s="490"/>
      <c r="BS30" s="490"/>
      <c r="BT30" s="490"/>
      <c r="BU30" s="491"/>
      <c r="BV30" s="489">
        <v>19109405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6</v>
      </c>
      <c r="V34" s="403"/>
      <c r="W34" s="404" t="str">
        <f>IF('各会計、関係団体の財政状況及び健全化判断比率'!B28="","",'各会計、関係団体の財政状況及び健全化判断比率'!B28)</f>
        <v>国民健康保険事業費会計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13</v>
      </c>
      <c r="BF34" s="403"/>
      <c r="BG34" s="404" t="str">
        <f>IF('各会計、関係団体の財政状況及び健全化判断比率'!B35="","",'各会計、関係団体の財政状況及び健全化判断比率'!B35)</f>
        <v>地方卸売市場事業費会計</v>
      </c>
      <c r="BH34" s="404"/>
      <c r="BI34" s="404"/>
      <c r="BJ34" s="404"/>
      <c r="BK34" s="404"/>
      <c r="BL34" s="404"/>
      <c r="BM34" s="404"/>
      <c r="BN34" s="404"/>
      <c r="BO34" s="404"/>
      <c r="BP34" s="404"/>
      <c r="BQ34" s="404"/>
      <c r="BR34" s="404"/>
      <c r="BS34" s="404"/>
      <c r="BT34" s="404"/>
      <c r="BU34" s="404"/>
      <c r="BV34" s="181"/>
      <c r="BW34" s="403">
        <f>IF(BY34="","",MAX(C34:D43,U34:V43,AM34:AN43,BE34:BF43)+1)</f>
        <v>14</v>
      </c>
      <c r="BX34" s="403"/>
      <c r="BY34" s="404" t="str">
        <f>IF('各会計、関係団体の財政状況及び健全化判断比率'!B68="","",'各会計、関係団体の財政状況及び健全化判断比率'!B68)</f>
        <v>兵庫県後期高齢者医療広域連合（一般会計）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尼崎健康医療財団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育英事業費会計</v>
      </c>
      <c r="F35" s="404"/>
      <c r="G35" s="404"/>
      <c r="H35" s="404"/>
      <c r="I35" s="404"/>
      <c r="J35" s="404"/>
      <c r="K35" s="404"/>
      <c r="L35" s="404"/>
      <c r="M35" s="404"/>
      <c r="N35" s="404"/>
      <c r="O35" s="404"/>
      <c r="P35" s="404"/>
      <c r="Q35" s="404"/>
      <c r="R35" s="404"/>
      <c r="S35" s="404"/>
      <c r="T35" s="181"/>
      <c r="U35" s="403">
        <f>IF(W35="","",U34+1)</f>
        <v>7</v>
      </c>
      <c r="V35" s="403"/>
      <c r="W35" s="404" t="str">
        <f>IF('各会計、関係団体の財政状況及び健全化判断比率'!B29="","",'各会計、関係団体の財政状況及び健全化判断比率'!B29)</f>
        <v>介護保険事業費会計</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IF('各会計、関係団体の財政状況及び健全化判断比率'!B32="","",'各会計、関係団体の財政状況及び健全化判断比率'!B32)</f>
        <v>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15</v>
      </c>
      <c r="BX35" s="403"/>
      <c r="BY35" s="404" t="str">
        <f>IF('各会計、関係団体の財政状況及び健全化判断比率'!B69="","",'各会計、関係団体の財政状況及び健全化判断比率'!B69)</f>
        <v>兵庫県後期高齢者医療広域連合（特別会計）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尼崎環境財団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f>IF(E36="","",C35+1)</f>
        <v>3</v>
      </c>
      <c r="D36" s="403"/>
      <c r="E36" s="404" t="str">
        <f>IF('各会計、関係団体の財政状況及び健全化判断比率'!B9="","",'各会計、関係団体の財政状況及び健全化判断比率'!B9)</f>
        <v>公共用地先行取得事業費会計</v>
      </c>
      <c r="F36" s="404"/>
      <c r="G36" s="404"/>
      <c r="H36" s="404"/>
      <c r="I36" s="404"/>
      <c r="J36" s="404"/>
      <c r="K36" s="404"/>
      <c r="L36" s="404"/>
      <c r="M36" s="404"/>
      <c r="N36" s="404"/>
      <c r="O36" s="404"/>
      <c r="P36" s="404"/>
      <c r="Q36" s="404"/>
      <c r="R36" s="404"/>
      <c r="S36" s="404"/>
      <c r="T36" s="181"/>
      <c r="U36" s="403">
        <f t="shared" ref="U36:U43" si="4">IF(W36="","",U35+1)</f>
        <v>8</v>
      </c>
      <c r="V36" s="403"/>
      <c r="W36" s="404" t="str">
        <f>IF('各会計、関係団体の財政状況及び健全化判断比率'!B30="","",'各会計、関係団体の財政状況及び健全化判断比率'!B30)</f>
        <v>後期高齢者医療事業費会計</v>
      </c>
      <c r="X36" s="404"/>
      <c r="Y36" s="404"/>
      <c r="Z36" s="404"/>
      <c r="AA36" s="404"/>
      <c r="AB36" s="404"/>
      <c r="AC36" s="404"/>
      <c r="AD36" s="404"/>
      <c r="AE36" s="404"/>
      <c r="AF36" s="404"/>
      <c r="AG36" s="404"/>
      <c r="AH36" s="404"/>
      <c r="AI36" s="404"/>
      <c r="AJ36" s="404"/>
      <c r="AK36" s="404"/>
      <c r="AL36" s="181"/>
      <c r="AM36" s="403">
        <f t="shared" si="0"/>
        <v>11</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16</v>
      </c>
      <c r="BX36" s="403"/>
      <c r="BY36" s="404" t="str">
        <f>IF('各会計、関係団体の財政状況及び健全化判断比率'!B70="","",'各会計、関係団体の財政状況及び健全化判断比率'!B70)</f>
        <v>阪神水道企業団</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尼崎市文化振興財団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f>IF(E37="","",C36+1)</f>
        <v>4</v>
      </c>
      <c r="D37" s="403"/>
      <c r="E37" s="404" t="str">
        <f>IF('各会計、関係団体の財政状況及び健全化判断比率'!B10="","",'各会計、関係団体の財政状況及び健全化判断比率'!B10)</f>
        <v>公害病認定患者救済事業費会計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12</v>
      </c>
      <c r="AN37" s="403"/>
      <c r="AO37" s="404" t="str">
        <f>IF('各会計、関係団体の財政状況及び健全化判断比率'!B34="","",'各会計、関係団体の財政状況及び健全化判断比率'!B34)</f>
        <v>モーターボート競走事業会計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17</v>
      </c>
      <c r="BX37" s="403"/>
      <c r="BY37" s="404" t="str">
        <f>IF('各会計、関係団体の財政状況及び健全化判断比率'!B71="","",'各会計、関係団体の財政状況及び健全化判断比率'!B71)</f>
        <v>兵庫県競馬組合</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尼崎市スポーツ振興事業団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f t="shared" ref="C38:C43" si="5">IF(E38="","",C37+1)</f>
        <v>5</v>
      </c>
      <c r="D38" s="403"/>
      <c r="E38" s="404" t="str">
        <f>IF('各会計、関係団体の財政状況及び健全化判断比率'!B11="","",'各会計、関係団体の財政状況及び健全化判断比率'!B11)</f>
        <v>母子及び寡婦福祉資金貸付事業費会計</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22</v>
      </c>
      <c r="CP38" s="403"/>
      <c r="CQ38" s="404" t="str">
        <f>IF('各会計、関係団体の財政状況及び健全化判断比率'!BS11="","",'各会計、関係団体の財政状況及び健全化判断比率'!BS11)</f>
        <v>尼崎緑化公園協会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23</v>
      </c>
      <c r="CP39" s="403"/>
      <c r="CQ39" s="404" t="str">
        <f>IF('各会計、関係団体の財政状況及び健全化判断比率'!BS12="","",'各会計、関係団体の財政状況及び健全化判断比率'!BS12)</f>
        <v>尼崎交通事業振興</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24</v>
      </c>
      <c r="CP40" s="403"/>
      <c r="CQ40" s="404" t="str">
        <f>IF('各会計、関係団体の財政状況及び健全化判断比率'!BS13="","",'各会計、関係団体の財政状況及び健全化判断比率'!BS13)</f>
        <v>エーリック</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25</v>
      </c>
      <c r="CP41" s="403"/>
      <c r="CQ41" s="404" t="str">
        <f>IF('各会計、関係団体の財政状況及び健全化判断比率'!BS14="","",'各会計、関係団体の財政状況及び健全化判断比率'!BS14)</f>
        <v>尼崎地域産業活性化機構</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26</v>
      </c>
      <c r="CP42" s="403"/>
      <c r="CQ42" s="404" t="str">
        <f>IF('各会計、関係団体の財政状況及び健全化判断比率'!BS15="","",'各会計、関係団体の財政状況及び健全化判断比率'!BS15)</f>
        <v>近畿高エネルギー加工技術研究所</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f t="shared" si="3"/>
        <v>27</v>
      </c>
      <c r="CP43" s="403"/>
      <c r="CQ43" s="404" t="str">
        <f>IF('各会計、関係団体の財政状況及び健全化判断比率'!BS16="","",'各会計、関係団体の財政状況及び健全化判断比率'!BS16)</f>
        <v>あまがさき観光局</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jgwZsQCFGcSWdOn24MwbubKRu22tf/KmJO18LvgRqsOL2y62uv81T8tdTjApROBUHfPMiy7YfxYtkDUbQNNHEA==" saltValue="bI/EsS4PidK7YdFOUAtf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election activeCell="AK117" sqref="AK117:AO117"/>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85" t="s">
        <v>537</v>
      </c>
      <c r="D34" s="1185"/>
      <c r="E34" s="1186"/>
      <c r="F34" s="32">
        <v>12.19</v>
      </c>
      <c r="G34" s="33">
        <v>12.64</v>
      </c>
      <c r="H34" s="33">
        <v>13.56</v>
      </c>
      <c r="I34" s="33">
        <v>16.600000000000001</v>
      </c>
      <c r="J34" s="34">
        <v>17.7</v>
      </c>
      <c r="K34" s="22"/>
      <c r="L34" s="22"/>
      <c r="M34" s="22"/>
      <c r="N34" s="22"/>
      <c r="O34" s="22"/>
      <c r="P34" s="22"/>
    </row>
    <row r="35" spans="1:16" ht="39" customHeight="1">
      <c r="A35" s="22"/>
      <c r="B35" s="35"/>
      <c r="C35" s="1179" t="s">
        <v>538</v>
      </c>
      <c r="D35" s="1180"/>
      <c r="E35" s="1181"/>
      <c r="F35" s="36">
        <v>9.17</v>
      </c>
      <c r="G35" s="37">
        <v>9.19</v>
      </c>
      <c r="H35" s="37">
        <v>8.69</v>
      </c>
      <c r="I35" s="37">
        <v>10.78</v>
      </c>
      <c r="J35" s="38">
        <v>10.51</v>
      </c>
      <c r="K35" s="22"/>
      <c r="L35" s="22"/>
      <c r="M35" s="22"/>
      <c r="N35" s="22"/>
      <c r="O35" s="22"/>
      <c r="P35" s="22"/>
    </row>
    <row r="36" spans="1:16" ht="39" customHeight="1">
      <c r="A36" s="22"/>
      <c r="B36" s="35"/>
      <c r="C36" s="1179" t="s">
        <v>539</v>
      </c>
      <c r="D36" s="1180"/>
      <c r="E36" s="1181"/>
      <c r="F36" s="36">
        <v>8.43</v>
      </c>
      <c r="G36" s="37">
        <v>8.33</v>
      </c>
      <c r="H36" s="37">
        <v>8.0299999999999994</v>
      </c>
      <c r="I36" s="37">
        <v>8.61</v>
      </c>
      <c r="J36" s="38">
        <v>8.5500000000000007</v>
      </c>
      <c r="K36" s="22"/>
      <c r="L36" s="22"/>
      <c r="M36" s="22"/>
      <c r="N36" s="22"/>
      <c r="O36" s="22"/>
      <c r="P36" s="22"/>
    </row>
    <row r="37" spans="1:16" ht="39" customHeight="1">
      <c r="A37" s="22"/>
      <c r="B37" s="35"/>
      <c r="C37" s="1179" t="s">
        <v>540</v>
      </c>
      <c r="D37" s="1180"/>
      <c r="E37" s="1181"/>
      <c r="F37" s="36">
        <v>9.35</v>
      </c>
      <c r="G37" s="37">
        <v>7.23</v>
      </c>
      <c r="H37" s="37">
        <v>7.5</v>
      </c>
      <c r="I37" s="37">
        <v>8.01</v>
      </c>
      <c r="J37" s="38">
        <v>8.0500000000000007</v>
      </c>
      <c r="K37" s="22"/>
      <c r="L37" s="22"/>
      <c r="M37" s="22"/>
      <c r="N37" s="22"/>
      <c r="O37" s="22"/>
      <c r="P37" s="22"/>
    </row>
    <row r="38" spans="1:16" ht="39" customHeight="1">
      <c r="A38" s="22"/>
      <c r="B38" s="35"/>
      <c r="C38" s="1179" t="s">
        <v>541</v>
      </c>
      <c r="D38" s="1180"/>
      <c r="E38" s="1181"/>
      <c r="F38" s="36">
        <v>0.32</v>
      </c>
      <c r="G38" s="37">
        <v>0.44</v>
      </c>
      <c r="H38" s="37">
        <v>2.65</v>
      </c>
      <c r="I38" s="37">
        <v>2.2000000000000002</v>
      </c>
      <c r="J38" s="38">
        <v>2.15</v>
      </c>
      <c r="K38" s="22"/>
      <c r="L38" s="22"/>
      <c r="M38" s="22"/>
      <c r="N38" s="22"/>
      <c r="O38" s="22"/>
      <c r="P38" s="22"/>
    </row>
    <row r="39" spans="1:16" ht="39" customHeight="1">
      <c r="A39" s="22"/>
      <c r="B39" s="35"/>
      <c r="C39" s="1179" t="s">
        <v>542</v>
      </c>
      <c r="D39" s="1180"/>
      <c r="E39" s="1181"/>
      <c r="F39" s="36">
        <v>0.46</v>
      </c>
      <c r="G39" s="37">
        <v>0.85</v>
      </c>
      <c r="H39" s="37">
        <v>0.97</v>
      </c>
      <c r="I39" s="37">
        <v>0.49</v>
      </c>
      <c r="J39" s="38">
        <v>0.51</v>
      </c>
      <c r="K39" s="22"/>
      <c r="L39" s="22"/>
      <c r="M39" s="22"/>
      <c r="N39" s="22"/>
      <c r="O39" s="22"/>
      <c r="P39" s="22"/>
    </row>
    <row r="40" spans="1:16" ht="39" customHeight="1">
      <c r="A40" s="22"/>
      <c r="B40" s="35"/>
      <c r="C40" s="1179" t="s">
        <v>543</v>
      </c>
      <c r="D40" s="1180"/>
      <c r="E40" s="1181"/>
      <c r="F40" s="36">
        <v>7.0000000000000007E-2</v>
      </c>
      <c r="G40" s="37">
        <v>0.09</v>
      </c>
      <c r="H40" s="37">
        <v>0.06</v>
      </c>
      <c r="I40" s="37">
        <v>0.21</v>
      </c>
      <c r="J40" s="38">
        <v>0.19</v>
      </c>
      <c r="K40" s="22"/>
      <c r="L40" s="22"/>
      <c r="M40" s="22"/>
      <c r="N40" s="22"/>
      <c r="O40" s="22"/>
      <c r="P40" s="22"/>
    </row>
    <row r="41" spans="1:16" ht="39" customHeight="1">
      <c r="A41" s="22"/>
      <c r="B41" s="35"/>
      <c r="C41" s="1179" t="s">
        <v>544</v>
      </c>
      <c r="D41" s="1180"/>
      <c r="E41" s="1181"/>
      <c r="F41" s="36">
        <v>0.13</v>
      </c>
      <c r="G41" s="37">
        <v>0.11</v>
      </c>
      <c r="H41" s="37">
        <v>0.11</v>
      </c>
      <c r="I41" s="37">
        <v>0.12</v>
      </c>
      <c r="J41" s="38">
        <v>0.1</v>
      </c>
      <c r="K41" s="22"/>
      <c r="L41" s="22"/>
      <c r="M41" s="22"/>
      <c r="N41" s="22"/>
      <c r="O41" s="22"/>
      <c r="P41" s="22"/>
    </row>
    <row r="42" spans="1:16" ht="39" customHeight="1">
      <c r="A42" s="22"/>
      <c r="B42" s="39"/>
      <c r="C42" s="1179" t="s">
        <v>545</v>
      </c>
      <c r="D42" s="1180"/>
      <c r="E42" s="1181"/>
      <c r="F42" s="36" t="s">
        <v>494</v>
      </c>
      <c r="G42" s="37" t="s">
        <v>494</v>
      </c>
      <c r="H42" s="37" t="s">
        <v>494</v>
      </c>
      <c r="I42" s="37" t="s">
        <v>494</v>
      </c>
      <c r="J42" s="38" t="s">
        <v>494</v>
      </c>
      <c r="K42" s="22"/>
      <c r="L42" s="22"/>
      <c r="M42" s="22"/>
      <c r="N42" s="22"/>
      <c r="O42" s="22"/>
      <c r="P42" s="22"/>
    </row>
    <row r="43" spans="1:16" ht="39" customHeight="1" thickBot="1">
      <c r="A43" s="22"/>
      <c r="B43" s="40"/>
      <c r="C43" s="1182" t="s">
        <v>546</v>
      </c>
      <c r="D43" s="1183"/>
      <c r="E43" s="1184"/>
      <c r="F43" s="41">
        <v>0.54</v>
      </c>
      <c r="G43" s="42">
        <v>0.44</v>
      </c>
      <c r="H43" s="42">
        <v>0.21</v>
      </c>
      <c r="I43" s="42">
        <v>0.33</v>
      </c>
      <c r="J43" s="43">
        <v>0.03</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QQlw3dmmDe5MoDjEpcyCCDwptRkXVhbxknxTNNtQz72I4Eren26gnRI+6TpFbqemDHWpQsE4DInYgxlsi+DjiA==" saltValue="lLeNWNtkMrdGju5fnM4+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B43" zoomScaleSheetLayoutView="55" workbookViewId="0">
      <selection activeCell="AK117" sqref="AK117:AO11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c r="A45" s="48"/>
      <c r="B45" s="1210" t="s">
        <v>9</v>
      </c>
      <c r="C45" s="1211"/>
      <c r="D45" s="58"/>
      <c r="E45" s="1216" t="s">
        <v>10</v>
      </c>
      <c r="F45" s="1216"/>
      <c r="G45" s="1216"/>
      <c r="H45" s="1216"/>
      <c r="I45" s="1216"/>
      <c r="J45" s="1217"/>
      <c r="K45" s="59">
        <v>24019</v>
      </c>
      <c r="L45" s="60">
        <v>23016</v>
      </c>
      <c r="M45" s="60">
        <v>22125</v>
      </c>
      <c r="N45" s="60">
        <v>22380</v>
      </c>
      <c r="O45" s="61">
        <v>22474</v>
      </c>
      <c r="P45" s="48"/>
      <c r="Q45" s="48"/>
      <c r="R45" s="48"/>
      <c r="S45" s="48"/>
      <c r="T45" s="48"/>
      <c r="U45" s="48"/>
    </row>
    <row r="46" spans="1:21" ht="30.75" customHeight="1">
      <c r="A46" s="48"/>
      <c r="B46" s="1212"/>
      <c r="C46" s="1213"/>
      <c r="D46" s="62"/>
      <c r="E46" s="1189" t="s">
        <v>11</v>
      </c>
      <c r="F46" s="1189"/>
      <c r="G46" s="1189"/>
      <c r="H46" s="1189"/>
      <c r="I46" s="1189"/>
      <c r="J46" s="1190"/>
      <c r="K46" s="63" t="s">
        <v>494</v>
      </c>
      <c r="L46" s="64" t="s">
        <v>494</v>
      </c>
      <c r="M46" s="64" t="s">
        <v>494</v>
      </c>
      <c r="N46" s="64" t="s">
        <v>494</v>
      </c>
      <c r="O46" s="65" t="s">
        <v>494</v>
      </c>
      <c r="P46" s="48"/>
      <c r="Q46" s="48"/>
      <c r="R46" s="48"/>
      <c r="S46" s="48"/>
      <c r="T46" s="48"/>
      <c r="U46" s="48"/>
    </row>
    <row r="47" spans="1:21" ht="30.75" customHeight="1">
      <c r="A47" s="48"/>
      <c r="B47" s="1212"/>
      <c r="C47" s="1213"/>
      <c r="D47" s="62"/>
      <c r="E47" s="1189" t="s">
        <v>12</v>
      </c>
      <c r="F47" s="1189"/>
      <c r="G47" s="1189"/>
      <c r="H47" s="1189"/>
      <c r="I47" s="1189"/>
      <c r="J47" s="1190"/>
      <c r="K47" s="63">
        <v>10</v>
      </c>
      <c r="L47" s="64">
        <v>7</v>
      </c>
      <c r="M47" s="64">
        <v>3</v>
      </c>
      <c r="N47" s="64" t="s">
        <v>494</v>
      </c>
      <c r="O47" s="65" t="s">
        <v>494</v>
      </c>
      <c r="P47" s="48"/>
      <c r="Q47" s="48"/>
      <c r="R47" s="48"/>
      <c r="S47" s="48"/>
      <c r="T47" s="48"/>
      <c r="U47" s="48"/>
    </row>
    <row r="48" spans="1:21" ht="30.75" customHeight="1">
      <c r="A48" s="48"/>
      <c r="B48" s="1212"/>
      <c r="C48" s="1213"/>
      <c r="D48" s="62"/>
      <c r="E48" s="1189" t="s">
        <v>13</v>
      </c>
      <c r="F48" s="1189"/>
      <c r="G48" s="1189"/>
      <c r="H48" s="1189"/>
      <c r="I48" s="1189"/>
      <c r="J48" s="1190"/>
      <c r="K48" s="63">
        <v>3234</v>
      </c>
      <c r="L48" s="64">
        <v>2850</v>
      </c>
      <c r="M48" s="64">
        <v>2661</v>
      </c>
      <c r="N48" s="64">
        <v>2622</v>
      </c>
      <c r="O48" s="65">
        <v>2191</v>
      </c>
      <c r="P48" s="48"/>
      <c r="Q48" s="48"/>
      <c r="R48" s="48"/>
      <c r="S48" s="48"/>
      <c r="T48" s="48"/>
      <c r="U48" s="48"/>
    </row>
    <row r="49" spans="1:21" ht="30.75" customHeight="1">
      <c r="A49" s="48"/>
      <c r="B49" s="1212"/>
      <c r="C49" s="1213"/>
      <c r="D49" s="62"/>
      <c r="E49" s="1189" t="s">
        <v>14</v>
      </c>
      <c r="F49" s="1189"/>
      <c r="G49" s="1189"/>
      <c r="H49" s="1189"/>
      <c r="I49" s="1189"/>
      <c r="J49" s="1190"/>
      <c r="K49" s="63">
        <v>21</v>
      </c>
      <c r="L49" s="64">
        <v>19</v>
      </c>
      <c r="M49" s="64">
        <v>8</v>
      </c>
      <c r="N49" s="64">
        <v>12</v>
      </c>
      <c r="O49" s="65">
        <v>1</v>
      </c>
      <c r="P49" s="48"/>
      <c r="Q49" s="48"/>
      <c r="R49" s="48"/>
      <c r="S49" s="48"/>
      <c r="T49" s="48"/>
      <c r="U49" s="48"/>
    </row>
    <row r="50" spans="1:21" ht="30.75" customHeight="1">
      <c r="A50" s="48"/>
      <c r="B50" s="1212"/>
      <c r="C50" s="1213"/>
      <c r="D50" s="62"/>
      <c r="E50" s="1189" t="s">
        <v>15</v>
      </c>
      <c r="F50" s="1189"/>
      <c r="G50" s="1189"/>
      <c r="H50" s="1189"/>
      <c r="I50" s="1189"/>
      <c r="J50" s="1190"/>
      <c r="K50" s="63">
        <v>257</v>
      </c>
      <c r="L50" s="64">
        <v>230</v>
      </c>
      <c r="M50" s="64">
        <v>230</v>
      </c>
      <c r="N50" s="64">
        <v>230</v>
      </c>
      <c r="O50" s="65">
        <v>209</v>
      </c>
      <c r="P50" s="48"/>
      <c r="Q50" s="48"/>
      <c r="R50" s="48"/>
      <c r="S50" s="48"/>
      <c r="T50" s="48"/>
      <c r="U50" s="48"/>
    </row>
    <row r="51" spans="1:21" ht="30.75" customHeight="1">
      <c r="A51" s="48"/>
      <c r="B51" s="1214"/>
      <c r="C51" s="1215"/>
      <c r="D51" s="66"/>
      <c r="E51" s="1189" t="s">
        <v>16</v>
      </c>
      <c r="F51" s="1189"/>
      <c r="G51" s="1189"/>
      <c r="H51" s="1189"/>
      <c r="I51" s="1189"/>
      <c r="J51" s="1190"/>
      <c r="K51" s="63">
        <v>0</v>
      </c>
      <c r="L51" s="64">
        <v>0</v>
      </c>
      <c r="M51" s="64">
        <v>0</v>
      </c>
      <c r="N51" s="64">
        <v>0</v>
      </c>
      <c r="O51" s="65">
        <v>0</v>
      </c>
      <c r="P51" s="48"/>
      <c r="Q51" s="48"/>
      <c r="R51" s="48"/>
      <c r="S51" s="48"/>
      <c r="T51" s="48"/>
      <c r="U51" s="48"/>
    </row>
    <row r="52" spans="1:21" ht="30.75" customHeight="1">
      <c r="A52" s="48"/>
      <c r="B52" s="1187" t="s">
        <v>17</v>
      </c>
      <c r="C52" s="1188"/>
      <c r="D52" s="66"/>
      <c r="E52" s="1189" t="s">
        <v>18</v>
      </c>
      <c r="F52" s="1189"/>
      <c r="G52" s="1189"/>
      <c r="H52" s="1189"/>
      <c r="I52" s="1189"/>
      <c r="J52" s="1190"/>
      <c r="K52" s="63">
        <v>17116</v>
      </c>
      <c r="L52" s="64">
        <v>17219</v>
      </c>
      <c r="M52" s="64">
        <v>17719</v>
      </c>
      <c r="N52" s="64">
        <v>17581</v>
      </c>
      <c r="O52" s="65">
        <v>16593</v>
      </c>
      <c r="P52" s="48"/>
      <c r="Q52" s="48"/>
      <c r="R52" s="48"/>
      <c r="S52" s="48"/>
      <c r="T52" s="48"/>
      <c r="U52" s="48"/>
    </row>
    <row r="53" spans="1:21" ht="30.75" customHeight="1" thickBot="1">
      <c r="A53" s="48"/>
      <c r="B53" s="1191" t="s">
        <v>19</v>
      </c>
      <c r="C53" s="1192"/>
      <c r="D53" s="67"/>
      <c r="E53" s="1193" t="s">
        <v>20</v>
      </c>
      <c r="F53" s="1193"/>
      <c r="G53" s="1193"/>
      <c r="H53" s="1193"/>
      <c r="I53" s="1193"/>
      <c r="J53" s="1194"/>
      <c r="K53" s="68">
        <v>10425</v>
      </c>
      <c r="L53" s="69">
        <v>8903</v>
      </c>
      <c r="M53" s="69">
        <v>7308</v>
      </c>
      <c r="N53" s="69">
        <v>7663</v>
      </c>
      <c r="O53" s="70">
        <v>8282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c r="B58" s="1195" t="s">
        <v>24</v>
      </c>
      <c r="C58" s="1196"/>
      <c r="D58" s="1201" t="s">
        <v>25</v>
      </c>
      <c r="E58" s="1202"/>
      <c r="F58" s="1202"/>
      <c r="G58" s="1202"/>
      <c r="H58" s="1202"/>
      <c r="I58" s="1202"/>
      <c r="J58" s="1203"/>
      <c r="K58" s="83">
        <v>12</v>
      </c>
      <c r="L58" s="84">
        <v>12</v>
      </c>
      <c r="M58" s="84">
        <v>12</v>
      </c>
      <c r="N58" s="84" t="s">
        <v>494</v>
      </c>
      <c r="O58" s="85">
        <v>5</v>
      </c>
    </row>
    <row r="59" spans="1:21" ht="31.5" customHeight="1">
      <c r="B59" s="1197"/>
      <c r="C59" s="1198"/>
      <c r="D59" s="1204" t="s">
        <v>26</v>
      </c>
      <c r="E59" s="1205"/>
      <c r="F59" s="1205"/>
      <c r="G59" s="1205"/>
      <c r="H59" s="1205"/>
      <c r="I59" s="1205"/>
      <c r="J59" s="1206"/>
      <c r="K59" s="86">
        <v>9265</v>
      </c>
      <c r="L59" s="87">
        <v>11705</v>
      </c>
      <c r="M59" s="87">
        <v>13329</v>
      </c>
      <c r="N59" s="87">
        <v>11978</v>
      </c>
      <c r="O59" s="88">
        <v>13329</v>
      </c>
    </row>
    <row r="60" spans="1:21" ht="31.5" customHeight="1" thickBot="1">
      <c r="B60" s="1199"/>
      <c r="C60" s="1200"/>
      <c r="D60" s="1207" t="s">
        <v>27</v>
      </c>
      <c r="E60" s="1208"/>
      <c r="F60" s="1208"/>
      <c r="G60" s="1208"/>
      <c r="H60" s="1208"/>
      <c r="I60" s="1208"/>
      <c r="J60" s="1209"/>
      <c r="K60" s="89">
        <v>40</v>
      </c>
      <c r="L60" s="90">
        <v>30</v>
      </c>
      <c r="M60" s="90">
        <v>17</v>
      </c>
      <c r="N60" s="90" t="s">
        <v>494</v>
      </c>
      <c r="O60" s="91" t="s">
        <v>562</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UggXIjGMq7ogWcMs388Scf9eoqmyKet7ttkumeevNsO3jxg3BbXqsIsNIUrZTrrTL6rXE6Q7FRaZp5nbrwn3g==" saltValue="MmC4OglNaITnttCPGqg9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31" zoomScaleSheetLayoutView="100" workbookViewId="0">
      <selection activeCell="AK117" sqref="AK117:AO117"/>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532</v>
      </c>
      <c r="J40" s="103" t="s">
        <v>533</v>
      </c>
      <c r="K40" s="103" t="s">
        <v>534</v>
      </c>
      <c r="L40" s="103" t="s">
        <v>535</v>
      </c>
      <c r="M40" s="104" t="s">
        <v>536</v>
      </c>
    </row>
    <row r="41" spans="2:13" ht="27.75" customHeight="1">
      <c r="B41" s="1230" t="s">
        <v>30</v>
      </c>
      <c r="C41" s="1231"/>
      <c r="D41" s="105"/>
      <c r="E41" s="1232" t="s">
        <v>31</v>
      </c>
      <c r="F41" s="1232"/>
      <c r="G41" s="1232"/>
      <c r="H41" s="1233"/>
      <c r="I41" s="355">
        <v>232371</v>
      </c>
      <c r="J41" s="356">
        <v>224923</v>
      </c>
      <c r="K41" s="356">
        <v>210604</v>
      </c>
      <c r="L41" s="356">
        <v>193639</v>
      </c>
      <c r="M41" s="357">
        <v>177388</v>
      </c>
    </row>
    <row r="42" spans="2:13" ht="27.75" customHeight="1">
      <c r="B42" s="1220"/>
      <c r="C42" s="1221"/>
      <c r="D42" s="106"/>
      <c r="E42" s="1224" t="s">
        <v>32</v>
      </c>
      <c r="F42" s="1224"/>
      <c r="G42" s="1224"/>
      <c r="H42" s="1225"/>
      <c r="I42" s="358">
        <v>2423</v>
      </c>
      <c r="J42" s="359">
        <v>1827</v>
      </c>
      <c r="K42" s="359">
        <v>1495</v>
      </c>
      <c r="L42" s="359">
        <v>1179</v>
      </c>
      <c r="M42" s="360">
        <v>885</v>
      </c>
    </row>
    <row r="43" spans="2:13" ht="27.75" customHeight="1">
      <c r="B43" s="1220"/>
      <c r="C43" s="1221"/>
      <c r="D43" s="106"/>
      <c r="E43" s="1224" t="s">
        <v>33</v>
      </c>
      <c r="F43" s="1224"/>
      <c r="G43" s="1224"/>
      <c r="H43" s="1225"/>
      <c r="I43" s="358">
        <v>26561</v>
      </c>
      <c r="J43" s="359">
        <v>27078</v>
      </c>
      <c r="K43" s="359">
        <v>27767</v>
      </c>
      <c r="L43" s="359">
        <v>27678</v>
      </c>
      <c r="M43" s="360">
        <v>26875</v>
      </c>
    </row>
    <row r="44" spans="2:13" ht="27.75" customHeight="1">
      <c r="B44" s="1220"/>
      <c r="C44" s="1221"/>
      <c r="D44" s="106"/>
      <c r="E44" s="1224" t="s">
        <v>34</v>
      </c>
      <c r="F44" s="1224"/>
      <c r="G44" s="1224"/>
      <c r="H44" s="1225"/>
      <c r="I44" s="358">
        <v>49</v>
      </c>
      <c r="J44" s="359">
        <v>30</v>
      </c>
      <c r="K44" s="359">
        <v>23</v>
      </c>
      <c r="L44" s="359">
        <v>11</v>
      </c>
      <c r="M44" s="360">
        <v>10</v>
      </c>
    </row>
    <row r="45" spans="2:13" ht="27.75" customHeight="1">
      <c r="B45" s="1220"/>
      <c r="C45" s="1221"/>
      <c r="D45" s="106"/>
      <c r="E45" s="1224" t="s">
        <v>35</v>
      </c>
      <c r="F45" s="1224"/>
      <c r="G45" s="1224"/>
      <c r="H45" s="1225"/>
      <c r="I45" s="358">
        <v>19298</v>
      </c>
      <c r="J45" s="359">
        <v>19100</v>
      </c>
      <c r="K45" s="359">
        <v>18784</v>
      </c>
      <c r="L45" s="359">
        <v>18725</v>
      </c>
      <c r="M45" s="360">
        <v>19285</v>
      </c>
    </row>
    <row r="46" spans="2:13" ht="27.75" customHeight="1">
      <c r="B46" s="1220"/>
      <c r="C46" s="1221"/>
      <c r="D46" s="107"/>
      <c r="E46" s="1224" t="s">
        <v>36</v>
      </c>
      <c r="F46" s="1224"/>
      <c r="G46" s="1224"/>
      <c r="H46" s="1225"/>
      <c r="I46" s="358">
        <v>214</v>
      </c>
      <c r="J46" s="359">
        <v>195</v>
      </c>
      <c r="K46" s="359">
        <v>182</v>
      </c>
      <c r="L46" s="359">
        <v>171</v>
      </c>
      <c r="M46" s="360">
        <v>160</v>
      </c>
    </row>
    <row r="47" spans="2:13" ht="27.75" customHeight="1">
      <c r="B47" s="1220"/>
      <c r="C47" s="1221"/>
      <c r="D47" s="108"/>
      <c r="E47" s="1234" t="s">
        <v>37</v>
      </c>
      <c r="F47" s="1235"/>
      <c r="G47" s="1235"/>
      <c r="H47" s="1236"/>
      <c r="I47" s="358" t="s">
        <v>494</v>
      </c>
      <c r="J47" s="359" t="s">
        <v>494</v>
      </c>
      <c r="K47" s="359" t="s">
        <v>494</v>
      </c>
      <c r="L47" s="359" t="s">
        <v>494</v>
      </c>
      <c r="M47" s="360" t="s">
        <v>494</v>
      </c>
    </row>
    <row r="48" spans="2:13" ht="27.75" customHeight="1">
      <c r="B48" s="1220"/>
      <c r="C48" s="1221"/>
      <c r="D48" s="106"/>
      <c r="E48" s="1224" t="s">
        <v>38</v>
      </c>
      <c r="F48" s="1224"/>
      <c r="G48" s="1224"/>
      <c r="H48" s="1225"/>
      <c r="I48" s="358" t="s">
        <v>494</v>
      </c>
      <c r="J48" s="359" t="s">
        <v>494</v>
      </c>
      <c r="K48" s="359" t="s">
        <v>494</v>
      </c>
      <c r="L48" s="359" t="s">
        <v>494</v>
      </c>
      <c r="M48" s="360" t="s">
        <v>494</v>
      </c>
    </row>
    <row r="49" spans="2:13" ht="27.75" customHeight="1">
      <c r="B49" s="1222"/>
      <c r="C49" s="1223"/>
      <c r="D49" s="106"/>
      <c r="E49" s="1224" t="s">
        <v>39</v>
      </c>
      <c r="F49" s="1224"/>
      <c r="G49" s="1224"/>
      <c r="H49" s="1225"/>
      <c r="I49" s="358" t="s">
        <v>494</v>
      </c>
      <c r="J49" s="359" t="s">
        <v>494</v>
      </c>
      <c r="K49" s="359" t="s">
        <v>494</v>
      </c>
      <c r="L49" s="359" t="s">
        <v>494</v>
      </c>
      <c r="M49" s="360" t="s">
        <v>494</v>
      </c>
    </row>
    <row r="50" spans="2:13" ht="27.75" customHeight="1">
      <c r="B50" s="1218" t="s">
        <v>40</v>
      </c>
      <c r="C50" s="1219"/>
      <c r="D50" s="109"/>
      <c r="E50" s="1224" t="s">
        <v>41</v>
      </c>
      <c r="F50" s="1224"/>
      <c r="G50" s="1224"/>
      <c r="H50" s="1225"/>
      <c r="I50" s="358">
        <v>33868</v>
      </c>
      <c r="J50" s="359">
        <v>39408</v>
      </c>
      <c r="K50" s="359">
        <v>41909</v>
      </c>
      <c r="L50" s="359">
        <v>48922</v>
      </c>
      <c r="M50" s="360">
        <v>55745</v>
      </c>
    </row>
    <row r="51" spans="2:13" ht="27.75" customHeight="1">
      <c r="B51" s="1220"/>
      <c r="C51" s="1221"/>
      <c r="D51" s="106"/>
      <c r="E51" s="1224" t="s">
        <v>42</v>
      </c>
      <c r="F51" s="1224"/>
      <c r="G51" s="1224"/>
      <c r="H51" s="1225"/>
      <c r="I51" s="358">
        <v>43848</v>
      </c>
      <c r="J51" s="359">
        <v>43975</v>
      </c>
      <c r="K51" s="359">
        <v>39712</v>
      </c>
      <c r="L51" s="359">
        <v>35157</v>
      </c>
      <c r="M51" s="360">
        <v>31349</v>
      </c>
    </row>
    <row r="52" spans="2:13" ht="27.75" customHeight="1">
      <c r="B52" s="1222"/>
      <c r="C52" s="1223"/>
      <c r="D52" s="106"/>
      <c r="E52" s="1224" t="s">
        <v>43</v>
      </c>
      <c r="F52" s="1224"/>
      <c r="G52" s="1224"/>
      <c r="H52" s="1225"/>
      <c r="I52" s="358">
        <v>142911</v>
      </c>
      <c r="J52" s="359">
        <v>143261</v>
      </c>
      <c r="K52" s="359">
        <v>142403</v>
      </c>
      <c r="L52" s="359">
        <v>139041</v>
      </c>
      <c r="M52" s="360">
        <v>134739</v>
      </c>
    </row>
    <row r="53" spans="2:13" ht="27.75" customHeight="1" thickBot="1">
      <c r="B53" s="1226" t="s">
        <v>19</v>
      </c>
      <c r="C53" s="1227"/>
      <c r="D53" s="110"/>
      <c r="E53" s="1228" t="s">
        <v>44</v>
      </c>
      <c r="F53" s="1228"/>
      <c r="G53" s="1228"/>
      <c r="H53" s="1229"/>
      <c r="I53" s="361">
        <v>60289</v>
      </c>
      <c r="J53" s="362">
        <v>46510</v>
      </c>
      <c r="K53" s="362">
        <v>34830</v>
      </c>
      <c r="L53" s="362">
        <v>18284</v>
      </c>
      <c r="M53" s="363">
        <v>2770</v>
      </c>
    </row>
    <row r="54" spans="2:13" ht="27.75" customHeight="1">
      <c r="B54" s="111"/>
      <c r="C54" s="112"/>
      <c r="D54" s="112"/>
      <c r="E54" s="113"/>
      <c r="F54" s="113"/>
      <c r="G54" s="113"/>
      <c r="H54" s="113"/>
      <c r="I54" s="114"/>
      <c r="J54" s="114"/>
      <c r="K54" s="114"/>
      <c r="L54" s="114"/>
      <c r="M54" s="114"/>
    </row>
    <row r="55" spans="2:13"/>
  </sheetData>
  <sheetProtection algorithmName="SHA-512" hashValue="+AQwGbBTBFHVaYPcTqbI3vvaSaionI9+qaPcLSopD/pdIwyoXuceDyexgScLQsMxbMO0Ajfw44s9/2WFy3ONDQ==" saltValue="2axToXRs3kuTrz7662/O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AK117" sqref="AK117:AO117"/>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534</v>
      </c>
      <c r="G54" s="119" t="s">
        <v>535</v>
      </c>
      <c r="H54" s="120" t="s">
        <v>536</v>
      </c>
    </row>
    <row r="55" spans="2:8" ht="52.5" customHeight="1">
      <c r="B55" s="121"/>
      <c r="C55" s="1245" t="s">
        <v>46</v>
      </c>
      <c r="D55" s="1245"/>
      <c r="E55" s="1246"/>
      <c r="F55" s="122">
        <v>11514</v>
      </c>
      <c r="G55" s="122">
        <v>11732</v>
      </c>
      <c r="H55" s="123">
        <v>13144</v>
      </c>
    </row>
    <row r="56" spans="2:8" ht="52.5" customHeight="1">
      <c r="B56" s="124"/>
      <c r="C56" s="1247" t="s">
        <v>47</v>
      </c>
      <c r="D56" s="1247"/>
      <c r="E56" s="1248"/>
      <c r="F56" s="125">
        <v>11978</v>
      </c>
      <c r="G56" s="125">
        <v>13745</v>
      </c>
      <c r="H56" s="126">
        <v>15469</v>
      </c>
    </row>
    <row r="57" spans="2:8" ht="53.25" customHeight="1">
      <c r="B57" s="124"/>
      <c r="C57" s="1249" t="s">
        <v>48</v>
      </c>
      <c r="D57" s="1249"/>
      <c r="E57" s="1250"/>
      <c r="F57" s="127">
        <v>13945</v>
      </c>
      <c r="G57" s="127">
        <v>19109</v>
      </c>
      <c r="H57" s="128">
        <v>23707</v>
      </c>
    </row>
    <row r="58" spans="2:8" ht="45.75" customHeight="1">
      <c r="B58" s="129"/>
      <c r="C58" s="1237" t="s">
        <v>552</v>
      </c>
      <c r="D58" s="1238"/>
      <c r="E58" s="1239"/>
      <c r="F58" s="130">
        <v>6905</v>
      </c>
      <c r="G58" s="130">
        <v>11424</v>
      </c>
      <c r="H58" s="131">
        <v>15051</v>
      </c>
    </row>
    <row r="59" spans="2:8" ht="45.75" customHeight="1">
      <c r="B59" s="129"/>
      <c r="C59" s="1237" t="s">
        <v>553</v>
      </c>
      <c r="D59" s="1238"/>
      <c r="E59" s="1239"/>
      <c r="F59" s="130">
        <v>1528</v>
      </c>
      <c r="G59" s="130">
        <v>1782</v>
      </c>
      <c r="H59" s="131">
        <v>2036</v>
      </c>
    </row>
    <row r="60" spans="2:8" ht="45.75" customHeight="1">
      <c r="B60" s="129"/>
      <c r="C60" s="1237" t="s">
        <v>554</v>
      </c>
      <c r="D60" s="1238"/>
      <c r="E60" s="1239"/>
      <c r="F60" s="130">
        <v>1689</v>
      </c>
      <c r="G60" s="130">
        <v>1677</v>
      </c>
      <c r="H60" s="131">
        <v>1661</v>
      </c>
    </row>
    <row r="61" spans="2:8" ht="45.75" customHeight="1">
      <c r="B61" s="129"/>
      <c r="C61" s="1237" t="s">
        <v>555</v>
      </c>
      <c r="D61" s="1238"/>
      <c r="E61" s="1239"/>
      <c r="F61" s="130">
        <v>289</v>
      </c>
      <c r="G61" s="130">
        <v>399</v>
      </c>
      <c r="H61" s="131">
        <v>867</v>
      </c>
    </row>
    <row r="62" spans="2:8" ht="45.75" customHeight="1" thickBot="1">
      <c r="B62" s="132"/>
      <c r="C62" s="1240" t="s">
        <v>556</v>
      </c>
      <c r="D62" s="1241"/>
      <c r="E62" s="1242"/>
      <c r="F62" s="133">
        <v>690</v>
      </c>
      <c r="G62" s="133">
        <v>689</v>
      </c>
      <c r="H62" s="134">
        <v>678</v>
      </c>
    </row>
    <row r="63" spans="2:8" ht="52.5" customHeight="1" thickBot="1">
      <c r="B63" s="135"/>
      <c r="C63" s="1243" t="s">
        <v>49</v>
      </c>
      <c r="D63" s="1243"/>
      <c r="E63" s="1244"/>
      <c r="F63" s="136">
        <v>37438</v>
      </c>
      <c r="G63" s="136">
        <v>44587</v>
      </c>
      <c r="H63" s="137">
        <v>52319</v>
      </c>
    </row>
    <row r="64" spans="2:8"/>
  </sheetData>
  <sheetProtection algorithmName="SHA-512" hashValue="7AZdzYRclQLa5AqGAhQQbkAzEZ1cKOmaGR5HRAnelEfuey+sxLxZIAXCfiOku92RSHBOSg3s4vCShJhbC3vhVw==" saltValue="QzHAXGzozhyudeC+UzkB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55" zoomScaleNormal="55" zoomScaleSheetLayoutView="55" workbookViewId="0">
      <selection activeCell="DE85" sqref="DE85"/>
    </sheetView>
  </sheetViews>
  <sheetFormatPr defaultColWidth="0" defaultRowHeight="0" customHeight="1" zeroHeight="1"/>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c r="DD19" s="364"/>
      <c r="DE19" s="364"/>
    </row>
    <row r="20" spans="1:109" ht="13.5">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5">
      <c r="B23" s="365"/>
    </row>
    <row r="24" spans="1:109" ht="13.5">
      <c r="B24" s="365"/>
    </row>
    <row r="25" spans="1:109" ht="13.5">
      <c r="B25" s="365"/>
    </row>
    <row r="26" spans="1:109" ht="13.5">
      <c r="B26" s="365"/>
    </row>
    <row r="27" spans="1:109" ht="13.5">
      <c r="B27" s="365"/>
    </row>
    <row r="28" spans="1:109" ht="13.5">
      <c r="B28" s="365"/>
    </row>
    <row r="29" spans="1:109" ht="13.5">
      <c r="B29" s="365"/>
    </row>
    <row r="30" spans="1:109" ht="13.5">
      <c r="B30" s="365"/>
    </row>
    <row r="31" spans="1:109" ht="13.5">
      <c r="B31" s="365"/>
    </row>
    <row r="32" spans="1:109" ht="13.5">
      <c r="B32" s="365"/>
    </row>
    <row r="33" spans="2:109" ht="13.5">
      <c r="B33" s="365"/>
    </row>
    <row r="34" spans="2:109" ht="13.5">
      <c r="B34" s="365"/>
    </row>
    <row r="35" spans="2:109" ht="13.5">
      <c r="B35" s="365"/>
    </row>
    <row r="36" spans="2:109" ht="13.5">
      <c r="B36" s="365"/>
    </row>
    <row r="37" spans="2:109" ht="13.5">
      <c r="B37" s="365"/>
    </row>
    <row r="38" spans="2:109" ht="13.5">
      <c r="B38" s="365"/>
    </row>
    <row r="39" spans="2:109" ht="13.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c r="B40" s="384"/>
      <c r="DD40" s="384"/>
      <c r="DE40" s="364"/>
    </row>
    <row r="41" spans="2:109" ht="17.25">
      <c r="B41" s="394" t="s">
        <v>587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c r="B42" s="365"/>
      <c r="G42" s="380"/>
      <c r="I42" s="379"/>
      <c r="J42" s="379"/>
      <c r="K42" s="379"/>
      <c r="AM42" s="380"/>
      <c r="AN42" s="380" t="s">
        <v>583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53" t="s">
        <v>586</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5">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5">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5">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5">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c r="B49" s="365"/>
      <c r="AN49" s="364" t="s">
        <v>581</v>
      </c>
    </row>
    <row r="50" spans="1:109" ht="13.5">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532</v>
      </c>
      <c r="BQ50" s="1266"/>
      <c r="BR50" s="1266"/>
      <c r="BS50" s="1266"/>
      <c r="BT50" s="1266"/>
      <c r="BU50" s="1266"/>
      <c r="BV50" s="1266"/>
      <c r="BW50" s="1266"/>
      <c r="BX50" s="1266" t="s">
        <v>533</v>
      </c>
      <c r="BY50" s="1266"/>
      <c r="BZ50" s="1266"/>
      <c r="CA50" s="1266"/>
      <c r="CB50" s="1266"/>
      <c r="CC50" s="1266"/>
      <c r="CD50" s="1266"/>
      <c r="CE50" s="1266"/>
      <c r="CF50" s="1266" t="s">
        <v>534</v>
      </c>
      <c r="CG50" s="1266"/>
      <c r="CH50" s="1266"/>
      <c r="CI50" s="1266"/>
      <c r="CJ50" s="1266"/>
      <c r="CK50" s="1266"/>
      <c r="CL50" s="1266"/>
      <c r="CM50" s="1266"/>
      <c r="CN50" s="1266" t="s">
        <v>535</v>
      </c>
      <c r="CO50" s="1266"/>
      <c r="CP50" s="1266"/>
      <c r="CQ50" s="1266"/>
      <c r="CR50" s="1266"/>
      <c r="CS50" s="1266"/>
      <c r="CT50" s="1266"/>
      <c r="CU50" s="1266"/>
      <c r="CV50" s="1266" t="s">
        <v>536</v>
      </c>
      <c r="CW50" s="1266"/>
      <c r="CX50" s="1266"/>
      <c r="CY50" s="1266"/>
      <c r="CZ50" s="1266"/>
      <c r="DA50" s="1266"/>
      <c r="DB50" s="1266"/>
      <c r="DC50" s="1266"/>
    </row>
    <row r="51" spans="1:109" ht="13.5" customHeight="1">
      <c r="B51" s="365"/>
      <c r="G51" s="1252"/>
      <c r="H51" s="1252"/>
      <c r="I51" s="1270"/>
      <c r="J51" s="1270"/>
      <c r="K51" s="1267"/>
      <c r="L51" s="1267"/>
      <c r="M51" s="1267"/>
      <c r="N51" s="1267"/>
      <c r="AM51" s="371"/>
      <c r="AN51" s="1268" t="s">
        <v>580</v>
      </c>
      <c r="AO51" s="1268"/>
      <c r="AP51" s="1268"/>
      <c r="AQ51" s="1268"/>
      <c r="AR51" s="1268"/>
      <c r="AS51" s="1268"/>
      <c r="AT51" s="1268"/>
      <c r="AU51" s="1268"/>
      <c r="AV51" s="1268"/>
      <c r="AW51" s="1268"/>
      <c r="AX51" s="1268"/>
      <c r="AY51" s="1268"/>
      <c r="AZ51" s="1268"/>
      <c r="BA51" s="1268"/>
      <c r="BB51" s="1268" t="s">
        <v>578</v>
      </c>
      <c r="BC51" s="1268"/>
      <c r="BD51" s="1268"/>
      <c r="BE51" s="1268"/>
      <c r="BF51" s="1268"/>
      <c r="BG51" s="1268"/>
      <c r="BH51" s="1268"/>
      <c r="BI51" s="1268"/>
      <c r="BJ51" s="1268"/>
      <c r="BK51" s="1268"/>
      <c r="BL51" s="1268"/>
      <c r="BM51" s="1268"/>
      <c r="BN51" s="1268"/>
      <c r="BO51" s="1268"/>
      <c r="BP51" s="1251">
        <v>67.599999999999994</v>
      </c>
      <c r="BQ51" s="1251"/>
      <c r="BR51" s="1251"/>
      <c r="BS51" s="1251"/>
      <c r="BT51" s="1251"/>
      <c r="BU51" s="1251"/>
      <c r="BV51" s="1251"/>
      <c r="BW51" s="1251"/>
      <c r="BX51" s="1251">
        <v>51.4</v>
      </c>
      <c r="BY51" s="1251"/>
      <c r="BZ51" s="1251"/>
      <c r="CA51" s="1251"/>
      <c r="CB51" s="1251"/>
      <c r="CC51" s="1251"/>
      <c r="CD51" s="1251"/>
      <c r="CE51" s="1251"/>
      <c r="CF51" s="1251">
        <v>36.299999999999997</v>
      </c>
      <c r="CG51" s="1251"/>
      <c r="CH51" s="1251"/>
      <c r="CI51" s="1251"/>
      <c r="CJ51" s="1251"/>
      <c r="CK51" s="1251"/>
      <c r="CL51" s="1251"/>
      <c r="CM51" s="1251"/>
      <c r="CN51" s="1251">
        <v>19.5</v>
      </c>
      <c r="CO51" s="1251"/>
      <c r="CP51" s="1251"/>
      <c r="CQ51" s="1251"/>
      <c r="CR51" s="1251"/>
      <c r="CS51" s="1251"/>
      <c r="CT51" s="1251"/>
      <c r="CU51" s="1251"/>
      <c r="CV51" s="1251">
        <v>2.8</v>
      </c>
      <c r="CW51" s="1251"/>
      <c r="CX51" s="1251"/>
      <c r="CY51" s="1251"/>
      <c r="CZ51" s="1251"/>
      <c r="DA51" s="1251"/>
      <c r="DB51" s="1251"/>
      <c r="DC51" s="1251"/>
    </row>
    <row r="52" spans="1:109" ht="13.5">
      <c r="B52" s="365"/>
      <c r="G52" s="1252"/>
      <c r="H52" s="1252"/>
      <c r="I52" s="1270"/>
      <c r="J52" s="1270"/>
      <c r="K52" s="1267"/>
      <c r="L52" s="1267"/>
      <c r="M52" s="1267"/>
      <c r="N52" s="1267"/>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ht="13.5">
      <c r="A53" s="379"/>
      <c r="B53" s="365"/>
      <c r="G53" s="1252"/>
      <c r="H53" s="1252"/>
      <c r="I53" s="1262"/>
      <c r="J53" s="1262"/>
      <c r="K53" s="1267"/>
      <c r="L53" s="1267"/>
      <c r="M53" s="1267"/>
      <c r="N53" s="1267"/>
      <c r="AM53" s="371"/>
      <c r="AN53" s="1268"/>
      <c r="AO53" s="1268"/>
      <c r="AP53" s="1268"/>
      <c r="AQ53" s="1268"/>
      <c r="AR53" s="1268"/>
      <c r="AS53" s="1268"/>
      <c r="AT53" s="1268"/>
      <c r="AU53" s="1268"/>
      <c r="AV53" s="1268"/>
      <c r="AW53" s="1268"/>
      <c r="AX53" s="1268"/>
      <c r="AY53" s="1268"/>
      <c r="AZ53" s="1268"/>
      <c r="BA53" s="1268"/>
      <c r="BB53" s="1268" t="s">
        <v>585</v>
      </c>
      <c r="BC53" s="1268"/>
      <c r="BD53" s="1268"/>
      <c r="BE53" s="1268"/>
      <c r="BF53" s="1268"/>
      <c r="BG53" s="1268"/>
      <c r="BH53" s="1268"/>
      <c r="BI53" s="1268"/>
      <c r="BJ53" s="1268"/>
      <c r="BK53" s="1268"/>
      <c r="BL53" s="1268"/>
      <c r="BM53" s="1268"/>
      <c r="BN53" s="1268"/>
      <c r="BO53" s="1268"/>
      <c r="BP53" s="1251">
        <v>66.599999999999994</v>
      </c>
      <c r="BQ53" s="1251"/>
      <c r="BR53" s="1251"/>
      <c r="BS53" s="1251"/>
      <c r="BT53" s="1251"/>
      <c r="BU53" s="1251"/>
      <c r="BV53" s="1251"/>
      <c r="BW53" s="1251"/>
      <c r="BX53" s="1251">
        <v>66.900000000000006</v>
      </c>
      <c r="BY53" s="1251"/>
      <c r="BZ53" s="1251"/>
      <c r="CA53" s="1251"/>
      <c r="CB53" s="1251"/>
      <c r="CC53" s="1251"/>
      <c r="CD53" s="1251"/>
      <c r="CE53" s="1251"/>
      <c r="CF53" s="1251">
        <v>67.400000000000006</v>
      </c>
      <c r="CG53" s="1251"/>
      <c r="CH53" s="1251"/>
      <c r="CI53" s="1251"/>
      <c r="CJ53" s="1251"/>
      <c r="CK53" s="1251"/>
      <c r="CL53" s="1251"/>
      <c r="CM53" s="1251"/>
      <c r="CN53" s="1251">
        <v>68.400000000000006</v>
      </c>
      <c r="CO53" s="1251"/>
      <c r="CP53" s="1251"/>
      <c r="CQ53" s="1251"/>
      <c r="CR53" s="1251"/>
      <c r="CS53" s="1251"/>
      <c r="CT53" s="1251"/>
      <c r="CU53" s="1251"/>
      <c r="CV53" s="1251">
        <v>69.400000000000006</v>
      </c>
      <c r="CW53" s="1251"/>
      <c r="CX53" s="1251"/>
      <c r="CY53" s="1251"/>
      <c r="CZ53" s="1251"/>
      <c r="DA53" s="1251"/>
      <c r="DB53" s="1251"/>
      <c r="DC53" s="1251"/>
    </row>
    <row r="54" spans="1:109" ht="13.5">
      <c r="A54" s="379"/>
      <c r="B54" s="365"/>
      <c r="G54" s="1252"/>
      <c r="H54" s="1252"/>
      <c r="I54" s="1262"/>
      <c r="J54" s="1262"/>
      <c r="K54" s="1267"/>
      <c r="L54" s="1267"/>
      <c r="M54" s="1267"/>
      <c r="N54" s="1267"/>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ht="13.5">
      <c r="A55" s="379"/>
      <c r="B55" s="365"/>
      <c r="G55" s="1262"/>
      <c r="H55" s="1262"/>
      <c r="I55" s="1262"/>
      <c r="J55" s="1262"/>
      <c r="K55" s="1267"/>
      <c r="L55" s="1267"/>
      <c r="M55" s="1267"/>
      <c r="N55" s="1267"/>
      <c r="AN55" s="1266" t="s">
        <v>579</v>
      </c>
      <c r="AO55" s="1266"/>
      <c r="AP55" s="1266"/>
      <c r="AQ55" s="1266"/>
      <c r="AR55" s="1266"/>
      <c r="AS55" s="1266"/>
      <c r="AT55" s="1266"/>
      <c r="AU55" s="1266"/>
      <c r="AV55" s="1266"/>
      <c r="AW55" s="1266"/>
      <c r="AX55" s="1266"/>
      <c r="AY55" s="1266"/>
      <c r="AZ55" s="1266"/>
      <c r="BA55" s="1266"/>
      <c r="BB55" s="1268" t="s">
        <v>578</v>
      </c>
      <c r="BC55" s="1268"/>
      <c r="BD55" s="1268"/>
      <c r="BE55" s="1268"/>
      <c r="BF55" s="1268"/>
      <c r="BG55" s="1268"/>
      <c r="BH55" s="1268"/>
      <c r="BI55" s="1268"/>
      <c r="BJ55" s="1268"/>
      <c r="BK55" s="1268"/>
      <c r="BL55" s="1268"/>
      <c r="BM55" s="1268"/>
      <c r="BN55" s="1268"/>
      <c r="BO55" s="1268"/>
      <c r="BP55" s="1251">
        <v>33.9</v>
      </c>
      <c r="BQ55" s="1251"/>
      <c r="BR55" s="1251"/>
      <c r="BS55" s="1251"/>
      <c r="BT55" s="1251"/>
      <c r="BU55" s="1251"/>
      <c r="BV55" s="1251"/>
      <c r="BW55" s="1251"/>
      <c r="BX55" s="1251">
        <v>31.5</v>
      </c>
      <c r="BY55" s="1251"/>
      <c r="BZ55" s="1251"/>
      <c r="CA55" s="1251"/>
      <c r="CB55" s="1251"/>
      <c r="CC55" s="1251"/>
      <c r="CD55" s="1251"/>
      <c r="CE55" s="1251"/>
      <c r="CF55" s="1251">
        <v>23.4</v>
      </c>
      <c r="CG55" s="1251"/>
      <c r="CH55" s="1251"/>
      <c r="CI55" s="1251"/>
      <c r="CJ55" s="1251"/>
      <c r="CK55" s="1251"/>
      <c r="CL55" s="1251"/>
      <c r="CM55" s="1251"/>
      <c r="CN55" s="1251">
        <v>18.2</v>
      </c>
      <c r="CO55" s="1251"/>
      <c r="CP55" s="1251"/>
      <c r="CQ55" s="1251"/>
      <c r="CR55" s="1251"/>
      <c r="CS55" s="1251"/>
      <c r="CT55" s="1251"/>
      <c r="CU55" s="1251"/>
      <c r="CV55" s="1251">
        <v>17.100000000000001</v>
      </c>
      <c r="CW55" s="1251"/>
      <c r="CX55" s="1251"/>
      <c r="CY55" s="1251"/>
      <c r="CZ55" s="1251"/>
      <c r="DA55" s="1251"/>
      <c r="DB55" s="1251"/>
      <c r="DC55" s="1251"/>
    </row>
    <row r="56" spans="1:109" ht="13.5">
      <c r="A56" s="379"/>
      <c r="B56" s="365"/>
      <c r="G56" s="1262"/>
      <c r="H56" s="1262"/>
      <c r="I56" s="1262"/>
      <c r="J56" s="1262"/>
      <c r="K56" s="1267"/>
      <c r="L56" s="1267"/>
      <c r="M56" s="1267"/>
      <c r="N56" s="1267"/>
      <c r="AN56" s="1266"/>
      <c r="AO56" s="1266"/>
      <c r="AP56" s="1266"/>
      <c r="AQ56" s="1266"/>
      <c r="AR56" s="1266"/>
      <c r="AS56" s="1266"/>
      <c r="AT56" s="1266"/>
      <c r="AU56" s="1266"/>
      <c r="AV56" s="1266"/>
      <c r="AW56" s="1266"/>
      <c r="AX56" s="1266"/>
      <c r="AY56" s="1266"/>
      <c r="AZ56" s="1266"/>
      <c r="BA56" s="1266"/>
      <c r="BB56" s="1268"/>
      <c r="BC56" s="1268"/>
      <c r="BD56" s="1268"/>
      <c r="BE56" s="1268"/>
      <c r="BF56" s="1268"/>
      <c r="BG56" s="1268"/>
      <c r="BH56" s="1268"/>
      <c r="BI56" s="1268"/>
      <c r="BJ56" s="1268"/>
      <c r="BK56" s="1268"/>
      <c r="BL56" s="1268"/>
      <c r="BM56" s="1268"/>
      <c r="BN56" s="1268"/>
      <c r="BO56" s="1268"/>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379" customFormat="1" ht="13.5">
      <c r="B57" s="385"/>
      <c r="G57" s="1262"/>
      <c r="H57" s="1262"/>
      <c r="I57" s="1269"/>
      <c r="J57" s="1269"/>
      <c r="K57" s="1267"/>
      <c r="L57" s="1267"/>
      <c r="M57" s="1267"/>
      <c r="N57" s="1267"/>
      <c r="AM57" s="364"/>
      <c r="AN57" s="1266"/>
      <c r="AO57" s="1266"/>
      <c r="AP57" s="1266"/>
      <c r="AQ57" s="1266"/>
      <c r="AR57" s="1266"/>
      <c r="AS57" s="1266"/>
      <c r="AT57" s="1266"/>
      <c r="AU57" s="1266"/>
      <c r="AV57" s="1266"/>
      <c r="AW57" s="1266"/>
      <c r="AX57" s="1266"/>
      <c r="AY57" s="1266"/>
      <c r="AZ57" s="1266"/>
      <c r="BA57" s="1266"/>
      <c r="BB57" s="1268" t="s">
        <v>585</v>
      </c>
      <c r="BC57" s="1268"/>
      <c r="BD57" s="1268"/>
      <c r="BE57" s="1268"/>
      <c r="BF57" s="1268"/>
      <c r="BG57" s="1268"/>
      <c r="BH57" s="1268"/>
      <c r="BI57" s="1268"/>
      <c r="BJ57" s="1268"/>
      <c r="BK57" s="1268"/>
      <c r="BL57" s="1268"/>
      <c r="BM57" s="1268"/>
      <c r="BN57" s="1268"/>
      <c r="BO57" s="1268"/>
      <c r="BP57" s="1251">
        <v>61.8</v>
      </c>
      <c r="BQ57" s="1251"/>
      <c r="BR57" s="1251"/>
      <c r="BS57" s="1251"/>
      <c r="BT57" s="1251"/>
      <c r="BU57" s="1251"/>
      <c r="BV57" s="1251"/>
      <c r="BW57" s="1251"/>
      <c r="BX57" s="1251">
        <v>62.9</v>
      </c>
      <c r="BY57" s="1251"/>
      <c r="BZ57" s="1251"/>
      <c r="CA57" s="1251"/>
      <c r="CB57" s="1251"/>
      <c r="CC57" s="1251"/>
      <c r="CD57" s="1251"/>
      <c r="CE57" s="1251"/>
      <c r="CF57" s="1251">
        <v>63.9</v>
      </c>
      <c r="CG57" s="1251"/>
      <c r="CH57" s="1251"/>
      <c r="CI57" s="1251"/>
      <c r="CJ57" s="1251"/>
      <c r="CK57" s="1251"/>
      <c r="CL57" s="1251"/>
      <c r="CM57" s="1251"/>
      <c r="CN57" s="1251">
        <v>64.900000000000006</v>
      </c>
      <c r="CO57" s="1251"/>
      <c r="CP57" s="1251"/>
      <c r="CQ57" s="1251"/>
      <c r="CR57" s="1251"/>
      <c r="CS57" s="1251"/>
      <c r="CT57" s="1251"/>
      <c r="CU57" s="1251"/>
      <c r="CV57" s="1251">
        <v>65.8</v>
      </c>
      <c r="CW57" s="1251"/>
      <c r="CX57" s="1251"/>
      <c r="CY57" s="1251"/>
      <c r="CZ57" s="1251"/>
      <c r="DA57" s="1251"/>
      <c r="DB57" s="1251"/>
      <c r="DC57" s="1251"/>
      <c r="DD57" s="390"/>
      <c r="DE57" s="385"/>
    </row>
    <row r="58" spans="1:109" s="379" customFormat="1" ht="13.5">
      <c r="A58" s="364"/>
      <c r="B58" s="385"/>
      <c r="G58" s="1262"/>
      <c r="H58" s="1262"/>
      <c r="I58" s="1269"/>
      <c r="J58" s="1269"/>
      <c r="K58" s="1267"/>
      <c r="L58" s="1267"/>
      <c r="M58" s="1267"/>
      <c r="N58" s="1267"/>
      <c r="AM58" s="364"/>
      <c r="AN58" s="1266"/>
      <c r="AO58" s="1266"/>
      <c r="AP58" s="1266"/>
      <c r="AQ58" s="1266"/>
      <c r="AR58" s="1266"/>
      <c r="AS58" s="1266"/>
      <c r="AT58" s="1266"/>
      <c r="AU58" s="1266"/>
      <c r="AV58" s="1266"/>
      <c r="AW58" s="1266"/>
      <c r="AX58" s="1266"/>
      <c r="AY58" s="1266"/>
      <c r="AZ58" s="1266"/>
      <c r="BA58" s="1266"/>
      <c r="BB58" s="1268"/>
      <c r="BC58" s="1268"/>
      <c r="BD58" s="1268"/>
      <c r="BE58" s="1268"/>
      <c r="BF58" s="1268"/>
      <c r="BG58" s="1268"/>
      <c r="BH58" s="1268"/>
      <c r="BI58" s="1268"/>
      <c r="BJ58" s="1268"/>
      <c r="BK58" s="1268"/>
      <c r="BL58" s="1268"/>
      <c r="BM58" s="1268"/>
      <c r="BN58" s="1268"/>
      <c r="BO58" s="1268"/>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390"/>
      <c r="DE58" s="385"/>
    </row>
    <row r="59" spans="1:109" s="379" customFormat="1" ht="13.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c r="B63" s="383" t="s">
        <v>584</v>
      </c>
    </row>
    <row r="64" spans="1:109" ht="13.5">
      <c r="B64" s="365"/>
      <c r="G64" s="380"/>
      <c r="I64" s="382"/>
      <c r="J64" s="382"/>
      <c r="K64" s="382"/>
      <c r="L64" s="382"/>
      <c r="M64" s="382"/>
      <c r="N64" s="381"/>
      <c r="AM64" s="380"/>
      <c r="AN64" s="380" t="s">
        <v>583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c r="B65" s="365"/>
      <c r="AN65" s="1253" t="s">
        <v>582</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5">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5">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5">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5">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c r="B71" s="365"/>
      <c r="G71" s="374"/>
      <c r="I71" s="377"/>
      <c r="J71" s="376"/>
      <c r="K71" s="376"/>
      <c r="L71" s="375"/>
      <c r="M71" s="376"/>
      <c r="N71" s="375"/>
      <c r="AM71" s="374"/>
      <c r="AN71" s="364" t="s">
        <v>581</v>
      </c>
    </row>
    <row r="72" spans="2:107" ht="13.5">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532</v>
      </c>
      <c r="BQ72" s="1266"/>
      <c r="BR72" s="1266"/>
      <c r="BS72" s="1266"/>
      <c r="BT72" s="1266"/>
      <c r="BU72" s="1266"/>
      <c r="BV72" s="1266"/>
      <c r="BW72" s="1266"/>
      <c r="BX72" s="1266" t="s">
        <v>533</v>
      </c>
      <c r="BY72" s="1266"/>
      <c r="BZ72" s="1266"/>
      <c r="CA72" s="1266"/>
      <c r="CB72" s="1266"/>
      <c r="CC72" s="1266"/>
      <c r="CD72" s="1266"/>
      <c r="CE72" s="1266"/>
      <c r="CF72" s="1266" t="s">
        <v>534</v>
      </c>
      <c r="CG72" s="1266"/>
      <c r="CH72" s="1266"/>
      <c r="CI72" s="1266"/>
      <c r="CJ72" s="1266"/>
      <c r="CK72" s="1266"/>
      <c r="CL72" s="1266"/>
      <c r="CM72" s="1266"/>
      <c r="CN72" s="1266" t="s">
        <v>535</v>
      </c>
      <c r="CO72" s="1266"/>
      <c r="CP72" s="1266"/>
      <c r="CQ72" s="1266"/>
      <c r="CR72" s="1266"/>
      <c r="CS72" s="1266"/>
      <c r="CT72" s="1266"/>
      <c r="CU72" s="1266"/>
      <c r="CV72" s="1266" t="s">
        <v>536</v>
      </c>
      <c r="CW72" s="1266"/>
      <c r="CX72" s="1266"/>
      <c r="CY72" s="1266"/>
      <c r="CZ72" s="1266"/>
      <c r="DA72" s="1266"/>
      <c r="DB72" s="1266"/>
      <c r="DC72" s="1266"/>
    </row>
    <row r="73" spans="2:107" ht="13.5">
      <c r="B73" s="365"/>
      <c r="G73" s="1252"/>
      <c r="H73" s="1252"/>
      <c r="I73" s="1252"/>
      <c r="J73" s="1252"/>
      <c r="K73" s="1271"/>
      <c r="L73" s="1271"/>
      <c r="M73" s="1271"/>
      <c r="N73" s="1271"/>
      <c r="AM73" s="371"/>
      <c r="AN73" s="1268" t="s">
        <v>580</v>
      </c>
      <c r="AO73" s="1268"/>
      <c r="AP73" s="1268"/>
      <c r="AQ73" s="1268"/>
      <c r="AR73" s="1268"/>
      <c r="AS73" s="1268"/>
      <c r="AT73" s="1268"/>
      <c r="AU73" s="1268"/>
      <c r="AV73" s="1268"/>
      <c r="AW73" s="1268"/>
      <c r="AX73" s="1268"/>
      <c r="AY73" s="1268"/>
      <c r="AZ73" s="1268"/>
      <c r="BA73" s="1268"/>
      <c r="BB73" s="1268" t="s">
        <v>578</v>
      </c>
      <c r="BC73" s="1268"/>
      <c r="BD73" s="1268"/>
      <c r="BE73" s="1268"/>
      <c r="BF73" s="1268"/>
      <c r="BG73" s="1268"/>
      <c r="BH73" s="1268"/>
      <c r="BI73" s="1268"/>
      <c r="BJ73" s="1268"/>
      <c r="BK73" s="1268"/>
      <c r="BL73" s="1268"/>
      <c r="BM73" s="1268"/>
      <c r="BN73" s="1268"/>
      <c r="BO73" s="1268"/>
      <c r="BP73" s="1251">
        <v>67.599999999999994</v>
      </c>
      <c r="BQ73" s="1251"/>
      <c r="BR73" s="1251"/>
      <c r="BS73" s="1251"/>
      <c r="BT73" s="1251"/>
      <c r="BU73" s="1251"/>
      <c r="BV73" s="1251"/>
      <c r="BW73" s="1251"/>
      <c r="BX73" s="1251">
        <v>51.4</v>
      </c>
      <c r="BY73" s="1251"/>
      <c r="BZ73" s="1251"/>
      <c r="CA73" s="1251"/>
      <c r="CB73" s="1251"/>
      <c r="CC73" s="1251"/>
      <c r="CD73" s="1251"/>
      <c r="CE73" s="1251"/>
      <c r="CF73" s="1251">
        <v>36.299999999999997</v>
      </c>
      <c r="CG73" s="1251"/>
      <c r="CH73" s="1251"/>
      <c r="CI73" s="1251"/>
      <c r="CJ73" s="1251"/>
      <c r="CK73" s="1251"/>
      <c r="CL73" s="1251"/>
      <c r="CM73" s="1251"/>
      <c r="CN73" s="1251">
        <v>19.5</v>
      </c>
      <c r="CO73" s="1251"/>
      <c r="CP73" s="1251"/>
      <c r="CQ73" s="1251"/>
      <c r="CR73" s="1251"/>
      <c r="CS73" s="1251"/>
      <c r="CT73" s="1251"/>
      <c r="CU73" s="1251"/>
      <c r="CV73" s="1251">
        <v>2.8</v>
      </c>
      <c r="CW73" s="1251"/>
      <c r="CX73" s="1251"/>
      <c r="CY73" s="1251"/>
      <c r="CZ73" s="1251"/>
      <c r="DA73" s="1251"/>
      <c r="DB73" s="1251"/>
      <c r="DC73" s="1251"/>
    </row>
    <row r="74" spans="2:107" ht="13.5">
      <c r="B74" s="365"/>
      <c r="G74" s="1252"/>
      <c r="H74" s="1252"/>
      <c r="I74" s="1252"/>
      <c r="J74" s="1252"/>
      <c r="K74" s="1271"/>
      <c r="L74" s="1271"/>
      <c r="M74" s="1271"/>
      <c r="N74" s="1271"/>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ht="13.5">
      <c r="B75" s="365"/>
      <c r="G75" s="1252"/>
      <c r="H75" s="1252"/>
      <c r="I75" s="1262"/>
      <c r="J75" s="1262"/>
      <c r="K75" s="1267"/>
      <c r="L75" s="1267"/>
      <c r="M75" s="1267"/>
      <c r="N75" s="1267"/>
      <c r="AM75" s="371"/>
      <c r="AN75" s="1268"/>
      <c r="AO75" s="1268"/>
      <c r="AP75" s="1268"/>
      <c r="AQ75" s="1268"/>
      <c r="AR75" s="1268"/>
      <c r="AS75" s="1268"/>
      <c r="AT75" s="1268"/>
      <c r="AU75" s="1268"/>
      <c r="AV75" s="1268"/>
      <c r="AW75" s="1268"/>
      <c r="AX75" s="1268"/>
      <c r="AY75" s="1268"/>
      <c r="AZ75" s="1268"/>
      <c r="BA75" s="1268"/>
      <c r="BB75" s="1268" t="s">
        <v>577</v>
      </c>
      <c r="BC75" s="1268"/>
      <c r="BD75" s="1268"/>
      <c r="BE75" s="1268"/>
      <c r="BF75" s="1268"/>
      <c r="BG75" s="1268"/>
      <c r="BH75" s="1268"/>
      <c r="BI75" s="1268"/>
      <c r="BJ75" s="1268"/>
      <c r="BK75" s="1268"/>
      <c r="BL75" s="1268"/>
      <c r="BM75" s="1268"/>
      <c r="BN75" s="1268"/>
      <c r="BO75" s="1268"/>
      <c r="BP75" s="1251">
        <v>12.1</v>
      </c>
      <c r="BQ75" s="1251"/>
      <c r="BR75" s="1251"/>
      <c r="BS75" s="1251"/>
      <c r="BT75" s="1251"/>
      <c r="BU75" s="1251"/>
      <c r="BV75" s="1251"/>
      <c r="BW75" s="1251"/>
      <c r="BX75" s="1251">
        <v>10.9</v>
      </c>
      <c r="BY75" s="1251"/>
      <c r="BZ75" s="1251"/>
      <c r="CA75" s="1251"/>
      <c r="CB75" s="1251"/>
      <c r="CC75" s="1251"/>
      <c r="CD75" s="1251"/>
      <c r="CE75" s="1251"/>
      <c r="CF75" s="1251">
        <v>9.6999999999999993</v>
      </c>
      <c r="CG75" s="1251"/>
      <c r="CH75" s="1251"/>
      <c r="CI75" s="1251"/>
      <c r="CJ75" s="1251"/>
      <c r="CK75" s="1251"/>
      <c r="CL75" s="1251"/>
      <c r="CM75" s="1251"/>
      <c r="CN75" s="1251">
        <v>8.5</v>
      </c>
      <c r="CO75" s="1251"/>
      <c r="CP75" s="1251"/>
      <c r="CQ75" s="1251"/>
      <c r="CR75" s="1251"/>
      <c r="CS75" s="1251"/>
      <c r="CT75" s="1251"/>
      <c r="CU75" s="1251"/>
      <c r="CV75" s="1251">
        <v>8.1</v>
      </c>
      <c r="CW75" s="1251"/>
      <c r="CX75" s="1251"/>
      <c r="CY75" s="1251"/>
      <c r="CZ75" s="1251"/>
      <c r="DA75" s="1251"/>
      <c r="DB75" s="1251"/>
      <c r="DC75" s="1251"/>
    </row>
    <row r="76" spans="2:107" ht="13.5">
      <c r="B76" s="365"/>
      <c r="G76" s="1252"/>
      <c r="H76" s="1252"/>
      <c r="I76" s="1262"/>
      <c r="J76" s="1262"/>
      <c r="K76" s="1267"/>
      <c r="L76" s="1267"/>
      <c r="M76" s="1267"/>
      <c r="N76" s="1267"/>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ht="13.5">
      <c r="B77" s="365"/>
      <c r="G77" s="1262"/>
      <c r="H77" s="1262"/>
      <c r="I77" s="1262"/>
      <c r="J77" s="1262"/>
      <c r="K77" s="1271"/>
      <c r="L77" s="1271"/>
      <c r="M77" s="1271"/>
      <c r="N77" s="1271"/>
      <c r="AN77" s="1266" t="s">
        <v>579</v>
      </c>
      <c r="AO77" s="1266"/>
      <c r="AP77" s="1266"/>
      <c r="AQ77" s="1266"/>
      <c r="AR77" s="1266"/>
      <c r="AS77" s="1266"/>
      <c r="AT77" s="1266"/>
      <c r="AU77" s="1266"/>
      <c r="AV77" s="1266"/>
      <c r="AW77" s="1266"/>
      <c r="AX77" s="1266"/>
      <c r="AY77" s="1266"/>
      <c r="AZ77" s="1266"/>
      <c r="BA77" s="1266"/>
      <c r="BB77" s="1268" t="s">
        <v>578</v>
      </c>
      <c r="BC77" s="1268"/>
      <c r="BD77" s="1268"/>
      <c r="BE77" s="1268"/>
      <c r="BF77" s="1268"/>
      <c r="BG77" s="1268"/>
      <c r="BH77" s="1268"/>
      <c r="BI77" s="1268"/>
      <c r="BJ77" s="1268"/>
      <c r="BK77" s="1268"/>
      <c r="BL77" s="1268"/>
      <c r="BM77" s="1268"/>
      <c r="BN77" s="1268"/>
      <c r="BO77" s="1268"/>
      <c r="BP77" s="1251">
        <v>33.9</v>
      </c>
      <c r="BQ77" s="1251"/>
      <c r="BR77" s="1251"/>
      <c r="BS77" s="1251"/>
      <c r="BT77" s="1251"/>
      <c r="BU77" s="1251"/>
      <c r="BV77" s="1251"/>
      <c r="BW77" s="1251"/>
      <c r="BX77" s="1251">
        <v>31.5</v>
      </c>
      <c r="BY77" s="1251"/>
      <c r="BZ77" s="1251"/>
      <c r="CA77" s="1251"/>
      <c r="CB77" s="1251"/>
      <c r="CC77" s="1251"/>
      <c r="CD77" s="1251"/>
      <c r="CE77" s="1251"/>
      <c r="CF77" s="1251">
        <v>23.4</v>
      </c>
      <c r="CG77" s="1251"/>
      <c r="CH77" s="1251"/>
      <c r="CI77" s="1251"/>
      <c r="CJ77" s="1251"/>
      <c r="CK77" s="1251"/>
      <c r="CL77" s="1251"/>
      <c r="CM77" s="1251"/>
      <c r="CN77" s="1251">
        <v>18.2</v>
      </c>
      <c r="CO77" s="1251"/>
      <c r="CP77" s="1251"/>
      <c r="CQ77" s="1251"/>
      <c r="CR77" s="1251"/>
      <c r="CS77" s="1251"/>
      <c r="CT77" s="1251"/>
      <c r="CU77" s="1251"/>
      <c r="CV77" s="1251">
        <v>17.100000000000001</v>
      </c>
      <c r="CW77" s="1251"/>
      <c r="CX77" s="1251"/>
      <c r="CY77" s="1251"/>
      <c r="CZ77" s="1251"/>
      <c r="DA77" s="1251"/>
      <c r="DB77" s="1251"/>
      <c r="DC77" s="1251"/>
    </row>
    <row r="78" spans="2:107" ht="13.5">
      <c r="B78" s="365"/>
      <c r="G78" s="1262"/>
      <c r="H78" s="1262"/>
      <c r="I78" s="1262"/>
      <c r="J78" s="1262"/>
      <c r="K78" s="1271"/>
      <c r="L78" s="1271"/>
      <c r="M78" s="1271"/>
      <c r="N78" s="1271"/>
      <c r="AN78" s="1266"/>
      <c r="AO78" s="1266"/>
      <c r="AP78" s="1266"/>
      <c r="AQ78" s="1266"/>
      <c r="AR78" s="1266"/>
      <c r="AS78" s="1266"/>
      <c r="AT78" s="1266"/>
      <c r="AU78" s="1266"/>
      <c r="AV78" s="1266"/>
      <c r="AW78" s="1266"/>
      <c r="AX78" s="1266"/>
      <c r="AY78" s="1266"/>
      <c r="AZ78" s="1266"/>
      <c r="BA78" s="1266"/>
      <c r="BB78" s="1268"/>
      <c r="BC78" s="1268"/>
      <c r="BD78" s="1268"/>
      <c r="BE78" s="1268"/>
      <c r="BF78" s="1268"/>
      <c r="BG78" s="1268"/>
      <c r="BH78" s="1268"/>
      <c r="BI78" s="1268"/>
      <c r="BJ78" s="1268"/>
      <c r="BK78" s="1268"/>
      <c r="BL78" s="1268"/>
      <c r="BM78" s="1268"/>
      <c r="BN78" s="1268"/>
      <c r="BO78" s="1268"/>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ht="13.5">
      <c r="B79" s="365"/>
      <c r="G79" s="1262"/>
      <c r="H79" s="1262"/>
      <c r="I79" s="1269"/>
      <c r="J79" s="1269"/>
      <c r="K79" s="1272"/>
      <c r="L79" s="1272"/>
      <c r="M79" s="1272"/>
      <c r="N79" s="1272"/>
      <c r="AN79" s="1266"/>
      <c r="AO79" s="1266"/>
      <c r="AP79" s="1266"/>
      <c r="AQ79" s="1266"/>
      <c r="AR79" s="1266"/>
      <c r="AS79" s="1266"/>
      <c r="AT79" s="1266"/>
      <c r="AU79" s="1266"/>
      <c r="AV79" s="1266"/>
      <c r="AW79" s="1266"/>
      <c r="AX79" s="1266"/>
      <c r="AY79" s="1266"/>
      <c r="AZ79" s="1266"/>
      <c r="BA79" s="1266"/>
      <c r="BB79" s="1268" t="s">
        <v>577</v>
      </c>
      <c r="BC79" s="1268"/>
      <c r="BD79" s="1268"/>
      <c r="BE79" s="1268"/>
      <c r="BF79" s="1268"/>
      <c r="BG79" s="1268"/>
      <c r="BH79" s="1268"/>
      <c r="BI79" s="1268"/>
      <c r="BJ79" s="1268"/>
      <c r="BK79" s="1268"/>
      <c r="BL79" s="1268"/>
      <c r="BM79" s="1268"/>
      <c r="BN79" s="1268"/>
      <c r="BO79" s="1268"/>
      <c r="BP79" s="1251">
        <v>5.7</v>
      </c>
      <c r="BQ79" s="1251"/>
      <c r="BR79" s="1251"/>
      <c r="BS79" s="1251"/>
      <c r="BT79" s="1251"/>
      <c r="BU79" s="1251"/>
      <c r="BV79" s="1251"/>
      <c r="BW79" s="1251"/>
      <c r="BX79" s="1251">
        <v>5.4</v>
      </c>
      <c r="BY79" s="1251"/>
      <c r="BZ79" s="1251"/>
      <c r="CA79" s="1251"/>
      <c r="CB79" s="1251"/>
      <c r="CC79" s="1251"/>
      <c r="CD79" s="1251"/>
      <c r="CE79" s="1251"/>
      <c r="CF79" s="1251">
        <v>5.2</v>
      </c>
      <c r="CG79" s="1251"/>
      <c r="CH79" s="1251"/>
      <c r="CI79" s="1251"/>
      <c r="CJ79" s="1251"/>
      <c r="CK79" s="1251"/>
      <c r="CL79" s="1251"/>
      <c r="CM79" s="1251"/>
      <c r="CN79" s="1251">
        <v>5.2</v>
      </c>
      <c r="CO79" s="1251"/>
      <c r="CP79" s="1251"/>
      <c r="CQ79" s="1251"/>
      <c r="CR79" s="1251"/>
      <c r="CS79" s="1251"/>
      <c r="CT79" s="1251"/>
      <c r="CU79" s="1251"/>
      <c r="CV79" s="1251">
        <v>5.2</v>
      </c>
      <c r="CW79" s="1251"/>
      <c r="CX79" s="1251"/>
      <c r="CY79" s="1251"/>
      <c r="CZ79" s="1251"/>
      <c r="DA79" s="1251"/>
      <c r="DB79" s="1251"/>
      <c r="DC79" s="1251"/>
    </row>
    <row r="80" spans="2:107" ht="13.5">
      <c r="B80" s="365"/>
      <c r="G80" s="1262"/>
      <c r="H80" s="1262"/>
      <c r="I80" s="1269"/>
      <c r="J80" s="1269"/>
      <c r="K80" s="1272"/>
      <c r="L80" s="1272"/>
      <c r="M80" s="1272"/>
      <c r="N80" s="1272"/>
      <c r="AN80" s="1266"/>
      <c r="AO80" s="1266"/>
      <c r="AP80" s="1266"/>
      <c r="AQ80" s="1266"/>
      <c r="AR80" s="1266"/>
      <c r="AS80" s="1266"/>
      <c r="AT80" s="1266"/>
      <c r="AU80" s="1266"/>
      <c r="AV80" s="1266"/>
      <c r="AW80" s="1266"/>
      <c r="AX80" s="1266"/>
      <c r="AY80" s="1266"/>
      <c r="AZ80" s="1266"/>
      <c r="BA80" s="1266"/>
      <c r="BB80" s="1268"/>
      <c r="BC80" s="1268"/>
      <c r="BD80" s="1268"/>
      <c r="BE80" s="1268"/>
      <c r="BF80" s="1268"/>
      <c r="BG80" s="1268"/>
      <c r="BH80" s="1268"/>
      <c r="BI80" s="1268"/>
      <c r="BJ80" s="1268"/>
      <c r="BK80" s="1268"/>
      <c r="BL80" s="1268"/>
      <c r="BM80" s="1268"/>
      <c r="BN80" s="1268"/>
      <c r="BO80" s="1268"/>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ht="13.5">
      <c r="B81" s="365"/>
    </row>
    <row r="82" spans="2:109" ht="17.2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c r="DD84" s="364"/>
      <c r="DE84" s="364"/>
    </row>
    <row r="85" spans="2:109" ht="13.5">
      <c r="DD85" s="364"/>
      <c r="DE85" s="364"/>
    </row>
  </sheetData>
  <sheetProtection algorithmName="SHA-512" hashValue="3zx/jB0RF8uefoQfc0Ex/2UL8fI4DMbeFwqtYB7daKHLzB1Q/iauMeLrhY0s81hkNXxXyHBGy1yBVN3etC4LRw==" saltValue="clm1NSeU7TwZny4niIuPs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22" zoomScaleNormal="100" zoomScaleSheetLayoutView="70" workbookViewId="0">
      <selection activeCell="AN43" sqref="AN43:DC47"/>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482</v>
      </c>
    </row>
  </sheetData>
  <sheetProtection algorithmName="SHA-512" hashValue="lY+3LgX+4rrITsHDhHHw3bYz34JMeFu965IKp+RYlo3ZiPklMvSyAwvxeunD5WC6lH9z22wpGQBe41327QVXKw==" saltValue="jLdKlV9QhZjAf8pSjaQOg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97" zoomScaleNormal="100" zoomScaleSheetLayoutView="55" workbookViewId="0">
      <selection activeCell="AN43" sqref="AN43:DC47"/>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482</v>
      </c>
    </row>
  </sheetData>
  <sheetProtection algorithmName="SHA-512" hashValue="cHPfpg0foN7oVHWsP+josNx5wUbA+Xzk7WzX4bh35SweHhqlElFmBUDfjTvjdMHEKy88RVx9GjIPJ3Vgur6TYw==" saltValue="kJmW7kJdOzwP50qtaNOx/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531</v>
      </c>
      <c r="G2" s="151"/>
      <c r="H2" s="152"/>
    </row>
    <row r="3" spans="1:8">
      <c r="A3" s="148" t="s">
        <v>524</v>
      </c>
      <c r="B3" s="153"/>
      <c r="C3" s="154"/>
      <c r="D3" s="155">
        <v>30736</v>
      </c>
      <c r="E3" s="156"/>
      <c r="F3" s="157">
        <v>51849</v>
      </c>
      <c r="G3" s="158"/>
      <c r="H3" s="159"/>
    </row>
    <row r="4" spans="1:8">
      <c r="A4" s="160"/>
      <c r="B4" s="161"/>
      <c r="C4" s="162"/>
      <c r="D4" s="163">
        <v>16199</v>
      </c>
      <c r="E4" s="164"/>
      <c r="F4" s="165">
        <v>26326</v>
      </c>
      <c r="G4" s="166"/>
      <c r="H4" s="167"/>
    </row>
    <row r="5" spans="1:8">
      <c r="A5" s="148" t="s">
        <v>526</v>
      </c>
      <c r="B5" s="153"/>
      <c r="C5" s="154"/>
      <c r="D5" s="155">
        <v>43385</v>
      </c>
      <c r="E5" s="156"/>
      <c r="F5" s="157">
        <v>52191</v>
      </c>
      <c r="G5" s="158"/>
      <c r="H5" s="159"/>
    </row>
    <row r="6" spans="1:8">
      <c r="A6" s="160"/>
      <c r="B6" s="161"/>
      <c r="C6" s="162"/>
      <c r="D6" s="163">
        <v>22713</v>
      </c>
      <c r="E6" s="164"/>
      <c r="F6" s="165">
        <v>26807</v>
      </c>
      <c r="G6" s="166"/>
      <c r="H6" s="167"/>
    </row>
    <row r="7" spans="1:8">
      <c r="A7" s="148" t="s">
        <v>527</v>
      </c>
      <c r="B7" s="153"/>
      <c r="C7" s="154"/>
      <c r="D7" s="155">
        <v>36378</v>
      </c>
      <c r="E7" s="156"/>
      <c r="F7" s="157">
        <v>48105</v>
      </c>
      <c r="G7" s="158"/>
      <c r="H7" s="159"/>
    </row>
    <row r="8" spans="1:8">
      <c r="A8" s="160"/>
      <c r="B8" s="161"/>
      <c r="C8" s="162"/>
      <c r="D8" s="163">
        <v>23391</v>
      </c>
      <c r="E8" s="164"/>
      <c r="F8" s="165">
        <v>24072</v>
      </c>
      <c r="G8" s="166"/>
      <c r="H8" s="167"/>
    </row>
    <row r="9" spans="1:8">
      <c r="A9" s="148" t="s">
        <v>528</v>
      </c>
      <c r="B9" s="153"/>
      <c r="C9" s="154"/>
      <c r="D9" s="155">
        <v>28814</v>
      </c>
      <c r="E9" s="156"/>
      <c r="F9" s="157">
        <v>47446</v>
      </c>
      <c r="G9" s="158"/>
      <c r="H9" s="159"/>
    </row>
    <row r="10" spans="1:8">
      <c r="A10" s="160"/>
      <c r="B10" s="161"/>
      <c r="C10" s="162"/>
      <c r="D10" s="163">
        <v>19102</v>
      </c>
      <c r="E10" s="164"/>
      <c r="F10" s="165">
        <v>24371</v>
      </c>
      <c r="G10" s="166"/>
      <c r="H10" s="167"/>
    </row>
    <row r="11" spans="1:8">
      <c r="A11" s="148" t="s">
        <v>529</v>
      </c>
      <c r="B11" s="153"/>
      <c r="C11" s="154"/>
      <c r="D11" s="155">
        <v>27204</v>
      </c>
      <c r="E11" s="156"/>
      <c r="F11" s="157">
        <v>48387</v>
      </c>
      <c r="G11" s="158"/>
      <c r="H11" s="159"/>
    </row>
    <row r="12" spans="1:8">
      <c r="A12" s="160"/>
      <c r="B12" s="161"/>
      <c r="C12" s="168"/>
      <c r="D12" s="163">
        <v>17602</v>
      </c>
      <c r="E12" s="164"/>
      <c r="F12" s="165">
        <v>25592</v>
      </c>
      <c r="G12" s="166"/>
      <c r="H12" s="167"/>
    </row>
    <row r="13" spans="1:8">
      <c r="A13" s="148"/>
      <c r="B13" s="153"/>
      <c r="C13" s="169"/>
      <c r="D13" s="170">
        <v>33303</v>
      </c>
      <c r="E13" s="171"/>
      <c r="F13" s="172">
        <v>49596</v>
      </c>
      <c r="G13" s="173"/>
      <c r="H13" s="159"/>
    </row>
    <row r="14" spans="1:8">
      <c r="A14" s="160"/>
      <c r="B14" s="161"/>
      <c r="C14" s="162"/>
      <c r="D14" s="163">
        <v>19801</v>
      </c>
      <c r="E14" s="164"/>
      <c r="F14" s="165">
        <v>25434</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0.32</v>
      </c>
      <c r="C19" s="174">
        <f>ROUND(VALUE(SUBSTITUTE(実質収支比率等に係る経年分析!G$48,"▲","-")),2)</f>
        <v>0.45</v>
      </c>
      <c r="D19" s="174">
        <f>ROUND(VALUE(SUBSTITUTE(実質収支比率等に係る経年分析!H$48,"▲","-")),2)</f>
        <v>2.66</v>
      </c>
      <c r="E19" s="174">
        <f>ROUND(VALUE(SUBSTITUTE(実質収支比率等に係る経年分析!I$48,"▲","-")),2)</f>
        <v>2.2000000000000002</v>
      </c>
      <c r="F19" s="174">
        <f>ROUND(VALUE(SUBSTITUTE(実質収支比率等に係る経年分析!J$48,"▲","-")),2)</f>
        <v>2.16</v>
      </c>
    </row>
    <row r="20" spans="1:11">
      <c r="A20" s="174" t="s">
        <v>53</v>
      </c>
      <c r="B20" s="174">
        <f>ROUND(VALUE(SUBSTITUTE(実質収支比率等に係る経年分析!F$47,"▲","-")),2)</f>
        <v>6.92</v>
      </c>
      <c r="C20" s="174">
        <f>ROUND(VALUE(SUBSTITUTE(実質収支比率等に係る経年分析!G$47,"▲","-")),2)</f>
        <v>9.27</v>
      </c>
      <c r="D20" s="174">
        <f>ROUND(VALUE(SUBSTITUTE(実質収支比率等に係る経年分析!H$47,"▲","-")),2)</f>
        <v>10.71</v>
      </c>
      <c r="E20" s="174">
        <f>ROUND(VALUE(SUBSTITUTE(実質収支比率等に係る経年分析!I$47,"▲","-")),2)</f>
        <v>11.18</v>
      </c>
      <c r="F20" s="174">
        <f>ROUND(VALUE(SUBSTITUTE(実質収支比率等に係る経年分析!J$47,"▲","-")),2)</f>
        <v>12.28</v>
      </c>
    </row>
    <row r="21" spans="1:11">
      <c r="A21" s="174" t="s">
        <v>54</v>
      </c>
      <c r="B21" s="174">
        <f>IF(ISNUMBER(VALUE(SUBSTITUTE(実質収支比率等に係る経年分析!F$49,"▲","-"))),ROUND(VALUE(SUBSTITUTE(実質収支比率等に係る経年分析!F$49,"▲","-")),2),NA())</f>
        <v>4.29</v>
      </c>
      <c r="C21" s="174">
        <f>IF(ISNUMBER(VALUE(SUBSTITUTE(実質収支比率等に係る経年分析!G$49,"▲","-"))),ROUND(VALUE(SUBSTITUTE(実質収支比率等に係る経年分析!G$49,"▲","-")),2),NA())</f>
        <v>5.27</v>
      </c>
      <c r="D21" s="174">
        <f>IF(ISNUMBER(VALUE(SUBSTITUTE(実質収支比率等に係る経年分析!H$49,"▲","-"))),ROUND(VALUE(SUBSTITUTE(実質収支比率等に係る経年分析!H$49,"▲","-")),2),NA())</f>
        <v>9.65</v>
      </c>
      <c r="E21" s="174">
        <f>IF(ISNUMBER(VALUE(SUBSTITUTE(実質収支比率等に係る経年分析!I$49,"▲","-"))),ROUND(VALUE(SUBSTITUTE(実質収支比率等に係る経年分析!I$49,"▲","-")),2),NA())</f>
        <v>1.1299999999999999</v>
      </c>
      <c r="F21" s="174">
        <f>IF(ISNUMBER(VALUE(SUBSTITUTE(実質収支比率等に係る経年分析!J$49,"▲","-"))),ROUND(VALUE(SUBSTITUTE(実質収支比率等に係る経年分析!J$49,"▲","-")),2),NA())</f>
        <v>2.0499999999999998</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地方卸売市場事業費会計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c r="A30" s="175" t="str">
        <f>IF(連結実質赤字比率に係る赤字・黒字の構成分析!C$40="",NA(),連結実質赤字比率に係る赤字・黒字の構成分析!C$40)</f>
        <v>後期高齢者医療事業費会計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c r="A31" s="175" t="str">
        <f>IF(連結実質赤字比率に係る赤字・黒字の構成分析!C$39="",NA(),連結実質赤字比率に係る赤字・黒字の構成分析!C$39)</f>
        <v>介護保険事業費会計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0.51</v>
      </c>
    </row>
    <row r="32" spans="1:11">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2.2000000000000002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2.15</v>
      </c>
    </row>
    <row r="33" spans="1:16">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9.35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8.01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8.0500000000000007</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8.0299999999999994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8.5500000000000007</v>
      </c>
    </row>
    <row r="35" spans="1:16">
      <c r="A35" s="175" t="str">
        <f>IF(連結実質赤字比率に係る赤字・黒字の構成分析!C$35="",NA(),連結実質赤字比率に係る赤字・黒字の構成分析!C$35)</f>
        <v>モーターボート競走事業会計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9.17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10.51</v>
      </c>
    </row>
    <row r="36" spans="1:16">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12.19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12.64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16.600000000000001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17.7</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17116</v>
      </c>
      <c r="E42" s="176"/>
      <c r="F42" s="176"/>
      <c r="G42" s="176">
        <f>'実質公債費比率（分子）の構造'!L$52</f>
        <v>17219</v>
      </c>
      <c r="H42" s="176"/>
      <c r="I42" s="176"/>
      <c r="J42" s="176">
        <f>'実質公債費比率（分子）の構造'!M$52</f>
        <v>17719</v>
      </c>
      <c r="K42" s="176"/>
      <c r="L42" s="176"/>
      <c r="M42" s="176">
        <f>'実質公債費比率（分子）の構造'!N$52</f>
        <v>17581</v>
      </c>
      <c r="N42" s="176"/>
      <c r="O42" s="176"/>
      <c r="P42" s="176">
        <f>'実質公債費比率（分子）の構造'!O$52</f>
        <v>16593</v>
      </c>
    </row>
    <row r="43" spans="1:16">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62</v>
      </c>
      <c r="B44" s="176">
        <f>'実質公債費比率（分子）の構造'!K$50</f>
        <v>257</v>
      </c>
      <c r="C44" s="176"/>
      <c r="D44" s="176"/>
      <c r="E44" s="176">
        <f>'実質公債費比率（分子）の構造'!L$50</f>
        <v>230</v>
      </c>
      <c r="F44" s="176"/>
      <c r="G44" s="176"/>
      <c r="H44" s="176">
        <f>'実質公債費比率（分子）の構造'!M$50</f>
        <v>230</v>
      </c>
      <c r="I44" s="176"/>
      <c r="J44" s="176"/>
      <c r="K44" s="176">
        <f>'実質公債費比率（分子）の構造'!N$50</f>
        <v>230</v>
      </c>
      <c r="L44" s="176"/>
      <c r="M44" s="176"/>
      <c r="N44" s="176">
        <f>'実質公債費比率（分子）の構造'!O$50</f>
        <v>209</v>
      </c>
      <c r="O44" s="176"/>
      <c r="P44" s="176"/>
    </row>
    <row r="45" spans="1:16">
      <c r="A45" s="176" t="s">
        <v>63</v>
      </c>
      <c r="B45" s="176">
        <f>'実質公債費比率（分子）の構造'!K$49</f>
        <v>21</v>
      </c>
      <c r="C45" s="176"/>
      <c r="D45" s="176"/>
      <c r="E45" s="176">
        <f>'実質公債費比率（分子）の構造'!L$49</f>
        <v>19</v>
      </c>
      <c r="F45" s="176"/>
      <c r="G45" s="176"/>
      <c r="H45" s="176">
        <f>'実質公債費比率（分子）の構造'!M$49</f>
        <v>8</v>
      </c>
      <c r="I45" s="176"/>
      <c r="J45" s="176"/>
      <c r="K45" s="176">
        <f>'実質公債費比率（分子）の構造'!N$49</f>
        <v>12</v>
      </c>
      <c r="L45" s="176"/>
      <c r="M45" s="176"/>
      <c r="N45" s="176">
        <f>'実質公債費比率（分子）の構造'!O$49</f>
        <v>1</v>
      </c>
      <c r="O45" s="176"/>
      <c r="P45" s="176"/>
    </row>
    <row r="46" spans="1:16">
      <c r="A46" s="176" t="s">
        <v>64</v>
      </c>
      <c r="B46" s="176">
        <f>'実質公債費比率（分子）の構造'!K$48</f>
        <v>3234</v>
      </c>
      <c r="C46" s="176"/>
      <c r="D46" s="176"/>
      <c r="E46" s="176">
        <f>'実質公債費比率（分子）の構造'!L$48</f>
        <v>2850</v>
      </c>
      <c r="F46" s="176"/>
      <c r="G46" s="176"/>
      <c r="H46" s="176">
        <f>'実質公債費比率（分子）の構造'!M$48</f>
        <v>2661</v>
      </c>
      <c r="I46" s="176"/>
      <c r="J46" s="176"/>
      <c r="K46" s="176">
        <f>'実質公債費比率（分子）の構造'!N$48</f>
        <v>2622</v>
      </c>
      <c r="L46" s="176"/>
      <c r="M46" s="176"/>
      <c r="N46" s="176">
        <f>'実質公債費比率（分子）の構造'!O$48</f>
        <v>2191</v>
      </c>
      <c r="O46" s="176"/>
      <c r="P46" s="176"/>
    </row>
    <row r="47" spans="1:16">
      <c r="A47" s="176" t="s">
        <v>12</v>
      </c>
      <c r="B47" s="176">
        <f>'実質公債費比率（分子）の構造'!K$47</f>
        <v>10</v>
      </c>
      <c r="C47" s="176"/>
      <c r="D47" s="176"/>
      <c r="E47" s="176">
        <f>'実質公債費比率（分子）の構造'!L$47</f>
        <v>7</v>
      </c>
      <c r="F47" s="176"/>
      <c r="G47" s="176"/>
      <c r="H47" s="176">
        <f>'実質公債費比率（分子）の構造'!M$47</f>
        <v>3</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24019</v>
      </c>
      <c r="C49" s="176"/>
      <c r="D49" s="176"/>
      <c r="E49" s="176">
        <f>'実質公債費比率（分子）の構造'!L$45</f>
        <v>23016</v>
      </c>
      <c r="F49" s="176"/>
      <c r="G49" s="176"/>
      <c r="H49" s="176">
        <f>'実質公債費比率（分子）の構造'!M$45</f>
        <v>22125</v>
      </c>
      <c r="I49" s="176"/>
      <c r="J49" s="176"/>
      <c r="K49" s="176">
        <f>'実質公債費比率（分子）の構造'!N$45</f>
        <v>22380</v>
      </c>
      <c r="L49" s="176"/>
      <c r="M49" s="176"/>
      <c r="N49" s="176">
        <f>'実質公債費比率（分子）の構造'!O$45</f>
        <v>22474</v>
      </c>
      <c r="O49" s="176"/>
      <c r="P49" s="176"/>
    </row>
    <row r="50" spans="1:16">
      <c r="A50" s="176" t="s">
        <v>67</v>
      </c>
      <c r="B50" s="176" t="e">
        <f>NA()</f>
        <v>#N/A</v>
      </c>
      <c r="C50" s="176">
        <f>IF(ISNUMBER('実質公債費比率（分子）の構造'!K$53),'実質公債費比率（分子）の構造'!K$53,NA())</f>
        <v>10425</v>
      </c>
      <c r="D50" s="176" t="e">
        <f>NA()</f>
        <v>#N/A</v>
      </c>
      <c r="E50" s="176" t="e">
        <f>NA()</f>
        <v>#N/A</v>
      </c>
      <c r="F50" s="176">
        <f>IF(ISNUMBER('実質公債費比率（分子）の構造'!L$53),'実質公債費比率（分子）の構造'!L$53,NA())</f>
        <v>8903</v>
      </c>
      <c r="G50" s="176" t="e">
        <f>NA()</f>
        <v>#N/A</v>
      </c>
      <c r="H50" s="176" t="e">
        <f>NA()</f>
        <v>#N/A</v>
      </c>
      <c r="I50" s="176">
        <f>IF(ISNUMBER('実質公債費比率（分子）の構造'!M$53),'実質公債費比率（分子）の構造'!M$53,NA())</f>
        <v>7308</v>
      </c>
      <c r="J50" s="176" t="e">
        <f>NA()</f>
        <v>#N/A</v>
      </c>
      <c r="K50" s="176" t="e">
        <f>NA()</f>
        <v>#N/A</v>
      </c>
      <c r="L50" s="176">
        <f>IF(ISNUMBER('実質公債費比率（分子）の構造'!N$53),'実質公債費比率（分子）の構造'!N$53,NA())</f>
        <v>7663</v>
      </c>
      <c r="M50" s="176" t="e">
        <f>NA()</f>
        <v>#N/A</v>
      </c>
      <c r="N50" s="176" t="e">
        <f>NA()</f>
        <v>#N/A</v>
      </c>
      <c r="O50" s="176">
        <f>IF(ISNUMBER('実質公債費比率（分子）の構造'!O$53),'実質公債費比率（分子）の構造'!O$53,NA())</f>
        <v>8282</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142911</v>
      </c>
      <c r="E56" s="175"/>
      <c r="F56" s="175"/>
      <c r="G56" s="175">
        <f>'将来負担比率（分子）の構造'!J$52</f>
        <v>143261</v>
      </c>
      <c r="H56" s="175"/>
      <c r="I56" s="175"/>
      <c r="J56" s="175">
        <f>'将来負担比率（分子）の構造'!K$52</f>
        <v>142403</v>
      </c>
      <c r="K56" s="175"/>
      <c r="L56" s="175"/>
      <c r="M56" s="175">
        <f>'将来負担比率（分子）の構造'!L$52</f>
        <v>139041</v>
      </c>
      <c r="N56" s="175"/>
      <c r="O56" s="175"/>
      <c r="P56" s="175">
        <f>'将来負担比率（分子）の構造'!M$52</f>
        <v>134739</v>
      </c>
    </row>
    <row r="57" spans="1:16">
      <c r="A57" s="175" t="s">
        <v>42</v>
      </c>
      <c r="B57" s="175"/>
      <c r="C57" s="175"/>
      <c r="D57" s="175">
        <f>'将来負担比率（分子）の構造'!I$51</f>
        <v>43848</v>
      </c>
      <c r="E57" s="175"/>
      <c r="F57" s="175"/>
      <c r="G57" s="175">
        <f>'将来負担比率（分子）の構造'!J$51</f>
        <v>43975</v>
      </c>
      <c r="H57" s="175"/>
      <c r="I57" s="175"/>
      <c r="J57" s="175">
        <f>'将来負担比率（分子）の構造'!K$51</f>
        <v>39712</v>
      </c>
      <c r="K57" s="175"/>
      <c r="L57" s="175"/>
      <c r="M57" s="175">
        <f>'将来負担比率（分子）の構造'!L$51</f>
        <v>35157</v>
      </c>
      <c r="N57" s="175"/>
      <c r="O57" s="175"/>
      <c r="P57" s="175">
        <f>'将来負担比率（分子）の構造'!M$51</f>
        <v>31349</v>
      </c>
    </row>
    <row r="58" spans="1:16">
      <c r="A58" s="175" t="s">
        <v>41</v>
      </c>
      <c r="B58" s="175"/>
      <c r="C58" s="175"/>
      <c r="D58" s="175">
        <f>'将来負担比率（分子）の構造'!I$50</f>
        <v>33868</v>
      </c>
      <c r="E58" s="175"/>
      <c r="F58" s="175"/>
      <c r="G58" s="175">
        <f>'将来負担比率（分子）の構造'!J$50</f>
        <v>39408</v>
      </c>
      <c r="H58" s="175"/>
      <c r="I58" s="175"/>
      <c r="J58" s="175">
        <f>'将来負担比率（分子）の構造'!K$50</f>
        <v>41909</v>
      </c>
      <c r="K58" s="175"/>
      <c r="L58" s="175"/>
      <c r="M58" s="175">
        <f>'将来負担比率（分子）の構造'!L$50</f>
        <v>48922</v>
      </c>
      <c r="N58" s="175"/>
      <c r="O58" s="175"/>
      <c r="P58" s="175">
        <f>'将来負担比率（分子）の構造'!M$50</f>
        <v>55745</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214</v>
      </c>
      <c r="C61" s="175"/>
      <c r="D61" s="175"/>
      <c r="E61" s="175">
        <f>'将来負担比率（分子）の構造'!J$46</f>
        <v>195</v>
      </c>
      <c r="F61" s="175"/>
      <c r="G61" s="175"/>
      <c r="H61" s="175">
        <f>'将来負担比率（分子）の構造'!K$46</f>
        <v>182</v>
      </c>
      <c r="I61" s="175"/>
      <c r="J61" s="175"/>
      <c r="K61" s="175">
        <f>'将来負担比率（分子）の構造'!L$46</f>
        <v>171</v>
      </c>
      <c r="L61" s="175"/>
      <c r="M61" s="175"/>
      <c r="N61" s="175">
        <f>'将来負担比率（分子）の構造'!M$46</f>
        <v>160</v>
      </c>
      <c r="O61" s="175"/>
      <c r="P61" s="175"/>
    </row>
    <row r="62" spans="1:16">
      <c r="A62" s="175" t="s">
        <v>35</v>
      </c>
      <c r="B62" s="175">
        <f>'将来負担比率（分子）の構造'!I$45</f>
        <v>19298</v>
      </c>
      <c r="C62" s="175"/>
      <c r="D62" s="175"/>
      <c r="E62" s="175">
        <f>'将来負担比率（分子）の構造'!J$45</f>
        <v>19100</v>
      </c>
      <c r="F62" s="175"/>
      <c r="G62" s="175"/>
      <c r="H62" s="175">
        <f>'将来負担比率（分子）の構造'!K$45</f>
        <v>18784</v>
      </c>
      <c r="I62" s="175"/>
      <c r="J62" s="175"/>
      <c r="K62" s="175">
        <f>'将来負担比率（分子）の構造'!L$45</f>
        <v>18725</v>
      </c>
      <c r="L62" s="175"/>
      <c r="M62" s="175"/>
      <c r="N62" s="175">
        <f>'将来負担比率（分子）の構造'!M$45</f>
        <v>19285</v>
      </c>
      <c r="O62" s="175"/>
      <c r="P62" s="175"/>
    </row>
    <row r="63" spans="1:16">
      <c r="A63" s="175" t="s">
        <v>34</v>
      </c>
      <c r="B63" s="175">
        <f>'将来負担比率（分子）の構造'!I$44</f>
        <v>49</v>
      </c>
      <c r="C63" s="175"/>
      <c r="D63" s="175"/>
      <c r="E63" s="175">
        <f>'将来負担比率（分子）の構造'!J$44</f>
        <v>30</v>
      </c>
      <c r="F63" s="175"/>
      <c r="G63" s="175"/>
      <c r="H63" s="175">
        <f>'将来負担比率（分子）の構造'!K$44</f>
        <v>23</v>
      </c>
      <c r="I63" s="175"/>
      <c r="J63" s="175"/>
      <c r="K63" s="175">
        <f>'将来負担比率（分子）の構造'!L$44</f>
        <v>11</v>
      </c>
      <c r="L63" s="175"/>
      <c r="M63" s="175"/>
      <c r="N63" s="175">
        <f>'将来負担比率（分子）の構造'!M$44</f>
        <v>10</v>
      </c>
      <c r="O63" s="175"/>
      <c r="P63" s="175"/>
    </row>
    <row r="64" spans="1:16">
      <c r="A64" s="175" t="s">
        <v>33</v>
      </c>
      <c r="B64" s="175">
        <f>'将来負担比率（分子）の構造'!I$43</f>
        <v>26561</v>
      </c>
      <c r="C64" s="175"/>
      <c r="D64" s="175"/>
      <c r="E64" s="175">
        <f>'将来負担比率（分子）の構造'!J$43</f>
        <v>27078</v>
      </c>
      <c r="F64" s="175"/>
      <c r="G64" s="175"/>
      <c r="H64" s="175">
        <f>'将来負担比率（分子）の構造'!K$43</f>
        <v>27767</v>
      </c>
      <c r="I64" s="175"/>
      <c r="J64" s="175"/>
      <c r="K64" s="175">
        <f>'将来負担比率（分子）の構造'!L$43</f>
        <v>27678</v>
      </c>
      <c r="L64" s="175"/>
      <c r="M64" s="175"/>
      <c r="N64" s="175">
        <f>'将来負担比率（分子）の構造'!M$43</f>
        <v>26875</v>
      </c>
      <c r="O64" s="175"/>
      <c r="P64" s="175"/>
    </row>
    <row r="65" spans="1:16">
      <c r="A65" s="175" t="s">
        <v>32</v>
      </c>
      <c r="B65" s="175">
        <f>'将来負担比率（分子）の構造'!I$42</f>
        <v>2423</v>
      </c>
      <c r="C65" s="175"/>
      <c r="D65" s="175"/>
      <c r="E65" s="175">
        <f>'将来負担比率（分子）の構造'!J$42</f>
        <v>1827</v>
      </c>
      <c r="F65" s="175"/>
      <c r="G65" s="175"/>
      <c r="H65" s="175">
        <f>'将来負担比率（分子）の構造'!K$42</f>
        <v>1495</v>
      </c>
      <c r="I65" s="175"/>
      <c r="J65" s="175"/>
      <c r="K65" s="175">
        <f>'将来負担比率（分子）の構造'!L$42</f>
        <v>1179</v>
      </c>
      <c r="L65" s="175"/>
      <c r="M65" s="175"/>
      <c r="N65" s="175">
        <f>'将来負担比率（分子）の構造'!M$42</f>
        <v>885</v>
      </c>
      <c r="O65" s="175"/>
      <c r="P65" s="175"/>
    </row>
    <row r="66" spans="1:16">
      <c r="A66" s="175" t="s">
        <v>31</v>
      </c>
      <c r="B66" s="175">
        <f>'将来負担比率（分子）の構造'!I$41</f>
        <v>232371</v>
      </c>
      <c r="C66" s="175"/>
      <c r="D66" s="175"/>
      <c r="E66" s="175">
        <f>'将来負担比率（分子）の構造'!J$41</f>
        <v>224923</v>
      </c>
      <c r="F66" s="175"/>
      <c r="G66" s="175"/>
      <c r="H66" s="175">
        <f>'将来負担比率（分子）の構造'!K$41</f>
        <v>210604</v>
      </c>
      <c r="I66" s="175"/>
      <c r="J66" s="175"/>
      <c r="K66" s="175">
        <f>'将来負担比率（分子）の構造'!L$41</f>
        <v>193639</v>
      </c>
      <c r="L66" s="175"/>
      <c r="M66" s="175"/>
      <c r="N66" s="175">
        <f>'将来負担比率（分子）の構造'!M$41</f>
        <v>177388</v>
      </c>
      <c r="O66" s="175"/>
      <c r="P66" s="175"/>
    </row>
    <row r="67" spans="1:16">
      <c r="A67" s="175" t="s">
        <v>71</v>
      </c>
      <c r="B67" s="175" t="e">
        <f>NA()</f>
        <v>#N/A</v>
      </c>
      <c r="C67" s="175">
        <f>IF(ISNUMBER('将来負担比率（分子）の構造'!I$53), IF('将来負担比率（分子）の構造'!I$53 &lt; 0, 0, '将来負担比率（分子）の構造'!I$53), NA())</f>
        <v>60289</v>
      </c>
      <c r="D67" s="175" t="e">
        <f>NA()</f>
        <v>#N/A</v>
      </c>
      <c r="E67" s="175" t="e">
        <f>NA()</f>
        <v>#N/A</v>
      </c>
      <c r="F67" s="175">
        <f>IF(ISNUMBER('将来負担比率（分子）の構造'!J$53), IF('将来負担比率（分子）の構造'!J$53 &lt; 0, 0, '将来負担比率（分子）の構造'!J$53), NA())</f>
        <v>46510</v>
      </c>
      <c r="G67" s="175" t="e">
        <f>NA()</f>
        <v>#N/A</v>
      </c>
      <c r="H67" s="175" t="e">
        <f>NA()</f>
        <v>#N/A</v>
      </c>
      <c r="I67" s="175">
        <f>IF(ISNUMBER('将来負担比率（分子）の構造'!K$53), IF('将来負担比率（分子）の構造'!K$53 &lt; 0, 0, '将来負担比率（分子）の構造'!K$53), NA())</f>
        <v>34830</v>
      </c>
      <c r="J67" s="175" t="e">
        <f>NA()</f>
        <v>#N/A</v>
      </c>
      <c r="K67" s="175" t="e">
        <f>NA()</f>
        <v>#N/A</v>
      </c>
      <c r="L67" s="175">
        <f>IF(ISNUMBER('将来負担比率（分子）の構造'!L$53), IF('将来負担比率（分子）の構造'!L$53 &lt; 0, 0, '将来負担比率（分子）の構造'!L$53), NA())</f>
        <v>18284</v>
      </c>
      <c r="M67" s="175" t="e">
        <f>NA()</f>
        <v>#N/A</v>
      </c>
      <c r="N67" s="175" t="e">
        <f>NA()</f>
        <v>#N/A</v>
      </c>
      <c r="O67" s="175">
        <f>IF(ISNUMBER('将来負担比率（分子）の構造'!M$53), IF('将来負担比率（分子）の構造'!M$53 &lt; 0, 0, '将来負担比率（分子）の構造'!M$53), NA())</f>
        <v>2770</v>
      </c>
      <c r="P67" s="175" t="e">
        <f>NA()</f>
        <v>#N/A</v>
      </c>
    </row>
    <row r="70" spans="1:16">
      <c r="A70" s="177" t="s">
        <v>72</v>
      </c>
      <c r="B70" s="177"/>
      <c r="C70" s="177"/>
      <c r="D70" s="177"/>
      <c r="E70" s="177"/>
      <c r="F70" s="177"/>
    </row>
    <row r="71" spans="1:16">
      <c r="A71" s="178"/>
      <c r="B71" s="178" t="e">
        <f>#REF!</f>
        <v>#REF!</v>
      </c>
      <c r="C71" s="178" t="e">
        <f>#REF!</f>
        <v>#REF!</v>
      </c>
      <c r="D71" s="178" t="e">
        <f>#REF!</f>
        <v>#REF!</v>
      </c>
    </row>
    <row r="72" spans="1:16">
      <c r="A72" s="178" t="s">
        <v>73</v>
      </c>
      <c r="B72" s="179" t="e">
        <f>#REF!</f>
        <v>#REF!</v>
      </c>
      <c r="C72" s="179" t="e">
        <f>#REF!</f>
        <v>#REF!</v>
      </c>
      <c r="D72" s="179" t="e">
        <f>#REF!</f>
        <v>#REF!</v>
      </c>
    </row>
    <row r="73" spans="1:16">
      <c r="A73" s="178" t="s">
        <v>74</v>
      </c>
      <c r="B73" s="179" t="e">
        <f>#REF!</f>
        <v>#REF!</v>
      </c>
      <c r="C73" s="179" t="e">
        <f>#REF!</f>
        <v>#REF!</v>
      </c>
      <c r="D73" s="179" t="e">
        <f>#REF!</f>
        <v>#REF!</v>
      </c>
    </row>
    <row r="74" spans="1:16">
      <c r="A74" s="178" t="s">
        <v>75</v>
      </c>
      <c r="B74" s="179" t="e">
        <f>#REF!</f>
        <v>#REF!</v>
      </c>
      <c r="C74" s="179" t="e">
        <f>#REF!</f>
        <v>#REF!</v>
      </c>
      <c r="D74" s="179" t="e">
        <f>#REF!</f>
        <v>#REF!</v>
      </c>
    </row>
  </sheetData>
  <sheetProtection algorithmName="SHA-512" hashValue="LvfGm6IV+avF/mP/8nOiedDQyMZaeVstb4KX/K4OBEIL5SJfe5j0nVd6OIBjy5E2gDZKLcTo3NdoyAwej43BJQ==" saltValue="6R1N+VZVHn+uPTNcCUzYx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election activeCell="AK117" sqref="AK117:AO117"/>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83346114</v>
      </c>
      <c r="S5" s="713"/>
      <c r="T5" s="713"/>
      <c r="U5" s="713"/>
      <c r="V5" s="713"/>
      <c r="W5" s="713"/>
      <c r="X5" s="713"/>
      <c r="Y5" s="738"/>
      <c r="Z5" s="751">
        <v>36.700000000000003</v>
      </c>
      <c r="AA5" s="751"/>
      <c r="AB5" s="751"/>
      <c r="AC5" s="751"/>
      <c r="AD5" s="752">
        <v>75886431</v>
      </c>
      <c r="AE5" s="752"/>
      <c r="AF5" s="752"/>
      <c r="AG5" s="752"/>
      <c r="AH5" s="752"/>
      <c r="AI5" s="752"/>
      <c r="AJ5" s="752"/>
      <c r="AK5" s="752"/>
      <c r="AL5" s="739">
        <v>69.5</v>
      </c>
      <c r="AM5" s="721"/>
      <c r="AN5" s="721"/>
      <c r="AO5" s="740"/>
      <c r="AP5" s="715" t="s">
        <v>216</v>
      </c>
      <c r="AQ5" s="716"/>
      <c r="AR5" s="716"/>
      <c r="AS5" s="716"/>
      <c r="AT5" s="716"/>
      <c r="AU5" s="716"/>
      <c r="AV5" s="716"/>
      <c r="AW5" s="716"/>
      <c r="AX5" s="716"/>
      <c r="AY5" s="716"/>
      <c r="AZ5" s="716"/>
      <c r="BA5" s="716"/>
      <c r="BB5" s="716"/>
      <c r="BC5" s="716"/>
      <c r="BD5" s="716"/>
      <c r="BE5" s="716"/>
      <c r="BF5" s="717"/>
      <c r="BG5" s="657">
        <v>72335236</v>
      </c>
      <c r="BH5" s="658"/>
      <c r="BI5" s="658"/>
      <c r="BJ5" s="658"/>
      <c r="BK5" s="658"/>
      <c r="BL5" s="658"/>
      <c r="BM5" s="658"/>
      <c r="BN5" s="659"/>
      <c r="BO5" s="695">
        <v>86.8</v>
      </c>
      <c r="BP5" s="695"/>
      <c r="BQ5" s="695"/>
      <c r="BR5" s="695"/>
      <c r="BS5" s="696">
        <v>1580713</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818505</v>
      </c>
      <c r="S6" s="658"/>
      <c r="T6" s="658"/>
      <c r="U6" s="658"/>
      <c r="V6" s="658"/>
      <c r="W6" s="658"/>
      <c r="X6" s="658"/>
      <c r="Y6" s="659"/>
      <c r="Z6" s="695">
        <v>0.4</v>
      </c>
      <c r="AA6" s="695"/>
      <c r="AB6" s="695"/>
      <c r="AC6" s="695"/>
      <c r="AD6" s="696">
        <v>818505</v>
      </c>
      <c r="AE6" s="696"/>
      <c r="AF6" s="696"/>
      <c r="AG6" s="696"/>
      <c r="AH6" s="696"/>
      <c r="AI6" s="696"/>
      <c r="AJ6" s="696"/>
      <c r="AK6" s="696"/>
      <c r="AL6" s="660">
        <v>0.7</v>
      </c>
      <c r="AM6" s="661"/>
      <c r="AN6" s="661"/>
      <c r="AO6" s="697"/>
      <c r="AP6" s="654" t="s">
        <v>221</v>
      </c>
      <c r="AQ6" s="655"/>
      <c r="AR6" s="655"/>
      <c r="AS6" s="655"/>
      <c r="AT6" s="655"/>
      <c r="AU6" s="655"/>
      <c r="AV6" s="655"/>
      <c r="AW6" s="655"/>
      <c r="AX6" s="655"/>
      <c r="AY6" s="655"/>
      <c r="AZ6" s="655"/>
      <c r="BA6" s="655"/>
      <c r="BB6" s="655"/>
      <c r="BC6" s="655"/>
      <c r="BD6" s="655"/>
      <c r="BE6" s="655"/>
      <c r="BF6" s="656"/>
      <c r="BG6" s="657">
        <v>72335236</v>
      </c>
      <c r="BH6" s="658"/>
      <c r="BI6" s="658"/>
      <c r="BJ6" s="658"/>
      <c r="BK6" s="658"/>
      <c r="BL6" s="658"/>
      <c r="BM6" s="658"/>
      <c r="BN6" s="659"/>
      <c r="BO6" s="695">
        <v>86.8</v>
      </c>
      <c r="BP6" s="695"/>
      <c r="BQ6" s="695"/>
      <c r="BR6" s="695"/>
      <c r="BS6" s="696">
        <v>1580713</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796836</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796320</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36251</v>
      </c>
      <c r="S7" s="658"/>
      <c r="T7" s="658"/>
      <c r="U7" s="658"/>
      <c r="V7" s="658"/>
      <c r="W7" s="658"/>
      <c r="X7" s="658"/>
      <c r="Y7" s="659"/>
      <c r="Z7" s="695">
        <v>0</v>
      </c>
      <c r="AA7" s="695"/>
      <c r="AB7" s="695"/>
      <c r="AC7" s="695"/>
      <c r="AD7" s="696">
        <v>36251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32553389</v>
      </c>
      <c r="BH7" s="658"/>
      <c r="BI7" s="658"/>
      <c r="BJ7" s="658"/>
      <c r="BK7" s="658"/>
      <c r="BL7" s="658"/>
      <c r="BM7" s="658"/>
      <c r="BN7" s="659"/>
      <c r="BO7" s="695">
        <v>39.1</v>
      </c>
      <c r="BP7" s="695"/>
      <c r="BQ7" s="695"/>
      <c r="BR7" s="695"/>
      <c r="BS7" s="696">
        <v>1580713</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22253786</v>
      </c>
      <c r="CS7" s="658"/>
      <c r="CT7" s="658"/>
      <c r="CU7" s="658"/>
      <c r="CV7" s="658"/>
      <c r="CW7" s="658"/>
      <c r="CX7" s="658"/>
      <c r="CY7" s="659"/>
      <c r="CZ7" s="695">
        <v>9.9</v>
      </c>
      <c r="DA7" s="695"/>
      <c r="DB7" s="695"/>
      <c r="DC7" s="695"/>
      <c r="DD7" s="663">
        <v>1519391</v>
      </c>
      <c r="DE7" s="658"/>
      <c r="DF7" s="658"/>
      <c r="DG7" s="658"/>
      <c r="DH7" s="658"/>
      <c r="DI7" s="658"/>
      <c r="DJ7" s="658"/>
      <c r="DK7" s="658"/>
      <c r="DL7" s="658"/>
      <c r="DM7" s="658"/>
      <c r="DN7" s="658"/>
      <c r="DO7" s="658"/>
      <c r="DP7" s="659"/>
      <c r="DQ7" s="663">
        <v>17180063</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664698</v>
      </c>
      <c r="S8" s="658"/>
      <c r="T8" s="658"/>
      <c r="U8" s="658"/>
      <c r="V8" s="658"/>
      <c r="W8" s="658"/>
      <c r="X8" s="658"/>
      <c r="Y8" s="659"/>
      <c r="Z8" s="695">
        <v>0.3</v>
      </c>
      <c r="AA8" s="695"/>
      <c r="AB8" s="695"/>
      <c r="AC8" s="695"/>
      <c r="AD8" s="696">
        <v>664698</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794052</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120031377</v>
      </c>
      <c r="CS8" s="658"/>
      <c r="CT8" s="658"/>
      <c r="CU8" s="658"/>
      <c r="CV8" s="658"/>
      <c r="CW8" s="658"/>
      <c r="CX8" s="658"/>
      <c r="CY8" s="659"/>
      <c r="CZ8" s="695">
        <v>53.5</v>
      </c>
      <c r="DA8" s="695"/>
      <c r="DB8" s="695"/>
      <c r="DC8" s="695"/>
      <c r="DD8" s="663">
        <v>2345602</v>
      </c>
      <c r="DE8" s="658"/>
      <c r="DF8" s="658"/>
      <c r="DG8" s="658"/>
      <c r="DH8" s="658"/>
      <c r="DI8" s="658"/>
      <c r="DJ8" s="658"/>
      <c r="DK8" s="658"/>
      <c r="DL8" s="658"/>
      <c r="DM8" s="658"/>
      <c r="DN8" s="658"/>
      <c r="DO8" s="658"/>
      <c r="DP8" s="659"/>
      <c r="DQ8" s="663">
        <v>56236105</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710505</v>
      </c>
      <c r="S9" s="658"/>
      <c r="T9" s="658"/>
      <c r="U9" s="658"/>
      <c r="V9" s="658"/>
      <c r="W9" s="658"/>
      <c r="X9" s="658"/>
      <c r="Y9" s="659"/>
      <c r="Z9" s="695">
        <v>0.3</v>
      </c>
      <c r="AA9" s="695"/>
      <c r="AB9" s="695"/>
      <c r="AC9" s="695"/>
      <c r="AD9" s="696">
        <v>710505</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25355204</v>
      </c>
      <c r="BH9" s="658"/>
      <c r="BI9" s="658"/>
      <c r="BJ9" s="658"/>
      <c r="BK9" s="658"/>
      <c r="BL9" s="658"/>
      <c r="BM9" s="658"/>
      <c r="BN9" s="659"/>
      <c r="BO9" s="695">
        <v>30.4</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16271424</v>
      </c>
      <c r="CS9" s="658"/>
      <c r="CT9" s="658"/>
      <c r="CU9" s="658"/>
      <c r="CV9" s="658"/>
      <c r="CW9" s="658"/>
      <c r="CX9" s="658"/>
      <c r="CY9" s="659"/>
      <c r="CZ9" s="695">
        <v>7.3</v>
      </c>
      <c r="DA9" s="695"/>
      <c r="DB9" s="695"/>
      <c r="DC9" s="695"/>
      <c r="DD9" s="663">
        <v>2136056</v>
      </c>
      <c r="DE9" s="658"/>
      <c r="DF9" s="658"/>
      <c r="DG9" s="658"/>
      <c r="DH9" s="658"/>
      <c r="DI9" s="658"/>
      <c r="DJ9" s="658"/>
      <c r="DK9" s="658"/>
      <c r="DL9" s="658"/>
      <c r="DM9" s="658"/>
      <c r="DN9" s="658"/>
      <c r="DO9" s="658"/>
      <c r="DP9" s="659"/>
      <c r="DQ9" s="663">
        <v>10315912</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1600616</v>
      </c>
      <c r="BH10" s="658"/>
      <c r="BI10" s="658"/>
      <c r="BJ10" s="658"/>
      <c r="BK10" s="658"/>
      <c r="BL10" s="658"/>
      <c r="BM10" s="658"/>
      <c r="BN10" s="659"/>
      <c r="BO10" s="695">
        <v>1.9</v>
      </c>
      <c r="BP10" s="695"/>
      <c r="BQ10" s="695"/>
      <c r="BR10" s="695"/>
      <c r="BS10" s="696">
        <v>266369</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151175</v>
      </c>
      <c r="CS10" s="658"/>
      <c r="CT10" s="658"/>
      <c r="CU10" s="658"/>
      <c r="CV10" s="658"/>
      <c r="CW10" s="658"/>
      <c r="CX10" s="658"/>
      <c r="CY10" s="659"/>
      <c r="CZ10" s="695">
        <v>0.1</v>
      </c>
      <c r="DA10" s="695"/>
      <c r="DB10" s="695"/>
      <c r="DC10" s="695"/>
      <c r="DD10" s="663">
        <v>297</v>
      </c>
      <c r="DE10" s="658"/>
      <c r="DF10" s="658"/>
      <c r="DG10" s="658"/>
      <c r="DH10" s="658"/>
      <c r="DI10" s="658"/>
      <c r="DJ10" s="658"/>
      <c r="DK10" s="658"/>
      <c r="DL10" s="658"/>
      <c r="DM10" s="658"/>
      <c r="DN10" s="658"/>
      <c r="DO10" s="658"/>
      <c r="DP10" s="659"/>
      <c r="DQ10" s="663">
        <v>150640</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10837434</v>
      </c>
      <c r="S11" s="658"/>
      <c r="T11" s="658"/>
      <c r="U11" s="658"/>
      <c r="V11" s="658"/>
      <c r="W11" s="658"/>
      <c r="X11" s="658"/>
      <c r="Y11" s="659"/>
      <c r="Z11" s="660">
        <v>4.8</v>
      </c>
      <c r="AA11" s="661"/>
      <c r="AB11" s="661"/>
      <c r="AC11" s="662"/>
      <c r="AD11" s="663">
        <v>10837434</v>
      </c>
      <c r="AE11" s="658"/>
      <c r="AF11" s="658"/>
      <c r="AG11" s="658"/>
      <c r="AH11" s="658"/>
      <c r="AI11" s="658"/>
      <c r="AJ11" s="658"/>
      <c r="AK11" s="659"/>
      <c r="AL11" s="660">
        <v>9.9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4803517</v>
      </c>
      <c r="BH11" s="658"/>
      <c r="BI11" s="658"/>
      <c r="BJ11" s="658"/>
      <c r="BK11" s="658"/>
      <c r="BL11" s="658"/>
      <c r="BM11" s="658"/>
      <c r="BN11" s="659"/>
      <c r="BO11" s="695">
        <v>5.8</v>
      </c>
      <c r="BP11" s="695"/>
      <c r="BQ11" s="695"/>
      <c r="BR11" s="695"/>
      <c r="BS11" s="696">
        <v>1314344</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153614</v>
      </c>
      <c r="CS11" s="658"/>
      <c r="CT11" s="658"/>
      <c r="CU11" s="658"/>
      <c r="CV11" s="658"/>
      <c r="CW11" s="658"/>
      <c r="CX11" s="658"/>
      <c r="CY11" s="659"/>
      <c r="CZ11" s="695">
        <v>0.1</v>
      </c>
      <c r="DA11" s="695"/>
      <c r="DB11" s="695"/>
      <c r="DC11" s="695"/>
      <c r="DD11" s="663">
        <v>339</v>
      </c>
      <c r="DE11" s="658"/>
      <c r="DF11" s="658"/>
      <c r="DG11" s="658"/>
      <c r="DH11" s="658"/>
      <c r="DI11" s="658"/>
      <c r="DJ11" s="658"/>
      <c r="DK11" s="658"/>
      <c r="DL11" s="658"/>
      <c r="DM11" s="658"/>
      <c r="DN11" s="658"/>
      <c r="DO11" s="658"/>
      <c r="DP11" s="659"/>
      <c r="DQ11" s="663">
        <v>134764</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35637485</v>
      </c>
      <c r="BH12" s="658"/>
      <c r="BI12" s="658"/>
      <c r="BJ12" s="658"/>
      <c r="BK12" s="658"/>
      <c r="BL12" s="658"/>
      <c r="BM12" s="658"/>
      <c r="BN12" s="659"/>
      <c r="BO12" s="695">
        <v>42.8</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3564058</v>
      </c>
      <c r="CS12" s="658"/>
      <c r="CT12" s="658"/>
      <c r="CU12" s="658"/>
      <c r="CV12" s="658"/>
      <c r="CW12" s="658"/>
      <c r="CX12" s="658"/>
      <c r="CY12" s="659"/>
      <c r="CZ12" s="695">
        <v>1.6</v>
      </c>
      <c r="DA12" s="695"/>
      <c r="DB12" s="695"/>
      <c r="DC12" s="695"/>
      <c r="DD12" s="663">
        <v>649</v>
      </c>
      <c r="DE12" s="658"/>
      <c r="DF12" s="658"/>
      <c r="DG12" s="658"/>
      <c r="DH12" s="658"/>
      <c r="DI12" s="658"/>
      <c r="DJ12" s="658"/>
      <c r="DK12" s="658"/>
      <c r="DL12" s="658"/>
      <c r="DM12" s="658"/>
      <c r="DN12" s="658"/>
      <c r="DO12" s="658"/>
      <c r="DP12" s="659"/>
      <c r="DQ12" s="663">
        <v>1320052</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35425658</v>
      </c>
      <c r="BH13" s="658"/>
      <c r="BI13" s="658"/>
      <c r="BJ13" s="658"/>
      <c r="BK13" s="658"/>
      <c r="BL13" s="658"/>
      <c r="BM13" s="658"/>
      <c r="BN13" s="659"/>
      <c r="BO13" s="695">
        <v>42.5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14770460</v>
      </c>
      <c r="CS13" s="658"/>
      <c r="CT13" s="658"/>
      <c r="CU13" s="658"/>
      <c r="CV13" s="658"/>
      <c r="CW13" s="658"/>
      <c r="CX13" s="658"/>
      <c r="CY13" s="659"/>
      <c r="CZ13" s="695">
        <v>6.6</v>
      </c>
      <c r="DA13" s="695"/>
      <c r="DB13" s="695"/>
      <c r="DC13" s="695"/>
      <c r="DD13" s="663">
        <v>4557403</v>
      </c>
      <c r="DE13" s="658"/>
      <c r="DF13" s="658"/>
      <c r="DG13" s="658"/>
      <c r="DH13" s="658"/>
      <c r="DI13" s="658"/>
      <c r="DJ13" s="658"/>
      <c r="DK13" s="658"/>
      <c r="DL13" s="658"/>
      <c r="DM13" s="658"/>
      <c r="DN13" s="658"/>
      <c r="DO13" s="658"/>
      <c r="DP13" s="659"/>
      <c r="DQ13" s="663">
        <v>10233389</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7976</v>
      </c>
      <c r="S14" s="658"/>
      <c r="T14" s="658"/>
      <c r="U14" s="658"/>
      <c r="V14" s="658"/>
      <c r="W14" s="658"/>
      <c r="X14" s="658"/>
      <c r="Y14" s="659"/>
      <c r="Z14" s="695">
        <v>0</v>
      </c>
      <c r="AA14" s="695"/>
      <c r="AB14" s="695"/>
      <c r="AC14" s="695"/>
      <c r="AD14" s="696">
        <v>7976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499896</v>
      </c>
      <c r="BH14" s="658"/>
      <c r="BI14" s="658"/>
      <c r="BJ14" s="658"/>
      <c r="BK14" s="658"/>
      <c r="BL14" s="658"/>
      <c r="BM14" s="658"/>
      <c r="BN14" s="659"/>
      <c r="BO14" s="695">
        <v>0.6</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5103688</v>
      </c>
      <c r="CS14" s="658"/>
      <c r="CT14" s="658"/>
      <c r="CU14" s="658"/>
      <c r="CV14" s="658"/>
      <c r="CW14" s="658"/>
      <c r="CX14" s="658"/>
      <c r="CY14" s="659"/>
      <c r="CZ14" s="695">
        <v>2.2999999999999998</v>
      </c>
      <c r="DA14" s="695"/>
      <c r="DB14" s="695"/>
      <c r="DC14" s="695"/>
      <c r="DD14" s="663">
        <v>417015</v>
      </c>
      <c r="DE14" s="658"/>
      <c r="DF14" s="658"/>
      <c r="DG14" s="658"/>
      <c r="DH14" s="658"/>
      <c r="DI14" s="658"/>
      <c r="DJ14" s="658"/>
      <c r="DK14" s="658"/>
      <c r="DL14" s="658"/>
      <c r="DM14" s="658"/>
      <c r="DN14" s="658"/>
      <c r="DO14" s="658"/>
      <c r="DP14" s="659"/>
      <c r="DQ14" s="663">
        <v>4600892</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3644466</v>
      </c>
      <c r="BH15" s="658"/>
      <c r="BI15" s="658"/>
      <c r="BJ15" s="658"/>
      <c r="BK15" s="658"/>
      <c r="BL15" s="658"/>
      <c r="BM15" s="658"/>
      <c r="BN15" s="659"/>
      <c r="BO15" s="695">
        <v>4.4000000000000004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17764954</v>
      </c>
      <c r="CS15" s="658"/>
      <c r="CT15" s="658"/>
      <c r="CU15" s="658"/>
      <c r="CV15" s="658"/>
      <c r="CW15" s="658"/>
      <c r="CX15" s="658"/>
      <c r="CY15" s="659"/>
      <c r="CZ15" s="695">
        <v>7.9</v>
      </c>
      <c r="DA15" s="695"/>
      <c r="DB15" s="695"/>
      <c r="DC15" s="695"/>
      <c r="DD15" s="663">
        <v>1484024</v>
      </c>
      <c r="DE15" s="658"/>
      <c r="DF15" s="658"/>
      <c r="DG15" s="658"/>
      <c r="DH15" s="658"/>
      <c r="DI15" s="658"/>
      <c r="DJ15" s="658"/>
      <c r="DK15" s="658"/>
      <c r="DL15" s="658"/>
      <c r="DM15" s="658"/>
      <c r="DN15" s="658"/>
      <c r="DO15" s="658"/>
      <c r="DP15" s="659"/>
      <c r="DQ15" s="663">
        <v>12860513</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145209</v>
      </c>
      <c r="S16" s="658"/>
      <c r="T16" s="658"/>
      <c r="U16" s="658"/>
      <c r="V16" s="658"/>
      <c r="W16" s="658"/>
      <c r="X16" s="658"/>
      <c r="Y16" s="659"/>
      <c r="Z16" s="695">
        <v>0.1</v>
      </c>
      <c r="AA16" s="695"/>
      <c r="AB16" s="695"/>
      <c r="AC16" s="695"/>
      <c r="AD16" s="696">
        <v>145209</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1114776</v>
      </c>
      <c r="S17" s="658"/>
      <c r="T17" s="658"/>
      <c r="U17" s="658"/>
      <c r="V17" s="658"/>
      <c r="W17" s="658"/>
      <c r="X17" s="658"/>
      <c r="Y17" s="659"/>
      <c r="Z17" s="695">
        <v>0.5</v>
      </c>
      <c r="AA17" s="695"/>
      <c r="AB17" s="695"/>
      <c r="AC17" s="695"/>
      <c r="AD17" s="696">
        <v>1114776</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23340907</v>
      </c>
      <c r="CS17" s="658"/>
      <c r="CT17" s="658"/>
      <c r="CU17" s="658"/>
      <c r="CV17" s="658"/>
      <c r="CW17" s="658"/>
      <c r="CX17" s="658"/>
      <c r="CY17" s="659"/>
      <c r="CZ17" s="695">
        <v>10.4</v>
      </c>
      <c r="DA17" s="695"/>
      <c r="DB17" s="695"/>
      <c r="DC17" s="695"/>
      <c r="DD17" s="663" t="s">
        <v>122</v>
      </c>
      <c r="DE17" s="658"/>
      <c r="DF17" s="658"/>
      <c r="DG17" s="658"/>
      <c r="DH17" s="658"/>
      <c r="DI17" s="658"/>
      <c r="DJ17" s="658"/>
      <c r="DK17" s="658"/>
      <c r="DL17" s="658"/>
      <c r="DM17" s="658"/>
      <c r="DN17" s="658"/>
      <c r="DO17" s="658"/>
      <c r="DP17" s="659"/>
      <c r="DQ17" s="663">
        <v>21546047</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498987</v>
      </c>
      <c r="S18" s="658"/>
      <c r="T18" s="658"/>
      <c r="U18" s="658"/>
      <c r="V18" s="658"/>
      <c r="W18" s="658"/>
      <c r="X18" s="658"/>
      <c r="Y18" s="659"/>
      <c r="Z18" s="695">
        <v>0.2</v>
      </c>
      <c r="AA18" s="695"/>
      <c r="AB18" s="695"/>
      <c r="AC18" s="695"/>
      <c r="AD18" s="696">
        <v>498987</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452422</v>
      </c>
      <c r="S19" s="658"/>
      <c r="T19" s="658"/>
      <c r="U19" s="658"/>
      <c r="V19" s="658"/>
      <c r="W19" s="658"/>
      <c r="X19" s="658"/>
      <c r="Y19" s="659"/>
      <c r="Z19" s="695">
        <v>0.2</v>
      </c>
      <c r="AA19" s="695"/>
      <c r="AB19" s="695"/>
      <c r="AC19" s="695"/>
      <c r="AD19" s="696">
        <v>452422</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11010878</v>
      </c>
      <c r="BH19" s="658"/>
      <c r="BI19" s="658"/>
      <c r="BJ19" s="658"/>
      <c r="BK19" s="658"/>
      <c r="BL19" s="658"/>
      <c r="BM19" s="658"/>
      <c r="BN19" s="659"/>
      <c r="BO19" s="695">
        <v>13.2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46565</v>
      </c>
      <c r="S20" s="658"/>
      <c r="T20" s="658"/>
      <c r="U20" s="658"/>
      <c r="V20" s="658"/>
      <c r="W20" s="658"/>
      <c r="X20" s="658"/>
      <c r="Y20" s="659"/>
      <c r="Z20" s="695">
        <v>0</v>
      </c>
      <c r="AA20" s="695"/>
      <c r="AB20" s="695"/>
      <c r="AC20" s="695"/>
      <c r="AD20" s="696">
        <v>46565</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11010878</v>
      </c>
      <c r="BH20" s="658"/>
      <c r="BI20" s="658"/>
      <c r="BJ20" s="658"/>
      <c r="BK20" s="658"/>
      <c r="BL20" s="658"/>
      <c r="BM20" s="658"/>
      <c r="BN20" s="659"/>
      <c r="BO20" s="695">
        <v>13.2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224202280</v>
      </c>
      <c r="CS20" s="658"/>
      <c r="CT20" s="658"/>
      <c r="CU20" s="658"/>
      <c r="CV20" s="658"/>
      <c r="CW20" s="658"/>
      <c r="CX20" s="658"/>
      <c r="CY20" s="659"/>
      <c r="CZ20" s="695">
        <v>100</v>
      </c>
      <c r="DA20" s="695"/>
      <c r="DB20" s="695"/>
      <c r="DC20" s="695"/>
      <c r="DD20" s="663">
        <v>12460776</v>
      </c>
      <c r="DE20" s="658"/>
      <c r="DF20" s="658"/>
      <c r="DG20" s="658"/>
      <c r="DH20" s="658"/>
      <c r="DI20" s="658"/>
      <c r="DJ20" s="658"/>
      <c r="DK20" s="658"/>
      <c r="DL20" s="658"/>
      <c r="DM20" s="658"/>
      <c r="DN20" s="658"/>
      <c r="DO20" s="658"/>
      <c r="DP20" s="659"/>
      <c r="DQ20" s="663">
        <v>135374698</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16790463</v>
      </c>
      <c r="S21" s="658"/>
      <c r="T21" s="658"/>
      <c r="U21" s="658"/>
      <c r="V21" s="658"/>
      <c r="W21" s="658"/>
      <c r="X21" s="658"/>
      <c r="Y21" s="659"/>
      <c r="Z21" s="695">
        <v>7.4</v>
      </c>
      <c r="AA21" s="695"/>
      <c r="AB21" s="695"/>
      <c r="AC21" s="695"/>
      <c r="AD21" s="696">
        <v>16457619</v>
      </c>
      <c r="AE21" s="696"/>
      <c r="AF21" s="696"/>
      <c r="AG21" s="696"/>
      <c r="AH21" s="696"/>
      <c r="AI21" s="696"/>
      <c r="AJ21" s="696"/>
      <c r="AK21" s="696"/>
      <c r="AL21" s="660">
        <v>15.1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13944</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16457619</v>
      </c>
      <c r="S22" s="658"/>
      <c r="T22" s="658"/>
      <c r="U22" s="658"/>
      <c r="V22" s="658"/>
      <c r="W22" s="658"/>
      <c r="X22" s="658"/>
      <c r="Y22" s="659"/>
      <c r="Z22" s="695">
        <v>7.2</v>
      </c>
      <c r="AA22" s="695"/>
      <c r="AB22" s="695"/>
      <c r="AC22" s="695"/>
      <c r="AD22" s="696">
        <v>16457619</v>
      </c>
      <c r="AE22" s="696"/>
      <c r="AF22" s="696"/>
      <c r="AG22" s="696"/>
      <c r="AH22" s="696"/>
      <c r="AI22" s="696"/>
      <c r="AJ22" s="696"/>
      <c r="AK22" s="696"/>
      <c r="AL22" s="660">
        <v>15.1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v>3537251</v>
      </c>
      <c r="BH22" s="658"/>
      <c r="BI22" s="658"/>
      <c r="BJ22" s="658"/>
      <c r="BK22" s="658"/>
      <c r="BL22" s="658"/>
      <c r="BM22" s="658"/>
      <c r="BN22" s="659"/>
      <c r="BO22" s="695">
        <v>4.2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332844</v>
      </c>
      <c r="S23" s="658"/>
      <c r="T23" s="658"/>
      <c r="U23" s="658"/>
      <c r="V23" s="658"/>
      <c r="W23" s="658"/>
      <c r="X23" s="658"/>
      <c r="Y23" s="659"/>
      <c r="Z23" s="695">
        <v>0.1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7459683</v>
      </c>
      <c r="BH23" s="658"/>
      <c r="BI23" s="658"/>
      <c r="BJ23" s="658"/>
      <c r="BK23" s="658"/>
      <c r="BL23" s="658"/>
      <c r="BM23" s="658"/>
      <c r="BN23" s="659"/>
      <c r="BO23" s="695">
        <v>9</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140845642</v>
      </c>
      <c r="CS24" s="713"/>
      <c r="CT24" s="713"/>
      <c r="CU24" s="713"/>
      <c r="CV24" s="713"/>
      <c r="CW24" s="713"/>
      <c r="CX24" s="713"/>
      <c r="CY24" s="738"/>
      <c r="CZ24" s="739">
        <v>62.8</v>
      </c>
      <c r="DA24" s="721"/>
      <c r="DB24" s="721"/>
      <c r="DC24" s="741"/>
      <c r="DD24" s="737">
        <v>76145142</v>
      </c>
      <c r="DE24" s="713"/>
      <c r="DF24" s="713"/>
      <c r="DG24" s="713"/>
      <c r="DH24" s="713"/>
      <c r="DI24" s="713"/>
      <c r="DJ24" s="713"/>
      <c r="DK24" s="738"/>
      <c r="DL24" s="737">
        <v>67568360</v>
      </c>
      <c r="DM24" s="713"/>
      <c r="DN24" s="713"/>
      <c r="DO24" s="713"/>
      <c r="DP24" s="713"/>
      <c r="DQ24" s="713"/>
      <c r="DR24" s="713"/>
      <c r="DS24" s="713"/>
      <c r="DT24" s="713"/>
      <c r="DU24" s="713"/>
      <c r="DV24" s="738"/>
      <c r="DW24" s="739">
        <v>61.3</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114970918</v>
      </c>
      <c r="S25" s="658"/>
      <c r="T25" s="658"/>
      <c r="U25" s="658"/>
      <c r="V25" s="658"/>
      <c r="W25" s="658"/>
      <c r="X25" s="658"/>
      <c r="Y25" s="659"/>
      <c r="Z25" s="695">
        <v>50.6</v>
      </c>
      <c r="AA25" s="695"/>
      <c r="AB25" s="695"/>
      <c r="AC25" s="695"/>
      <c r="AD25" s="696">
        <v>107178391</v>
      </c>
      <c r="AE25" s="696"/>
      <c r="AF25" s="696"/>
      <c r="AG25" s="696"/>
      <c r="AH25" s="696"/>
      <c r="AI25" s="696"/>
      <c r="AJ25" s="696"/>
      <c r="AK25" s="696"/>
      <c r="AL25" s="660">
        <v>98.1</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28830698</v>
      </c>
      <c r="CS25" s="670"/>
      <c r="CT25" s="670"/>
      <c r="CU25" s="670"/>
      <c r="CV25" s="670"/>
      <c r="CW25" s="670"/>
      <c r="CX25" s="670"/>
      <c r="CY25" s="671"/>
      <c r="CZ25" s="660">
        <v>12.9</v>
      </c>
      <c r="DA25" s="672"/>
      <c r="DB25" s="672"/>
      <c r="DC25" s="673"/>
      <c r="DD25" s="663">
        <v>25222790</v>
      </c>
      <c r="DE25" s="670"/>
      <c r="DF25" s="670"/>
      <c r="DG25" s="670"/>
      <c r="DH25" s="670"/>
      <c r="DI25" s="670"/>
      <c r="DJ25" s="670"/>
      <c r="DK25" s="671"/>
      <c r="DL25" s="663">
        <v>24726524</v>
      </c>
      <c r="DM25" s="670"/>
      <c r="DN25" s="670"/>
      <c r="DO25" s="670"/>
      <c r="DP25" s="670"/>
      <c r="DQ25" s="670"/>
      <c r="DR25" s="670"/>
      <c r="DS25" s="670"/>
      <c r="DT25" s="670"/>
      <c r="DU25" s="670"/>
      <c r="DV25" s="671"/>
      <c r="DW25" s="660">
        <v>22.4</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49342</v>
      </c>
      <c r="S26" s="658"/>
      <c r="T26" s="658"/>
      <c r="U26" s="658"/>
      <c r="V26" s="658"/>
      <c r="W26" s="658"/>
      <c r="X26" s="658"/>
      <c r="Y26" s="659"/>
      <c r="Z26" s="695">
        <v>0</v>
      </c>
      <c r="AA26" s="695"/>
      <c r="AB26" s="695"/>
      <c r="AC26" s="695"/>
      <c r="AD26" s="696">
        <v>49342</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18483465</v>
      </c>
      <c r="CS26" s="658"/>
      <c r="CT26" s="658"/>
      <c r="CU26" s="658"/>
      <c r="CV26" s="658"/>
      <c r="CW26" s="658"/>
      <c r="CX26" s="658"/>
      <c r="CY26" s="659"/>
      <c r="CZ26" s="660">
        <v>8.1999999999999993</v>
      </c>
      <c r="DA26" s="672"/>
      <c r="DB26" s="672"/>
      <c r="DC26" s="673"/>
      <c r="DD26" s="663">
        <v>15102806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1045197</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83346114</v>
      </c>
      <c r="BH27" s="658"/>
      <c r="BI27" s="658"/>
      <c r="BJ27" s="658"/>
      <c r="BK27" s="658"/>
      <c r="BL27" s="658"/>
      <c r="BM27" s="658"/>
      <c r="BN27" s="659"/>
      <c r="BO27" s="695">
        <v>100</v>
      </c>
      <c r="BP27" s="695"/>
      <c r="BQ27" s="695"/>
      <c r="BR27" s="695"/>
      <c r="BS27" s="696">
        <v>1580713</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88674222</v>
      </c>
      <c r="CS27" s="670"/>
      <c r="CT27" s="670"/>
      <c r="CU27" s="670"/>
      <c r="CV27" s="670"/>
      <c r="CW27" s="670"/>
      <c r="CX27" s="670"/>
      <c r="CY27" s="671"/>
      <c r="CZ27" s="660">
        <v>39.6</v>
      </c>
      <c r="DA27" s="672"/>
      <c r="DB27" s="672"/>
      <c r="DC27" s="673"/>
      <c r="DD27" s="663">
        <v>29376490</v>
      </c>
      <c r="DE27" s="670"/>
      <c r="DF27" s="670"/>
      <c r="DG27" s="670"/>
      <c r="DH27" s="670"/>
      <c r="DI27" s="670"/>
      <c r="DJ27" s="670"/>
      <c r="DK27" s="671"/>
      <c r="DL27" s="663">
        <v>22106114</v>
      </c>
      <c r="DM27" s="670"/>
      <c r="DN27" s="670"/>
      <c r="DO27" s="670"/>
      <c r="DP27" s="670"/>
      <c r="DQ27" s="670"/>
      <c r="DR27" s="670"/>
      <c r="DS27" s="670"/>
      <c r="DT27" s="670"/>
      <c r="DU27" s="670"/>
      <c r="DV27" s="671"/>
      <c r="DW27" s="660">
        <v>20</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5905618</v>
      </c>
      <c r="S28" s="658"/>
      <c r="T28" s="658"/>
      <c r="U28" s="658"/>
      <c r="V28" s="658"/>
      <c r="W28" s="658"/>
      <c r="X28" s="658"/>
      <c r="Y28" s="659"/>
      <c r="Z28" s="695">
        <v>2.6</v>
      </c>
      <c r="AA28" s="695"/>
      <c r="AB28" s="695"/>
      <c r="AC28" s="695"/>
      <c r="AD28" s="696">
        <v>1470347</v>
      </c>
      <c r="AE28" s="696"/>
      <c r="AF28" s="696"/>
      <c r="AG28" s="696"/>
      <c r="AH28" s="696"/>
      <c r="AI28" s="696"/>
      <c r="AJ28" s="696"/>
      <c r="AK28" s="696"/>
      <c r="AL28" s="660">
        <v>1.3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23340722</v>
      </c>
      <c r="CS28" s="658"/>
      <c r="CT28" s="658"/>
      <c r="CU28" s="658"/>
      <c r="CV28" s="658"/>
      <c r="CW28" s="658"/>
      <c r="CX28" s="658"/>
      <c r="CY28" s="659"/>
      <c r="CZ28" s="660">
        <v>10.4</v>
      </c>
      <c r="DA28" s="672"/>
      <c r="DB28" s="672"/>
      <c r="DC28" s="673"/>
      <c r="DD28" s="663">
        <v>21545862</v>
      </c>
      <c r="DE28" s="658"/>
      <c r="DF28" s="658"/>
      <c r="DG28" s="658"/>
      <c r="DH28" s="658"/>
      <c r="DI28" s="658"/>
      <c r="DJ28" s="658"/>
      <c r="DK28" s="659"/>
      <c r="DL28" s="663">
        <v>20735722</v>
      </c>
      <c r="DM28" s="658"/>
      <c r="DN28" s="658"/>
      <c r="DO28" s="658"/>
      <c r="DP28" s="658"/>
      <c r="DQ28" s="658"/>
      <c r="DR28" s="658"/>
      <c r="DS28" s="658"/>
      <c r="DT28" s="658"/>
      <c r="DU28" s="658"/>
      <c r="DV28" s="659"/>
      <c r="DW28" s="660">
        <v>18.8</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373617</v>
      </c>
      <c r="S29" s="658"/>
      <c r="T29" s="658"/>
      <c r="U29" s="658"/>
      <c r="V29" s="658"/>
      <c r="W29" s="658"/>
      <c r="X29" s="658"/>
      <c r="Y29" s="659"/>
      <c r="Z29" s="695">
        <v>0.2</v>
      </c>
      <c r="AA29" s="695"/>
      <c r="AB29" s="695"/>
      <c r="AC29" s="695"/>
      <c r="AD29" s="696">
        <v>7</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23340722</v>
      </c>
      <c r="CS29" s="670"/>
      <c r="CT29" s="670"/>
      <c r="CU29" s="670"/>
      <c r="CV29" s="670"/>
      <c r="CW29" s="670"/>
      <c r="CX29" s="670"/>
      <c r="CY29" s="671"/>
      <c r="CZ29" s="660">
        <v>10.4</v>
      </c>
      <c r="DA29" s="672"/>
      <c r="DB29" s="672"/>
      <c r="DC29" s="673"/>
      <c r="DD29" s="663">
        <v>21545862</v>
      </c>
      <c r="DE29" s="670"/>
      <c r="DF29" s="670"/>
      <c r="DG29" s="670"/>
      <c r="DH29" s="670"/>
      <c r="DI29" s="670"/>
      <c r="DJ29" s="670"/>
      <c r="DK29" s="671"/>
      <c r="DL29" s="663">
        <v>20735722</v>
      </c>
      <c r="DM29" s="670"/>
      <c r="DN29" s="670"/>
      <c r="DO29" s="670"/>
      <c r="DP29" s="670"/>
      <c r="DQ29" s="670"/>
      <c r="DR29" s="670"/>
      <c r="DS29" s="670"/>
      <c r="DT29" s="670"/>
      <c r="DU29" s="670"/>
      <c r="DV29" s="671"/>
      <c r="DW29" s="660">
        <v>18.8</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61693661</v>
      </c>
      <c r="S30" s="658"/>
      <c r="T30" s="658"/>
      <c r="U30" s="658"/>
      <c r="V30" s="658"/>
      <c r="W30" s="658"/>
      <c r="X30" s="658"/>
      <c r="Y30" s="659"/>
      <c r="Z30" s="695">
        <v>27.1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22686452</v>
      </c>
      <c r="CS30" s="658"/>
      <c r="CT30" s="658"/>
      <c r="CU30" s="658"/>
      <c r="CV30" s="658"/>
      <c r="CW30" s="658"/>
      <c r="CX30" s="658"/>
      <c r="CY30" s="659"/>
      <c r="CZ30" s="660">
        <v>10.1</v>
      </c>
      <c r="DA30" s="672"/>
      <c r="DB30" s="672"/>
      <c r="DC30" s="673"/>
      <c r="DD30" s="663">
        <v>20977415</v>
      </c>
      <c r="DE30" s="658"/>
      <c r="DF30" s="658"/>
      <c r="DG30" s="658"/>
      <c r="DH30" s="658"/>
      <c r="DI30" s="658"/>
      <c r="DJ30" s="658"/>
      <c r="DK30" s="659"/>
      <c r="DL30" s="663">
        <v>20167275</v>
      </c>
      <c r="DM30" s="658"/>
      <c r="DN30" s="658"/>
      <c r="DO30" s="658"/>
      <c r="DP30" s="658"/>
      <c r="DQ30" s="658"/>
      <c r="DR30" s="658"/>
      <c r="DS30" s="658"/>
      <c r="DT30" s="658"/>
      <c r="DU30" s="658"/>
      <c r="DV30" s="659"/>
      <c r="DW30" s="660">
        <v>18.3</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98</v>
      </c>
      <c r="BN31" s="720"/>
      <c r="BO31" s="720"/>
      <c r="BP31" s="720"/>
      <c r="BQ31" s="722"/>
      <c r="BR31" s="719">
        <v>99.2</v>
      </c>
      <c r="BS31" s="720"/>
      <c r="BT31" s="720"/>
      <c r="BU31" s="720"/>
      <c r="BV31" s="720"/>
      <c r="BW31" s="720"/>
      <c r="BX31" s="721">
        <v>97.8</v>
      </c>
      <c r="BY31" s="720"/>
      <c r="BZ31" s="720"/>
      <c r="CA31" s="720"/>
      <c r="CB31" s="722"/>
      <c r="CD31" s="678"/>
      <c r="CE31" s="679"/>
      <c r="CF31" s="654" t="s">
        <v>300</v>
      </c>
      <c r="CG31" s="655"/>
      <c r="CH31" s="655"/>
      <c r="CI31" s="655"/>
      <c r="CJ31" s="655"/>
      <c r="CK31" s="655"/>
      <c r="CL31" s="655"/>
      <c r="CM31" s="655"/>
      <c r="CN31" s="655"/>
      <c r="CO31" s="655"/>
      <c r="CP31" s="655"/>
      <c r="CQ31" s="656"/>
      <c r="CR31" s="657">
        <v>654270</v>
      </c>
      <c r="CS31" s="670"/>
      <c r="CT31" s="670"/>
      <c r="CU31" s="670"/>
      <c r="CV31" s="670"/>
      <c r="CW31" s="670"/>
      <c r="CX31" s="670"/>
      <c r="CY31" s="671"/>
      <c r="CZ31" s="660">
        <v>0.3</v>
      </c>
      <c r="DA31" s="672"/>
      <c r="DB31" s="672"/>
      <c r="DC31" s="673"/>
      <c r="DD31" s="663">
        <v>568447</v>
      </c>
      <c r="DE31" s="670"/>
      <c r="DF31" s="670"/>
      <c r="DG31" s="670"/>
      <c r="DH31" s="670"/>
      <c r="DI31" s="670"/>
      <c r="DJ31" s="670"/>
      <c r="DK31" s="671"/>
      <c r="DL31" s="663">
        <v>568447</v>
      </c>
      <c r="DM31" s="670"/>
      <c r="DN31" s="670"/>
      <c r="DO31" s="670"/>
      <c r="DP31" s="670"/>
      <c r="DQ31" s="670"/>
      <c r="DR31" s="670"/>
      <c r="DS31" s="670"/>
      <c r="DT31" s="670"/>
      <c r="DU31" s="670"/>
      <c r="DV31" s="671"/>
      <c r="DW31" s="660">
        <v>0.5</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15085242</v>
      </c>
      <c r="S32" s="658"/>
      <c r="T32" s="658"/>
      <c r="U32" s="658"/>
      <c r="V32" s="658"/>
      <c r="W32" s="658"/>
      <c r="X32" s="658"/>
      <c r="Y32" s="659"/>
      <c r="Z32" s="695">
        <v>6.6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98.9</v>
      </c>
      <c r="BH32" s="670"/>
      <c r="BI32" s="670"/>
      <c r="BJ32" s="670"/>
      <c r="BK32" s="670"/>
      <c r="BL32" s="670"/>
      <c r="BM32" s="661">
        <v>96.8</v>
      </c>
      <c r="BN32" s="670"/>
      <c r="BO32" s="670"/>
      <c r="BP32" s="670"/>
      <c r="BQ32" s="693"/>
      <c r="BR32" s="723">
        <v>98.8</v>
      </c>
      <c r="BS32" s="670"/>
      <c r="BT32" s="670"/>
      <c r="BU32" s="670"/>
      <c r="BV32" s="670"/>
      <c r="BW32" s="670"/>
      <c r="BX32" s="661">
        <v>96.5</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2421315</v>
      </c>
      <c r="S33" s="658"/>
      <c r="T33" s="658"/>
      <c r="U33" s="658"/>
      <c r="V33" s="658"/>
      <c r="W33" s="658"/>
      <c r="X33" s="658"/>
      <c r="Y33" s="659"/>
      <c r="Z33" s="695">
        <v>1.1000000000000001</v>
      </c>
      <c r="AA33" s="695"/>
      <c r="AB33" s="695"/>
      <c r="AC33" s="695"/>
      <c r="AD33" s="696">
        <v>386668</v>
      </c>
      <c r="AE33" s="696"/>
      <c r="AF33" s="696"/>
      <c r="AG33" s="696"/>
      <c r="AH33" s="696"/>
      <c r="AI33" s="696"/>
      <c r="AJ33" s="696"/>
      <c r="AK33" s="696"/>
      <c r="AL33" s="660">
        <v>0.4</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98.7</v>
      </c>
      <c r="BN33" s="642"/>
      <c r="BO33" s="642"/>
      <c r="BP33" s="642"/>
      <c r="BQ33" s="705"/>
      <c r="BR33" s="718">
        <v>99.5</v>
      </c>
      <c r="BS33" s="642"/>
      <c r="BT33" s="642"/>
      <c r="BU33" s="642"/>
      <c r="BV33" s="642"/>
      <c r="BW33" s="642"/>
      <c r="BX33" s="688">
        <v>98.6</v>
      </c>
      <c r="BY33" s="642"/>
      <c r="BZ33" s="642"/>
      <c r="CA33" s="642"/>
      <c r="CB33" s="705"/>
      <c r="CD33" s="654" t="s">
        <v>307</v>
      </c>
      <c r="CE33" s="655"/>
      <c r="CF33" s="655"/>
      <c r="CG33" s="655"/>
      <c r="CH33" s="655"/>
      <c r="CI33" s="655"/>
      <c r="CJ33" s="655"/>
      <c r="CK33" s="655"/>
      <c r="CL33" s="655"/>
      <c r="CM33" s="655"/>
      <c r="CN33" s="655"/>
      <c r="CO33" s="655"/>
      <c r="CP33" s="655"/>
      <c r="CQ33" s="656"/>
      <c r="CR33" s="657">
        <v>70895861</v>
      </c>
      <c r="CS33" s="670"/>
      <c r="CT33" s="670"/>
      <c r="CU33" s="670"/>
      <c r="CV33" s="670"/>
      <c r="CW33" s="670"/>
      <c r="CX33" s="670"/>
      <c r="CY33" s="671"/>
      <c r="CZ33" s="660">
        <v>31.6</v>
      </c>
      <c r="DA33" s="672"/>
      <c r="DB33" s="672"/>
      <c r="DC33" s="673"/>
      <c r="DD33" s="663">
        <v>55173980</v>
      </c>
      <c r="DE33" s="670"/>
      <c r="DF33" s="670"/>
      <c r="DG33" s="670"/>
      <c r="DH33" s="670"/>
      <c r="DI33" s="670"/>
      <c r="DJ33" s="670"/>
      <c r="DK33" s="671"/>
      <c r="DL33" s="663">
        <v>39870817</v>
      </c>
      <c r="DM33" s="670"/>
      <c r="DN33" s="670"/>
      <c r="DO33" s="670"/>
      <c r="DP33" s="670"/>
      <c r="DQ33" s="670"/>
      <c r="DR33" s="670"/>
      <c r="DS33" s="670"/>
      <c r="DT33" s="670"/>
      <c r="DU33" s="670"/>
      <c r="DV33" s="671"/>
      <c r="DW33" s="660">
        <v>36.200000000000003</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718366</v>
      </c>
      <c r="S34" s="658"/>
      <c r="T34" s="658"/>
      <c r="U34" s="658"/>
      <c r="V34" s="658"/>
      <c r="W34" s="658"/>
      <c r="X34" s="658"/>
      <c r="Y34" s="659"/>
      <c r="Z34" s="695">
        <v>0.3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23656842</v>
      </c>
      <c r="CS34" s="658"/>
      <c r="CT34" s="658"/>
      <c r="CU34" s="658"/>
      <c r="CV34" s="658"/>
      <c r="CW34" s="658"/>
      <c r="CX34" s="658"/>
      <c r="CY34" s="659"/>
      <c r="CZ34" s="660">
        <v>10.6</v>
      </c>
      <c r="DA34" s="672"/>
      <c r="DB34" s="672"/>
      <c r="DC34" s="673"/>
      <c r="DD34" s="663">
        <v>17555769</v>
      </c>
      <c r="DE34" s="658"/>
      <c r="DF34" s="658"/>
      <c r="DG34" s="658"/>
      <c r="DH34" s="658"/>
      <c r="DI34" s="658"/>
      <c r="DJ34" s="658"/>
      <c r="DK34" s="659"/>
      <c r="DL34" s="663">
        <v>16261808</v>
      </c>
      <c r="DM34" s="658"/>
      <c r="DN34" s="658"/>
      <c r="DO34" s="658"/>
      <c r="DP34" s="658"/>
      <c r="DQ34" s="658"/>
      <c r="DR34" s="658"/>
      <c r="DS34" s="658"/>
      <c r="DT34" s="658"/>
      <c r="DU34" s="658"/>
      <c r="DV34" s="659"/>
      <c r="DW34" s="660">
        <v>14.7</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3197764</v>
      </c>
      <c r="S35" s="658"/>
      <c r="T35" s="658"/>
      <c r="U35" s="658"/>
      <c r="V35" s="658"/>
      <c r="W35" s="658"/>
      <c r="X35" s="658"/>
      <c r="Y35" s="659"/>
      <c r="Z35" s="695">
        <v>1.4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1536738</v>
      </c>
      <c r="CS35" s="670"/>
      <c r="CT35" s="670"/>
      <c r="CU35" s="670"/>
      <c r="CV35" s="670"/>
      <c r="CW35" s="670"/>
      <c r="CX35" s="670"/>
      <c r="CY35" s="671"/>
      <c r="CZ35" s="660">
        <v>0.7</v>
      </c>
      <c r="DA35" s="672"/>
      <c r="DB35" s="672"/>
      <c r="DC35" s="673"/>
      <c r="DD35" s="663">
        <v>1514102</v>
      </c>
      <c r="DE35" s="670"/>
      <c r="DF35" s="670"/>
      <c r="DG35" s="670"/>
      <c r="DH35" s="670"/>
      <c r="DI35" s="670"/>
      <c r="DJ35" s="670"/>
      <c r="DK35" s="671"/>
      <c r="DL35" s="663">
        <v>1435164</v>
      </c>
      <c r="DM35" s="670"/>
      <c r="DN35" s="670"/>
      <c r="DO35" s="670"/>
      <c r="DP35" s="670"/>
      <c r="DQ35" s="670"/>
      <c r="DR35" s="670"/>
      <c r="DS35" s="670"/>
      <c r="DT35" s="670"/>
      <c r="DU35" s="670"/>
      <c r="DV35" s="671"/>
      <c r="DW35" s="660">
        <v>1.3</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3054828</v>
      </c>
      <c r="S36" s="658"/>
      <c r="T36" s="658"/>
      <c r="U36" s="658"/>
      <c r="V36" s="658"/>
      <c r="W36" s="658"/>
      <c r="X36" s="658"/>
      <c r="Y36" s="659"/>
      <c r="Z36" s="695">
        <v>1.3</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24737420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34088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14963647</v>
      </c>
      <c r="CS36" s="658"/>
      <c r="CT36" s="658"/>
      <c r="CU36" s="658"/>
      <c r="CV36" s="658"/>
      <c r="CW36" s="658"/>
      <c r="CX36" s="658"/>
      <c r="CY36" s="659"/>
      <c r="CZ36" s="660">
        <v>6.7</v>
      </c>
      <c r="DA36" s="672"/>
      <c r="DB36" s="672"/>
      <c r="DC36" s="673"/>
      <c r="DD36" s="663">
        <v>11748340</v>
      </c>
      <c r="DE36" s="658"/>
      <c r="DF36" s="658"/>
      <c r="DG36" s="658"/>
      <c r="DH36" s="658"/>
      <c r="DI36" s="658"/>
      <c r="DJ36" s="658"/>
      <c r="DK36" s="659"/>
      <c r="DL36" s="663">
        <v>7643546</v>
      </c>
      <c r="DM36" s="658"/>
      <c r="DN36" s="658"/>
      <c r="DO36" s="658"/>
      <c r="DP36" s="658"/>
      <c r="DQ36" s="658"/>
      <c r="DR36" s="658"/>
      <c r="DS36" s="658"/>
      <c r="DT36" s="658"/>
      <c r="DU36" s="658"/>
      <c r="DV36" s="659"/>
      <c r="DW36" s="660">
        <v>6.9</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12317337</v>
      </c>
      <c r="S37" s="658"/>
      <c r="T37" s="658"/>
      <c r="U37" s="658"/>
      <c r="V37" s="658"/>
      <c r="W37" s="658"/>
      <c r="X37" s="658"/>
      <c r="Y37" s="659"/>
      <c r="Z37" s="695">
        <v>5.4</v>
      </c>
      <c r="AA37" s="695"/>
      <c r="AB37" s="695"/>
      <c r="AC37" s="695"/>
      <c r="AD37" s="696">
        <v>174287</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4777321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-1113353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99672</v>
      </c>
      <c r="CS37" s="670"/>
      <c r="CT37" s="670"/>
      <c r="CU37" s="670"/>
      <c r="CV37" s="670"/>
      <c r="CW37" s="670"/>
      <c r="CX37" s="670"/>
      <c r="CY37" s="671"/>
      <c r="CZ37" s="660">
        <v>0</v>
      </c>
      <c r="DA37" s="672"/>
      <c r="DB37" s="672"/>
      <c r="DC37" s="673"/>
      <c r="DD37" s="663">
        <v>99672</v>
      </c>
      <c r="DE37" s="670"/>
      <c r="DF37" s="670"/>
      <c r="DG37" s="670"/>
      <c r="DH37" s="670"/>
      <c r="DI37" s="670"/>
      <c r="DJ37" s="670"/>
      <c r="DK37" s="671"/>
      <c r="DL37" s="663">
        <v>34460</v>
      </c>
      <c r="DM37" s="670"/>
      <c r="DN37" s="670"/>
      <c r="DO37" s="670"/>
      <c r="DP37" s="670"/>
      <c r="DQ37" s="670"/>
      <c r="DR37" s="670"/>
      <c r="DS37" s="670"/>
      <c r="DT37" s="670"/>
      <c r="DU37" s="670"/>
      <c r="DV37" s="671"/>
      <c r="DW37" s="660">
        <v>0</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6430200</v>
      </c>
      <c r="S38" s="658"/>
      <c r="T38" s="658"/>
      <c r="U38" s="658"/>
      <c r="V38" s="658"/>
      <c r="W38" s="658"/>
      <c r="X38" s="658"/>
      <c r="Y38" s="659"/>
      <c r="Z38" s="695">
        <v>2.8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92326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58055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19866371</v>
      </c>
      <c r="CS38" s="658"/>
      <c r="CT38" s="658"/>
      <c r="CU38" s="658"/>
      <c r="CV38" s="658"/>
      <c r="CW38" s="658"/>
      <c r="CX38" s="658"/>
      <c r="CY38" s="659"/>
      <c r="CZ38" s="660">
        <v>8.9</v>
      </c>
      <c r="DA38" s="672"/>
      <c r="DB38" s="672"/>
      <c r="DC38" s="673"/>
      <c r="DD38" s="663">
        <v>15938851</v>
      </c>
      <c r="DE38" s="658"/>
      <c r="DF38" s="658"/>
      <c r="DG38" s="658"/>
      <c r="DH38" s="658"/>
      <c r="DI38" s="658"/>
      <c r="DJ38" s="658"/>
      <c r="DK38" s="659"/>
      <c r="DL38" s="663">
        <v>14524163</v>
      </c>
      <c r="DM38" s="658"/>
      <c r="DN38" s="658"/>
      <c r="DO38" s="658"/>
      <c r="DP38" s="658"/>
      <c r="DQ38" s="658"/>
      <c r="DR38" s="658"/>
      <c r="DS38" s="658"/>
      <c r="DT38" s="658"/>
      <c r="DU38" s="658"/>
      <c r="DV38" s="659"/>
      <c r="DW38" s="660">
        <v>13.2</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29541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81702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10816475</v>
      </c>
      <c r="CS39" s="670"/>
      <c r="CT39" s="670"/>
      <c r="CU39" s="670"/>
      <c r="CV39" s="670"/>
      <c r="CW39" s="670"/>
      <c r="CX39" s="670"/>
      <c r="CY39" s="671"/>
      <c r="CZ39" s="660">
        <v>4.8</v>
      </c>
      <c r="DA39" s="672"/>
      <c r="DB39" s="672"/>
      <c r="DC39" s="673"/>
      <c r="DD39" s="663">
        <v>8410072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1000000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1402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55788</v>
      </c>
      <c r="CS40" s="658"/>
      <c r="CT40" s="658"/>
      <c r="CU40" s="658"/>
      <c r="CV40" s="658"/>
      <c r="CW40" s="658"/>
      <c r="CX40" s="658"/>
      <c r="CY40" s="659"/>
      <c r="CZ40" s="660">
        <v>0</v>
      </c>
      <c r="DA40" s="672"/>
      <c r="DB40" s="672"/>
      <c r="DC40" s="673"/>
      <c r="DD40" s="663">
        <v>6846</v>
      </c>
      <c r="DE40" s="658"/>
      <c r="DF40" s="658"/>
      <c r="DG40" s="658"/>
      <c r="DH40" s="658"/>
      <c r="DI40" s="658"/>
      <c r="DJ40" s="658"/>
      <c r="DK40" s="659"/>
      <c r="DL40" s="663">
        <v>6136</v>
      </c>
      <c r="DM40" s="658"/>
      <c r="DN40" s="658"/>
      <c r="DO40" s="658"/>
      <c r="DP40" s="658"/>
      <c r="DQ40" s="658"/>
      <c r="DR40" s="658"/>
      <c r="DS40" s="658"/>
      <c r="DT40" s="658"/>
      <c r="DU40" s="658"/>
      <c r="DV40" s="659"/>
      <c r="DW40" s="660">
        <v>0</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227263405</v>
      </c>
      <c r="S41" s="682"/>
      <c r="T41" s="682"/>
      <c r="U41" s="682"/>
      <c r="V41" s="682"/>
      <c r="W41" s="682"/>
      <c r="X41" s="682"/>
      <c r="Y41" s="685"/>
      <c r="Z41" s="686">
        <v>100</v>
      </c>
      <c r="AA41" s="686"/>
      <c r="AB41" s="686"/>
      <c r="AC41" s="686"/>
      <c r="AD41" s="687">
        <v>109259042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4777645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15059185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12460777</v>
      </c>
      <c r="CS42" s="670"/>
      <c r="CT42" s="670"/>
      <c r="CU42" s="670"/>
      <c r="CV42" s="670"/>
      <c r="CW42" s="670"/>
      <c r="CX42" s="670"/>
      <c r="CY42" s="671"/>
      <c r="CZ42" s="660">
        <v>5.6</v>
      </c>
      <c r="DA42" s="672"/>
      <c r="DB42" s="672"/>
      <c r="DC42" s="673"/>
      <c r="DD42" s="663">
        <v>4055576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298545</v>
      </c>
      <c r="CS43" s="670"/>
      <c r="CT43" s="670"/>
      <c r="CU43" s="670"/>
      <c r="CV43" s="670"/>
      <c r="CW43" s="670"/>
      <c r="CX43" s="670"/>
      <c r="CY43" s="671"/>
      <c r="CZ43" s="660">
        <v>0.1</v>
      </c>
      <c r="DA43" s="672"/>
      <c r="DB43" s="672"/>
      <c r="DC43" s="673"/>
      <c r="DD43" s="663">
        <v>298545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12460776</v>
      </c>
      <c r="CS44" s="658"/>
      <c r="CT44" s="658"/>
      <c r="CU44" s="658"/>
      <c r="CV44" s="658"/>
      <c r="CW44" s="658"/>
      <c r="CX44" s="658"/>
      <c r="CY44" s="659"/>
      <c r="CZ44" s="660">
        <v>5.6</v>
      </c>
      <c r="DA44" s="661"/>
      <c r="DB44" s="661"/>
      <c r="DC44" s="662"/>
      <c r="DD44" s="663">
        <v>4055575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3884470</v>
      </c>
      <c r="CS45" s="670"/>
      <c r="CT45" s="670"/>
      <c r="CU45" s="670"/>
      <c r="CV45" s="670"/>
      <c r="CW45" s="670"/>
      <c r="CX45" s="670"/>
      <c r="CY45" s="671"/>
      <c r="CZ45" s="660">
        <v>1.7</v>
      </c>
      <c r="DA45" s="672"/>
      <c r="DB45" s="672"/>
      <c r="DC45" s="673"/>
      <c r="DD45" s="663">
        <v>119201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8062404</v>
      </c>
      <c r="CS46" s="658"/>
      <c r="CT46" s="658"/>
      <c r="CU46" s="658"/>
      <c r="CV46" s="658"/>
      <c r="CW46" s="658"/>
      <c r="CX46" s="658"/>
      <c r="CY46" s="659"/>
      <c r="CZ46" s="660">
        <v>3.6</v>
      </c>
      <c r="DA46" s="661"/>
      <c r="DB46" s="661"/>
      <c r="DC46" s="662"/>
      <c r="DD46" s="663">
        <v>3844672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1</v>
      </c>
      <c r="CS47" s="670"/>
      <c r="CT47" s="670"/>
      <c r="CU47" s="670"/>
      <c r="CV47" s="670"/>
      <c r="CW47" s="670"/>
      <c r="CX47" s="670"/>
      <c r="CY47" s="671"/>
      <c r="CZ47" s="660">
        <v>0</v>
      </c>
      <c r="DA47" s="672"/>
      <c r="DB47" s="672"/>
      <c r="DC47" s="673"/>
      <c r="DD47" s="663">
        <v>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224202280</v>
      </c>
      <c r="CS49" s="642"/>
      <c r="CT49" s="642"/>
      <c r="CU49" s="642"/>
      <c r="CV49" s="642"/>
      <c r="CW49" s="642"/>
      <c r="CX49" s="642"/>
      <c r="CY49" s="643"/>
      <c r="CZ49" s="644">
        <v>100</v>
      </c>
      <c r="DA49" s="645"/>
      <c r="DB49" s="645"/>
      <c r="DC49" s="646"/>
      <c r="DD49" s="647">
        <v>135374698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319oTCXOA+sexeWiJhzBD6sf9/IickwXaVoIHyVlEwy/xsAWUg+7DjrfuseJAw/SJeiWzIt8TTm2QwT18USmlw==" saltValue="izAPPdJttqpZzYcHc70a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 zoomScale="55" zoomScaleNormal="55" zoomScaleSheetLayoutView="70" workbookViewId="0">
      <selection activeCell="AK117" sqref="AK117:AO117"/>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4" t="s">
        <v>352</v>
      </c>
      <c r="B2" s="1124"/>
      <c r="C2" s="1124"/>
      <c r="D2" s="1124"/>
      <c r="E2" s="1124"/>
      <c r="F2" s="1124"/>
      <c r="G2" s="1124"/>
      <c r="H2" s="1124"/>
      <c r="I2" s="1124"/>
      <c r="J2" s="1124"/>
      <c r="K2" s="1124"/>
      <c r="L2" s="1124"/>
      <c r="M2" s="1124"/>
      <c r="N2" s="1124"/>
      <c r="O2" s="1124"/>
      <c r="P2" s="1124"/>
      <c r="Q2" s="1124"/>
      <c r="R2" s="1124"/>
      <c r="S2" s="1124"/>
      <c r="T2" s="1124"/>
      <c r="U2" s="1124"/>
      <c r="V2" s="1124"/>
      <c r="W2" s="1124"/>
      <c r="X2" s="1124"/>
      <c r="Y2" s="1124"/>
      <c r="Z2" s="1124"/>
      <c r="AA2" s="1124"/>
      <c r="AB2" s="1124"/>
      <c r="AC2" s="1124"/>
      <c r="AD2" s="1124"/>
      <c r="AE2" s="1124"/>
      <c r="AF2" s="1124"/>
      <c r="AG2" s="1124"/>
      <c r="AH2" s="1124"/>
      <c r="AI2" s="1124"/>
      <c r="AJ2" s="1124"/>
      <c r="AK2" s="1124"/>
      <c r="AL2" s="1124"/>
      <c r="AM2" s="1124"/>
      <c r="AN2" s="1124"/>
      <c r="AO2" s="1124"/>
      <c r="AP2" s="1124"/>
      <c r="AQ2" s="1124"/>
      <c r="AR2" s="1124"/>
      <c r="AS2" s="1124"/>
      <c r="AT2" s="1124"/>
      <c r="AU2" s="1124"/>
      <c r="AV2" s="1124"/>
      <c r="AW2" s="1124"/>
      <c r="AX2" s="1124"/>
      <c r="AY2" s="1124"/>
      <c r="AZ2" s="1124"/>
      <c r="BA2" s="1124"/>
      <c r="BB2" s="1124"/>
      <c r="BC2" s="1124"/>
      <c r="BD2" s="1124"/>
      <c r="BE2" s="1124"/>
      <c r="BF2" s="1124"/>
      <c r="BG2" s="1124"/>
      <c r="BH2" s="1124"/>
      <c r="BI2" s="1124"/>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5" t="s">
        <v>353</v>
      </c>
      <c r="DK2" s="1126"/>
      <c r="DL2" s="1126"/>
      <c r="DM2" s="1126"/>
      <c r="DN2" s="1126"/>
      <c r="DO2" s="1127"/>
      <c r="DP2" s="228"/>
      <c r="DQ2" s="1125" t="s">
        <v>354</v>
      </c>
      <c r="DR2" s="1126"/>
      <c r="DS2" s="1126"/>
      <c r="DT2" s="1126"/>
      <c r="DU2" s="1126"/>
      <c r="DV2" s="1126"/>
      <c r="DW2" s="1126"/>
      <c r="DX2" s="1126"/>
      <c r="DY2" s="1126"/>
      <c r="DZ2" s="1127"/>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2" t="s">
        <v>355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28" t="s">
        <v>357</v>
      </c>
      <c r="B5" s="1029"/>
      <c r="C5" s="1029"/>
      <c r="D5" s="1029"/>
      <c r="E5" s="1029"/>
      <c r="F5" s="1029"/>
      <c r="G5" s="1029"/>
      <c r="H5" s="1029"/>
      <c r="I5" s="1029"/>
      <c r="J5" s="1029"/>
      <c r="K5" s="1029"/>
      <c r="L5" s="1029"/>
      <c r="M5" s="1029"/>
      <c r="N5" s="1029"/>
      <c r="O5" s="1029"/>
      <c r="P5" s="1030"/>
      <c r="Q5" s="1034" t="s">
        <v>358</v>
      </c>
      <c r="R5" s="1035"/>
      <c r="S5" s="1035"/>
      <c r="T5" s="1035"/>
      <c r="U5" s="1036"/>
      <c r="V5" s="1034" t="s">
        <v>359</v>
      </c>
      <c r="W5" s="1035"/>
      <c r="X5" s="1035"/>
      <c r="Y5" s="1035"/>
      <c r="Z5" s="1036"/>
      <c r="AA5" s="1034" t="s">
        <v>360</v>
      </c>
      <c r="AB5" s="1035"/>
      <c r="AC5" s="1035"/>
      <c r="AD5" s="1035"/>
      <c r="AE5" s="1035"/>
      <c r="AF5" s="1128" t="s">
        <v>361</v>
      </c>
      <c r="AG5" s="1035"/>
      <c r="AH5" s="1035"/>
      <c r="AI5" s="1035"/>
      <c r="AJ5" s="1048"/>
      <c r="AK5" s="1035" t="s">
        <v>362</v>
      </c>
      <c r="AL5" s="1035"/>
      <c r="AM5" s="1035"/>
      <c r="AN5" s="1035"/>
      <c r="AO5" s="1036"/>
      <c r="AP5" s="1034" t="s">
        <v>363</v>
      </c>
      <c r="AQ5" s="1035"/>
      <c r="AR5" s="1035"/>
      <c r="AS5" s="1035"/>
      <c r="AT5" s="1036"/>
      <c r="AU5" s="1034" t="s">
        <v>364</v>
      </c>
      <c r="AV5" s="1035"/>
      <c r="AW5" s="1035"/>
      <c r="AX5" s="1035"/>
      <c r="AY5" s="1048"/>
      <c r="AZ5" s="232"/>
      <c r="BA5" s="232"/>
      <c r="BB5" s="232"/>
      <c r="BC5" s="232"/>
      <c r="BD5" s="232"/>
      <c r="BE5" s="233"/>
      <c r="BF5" s="233"/>
      <c r="BG5" s="233"/>
      <c r="BH5" s="233"/>
      <c r="BI5" s="233"/>
      <c r="BJ5" s="233"/>
      <c r="BK5" s="233"/>
      <c r="BL5" s="233"/>
      <c r="BM5" s="233"/>
      <c r="BN5" s="233"/>
      <c r="BO5" s="233"/>
      <c r="BP5" s="233"/>
      <c r="BQ5" s="1028" t="s">
        <v>365</v>
      </c>
      <c r="BR5" s="1029"/>
      <c r="BS5" s="1029"/>
      <c r="BT5" s="1029"/>
      <c r="BU5" s="1029"/>
      <c r="BV5" s="1029"/>
      <c r="BW5" s="1029"/>
      <c r="BX5" s="1029"/>
      <c r="BY5" s="1029"/>
      <c r="BZ5" s="1029"/>
      <c r="CA5" s="1029"/>
      <c r="CB5" s="1029"/>
      <c r="CC5" s="1029"/>
      <c r="CD5" s="1029"/>
      <c r="CE5" s="1029"/>
      <c r="CF5" s="1029"/>
      <c r="CG5" s="1030"/>
      <c r="CH5" s="1034" t="s">
        <v>366</v>
      </c>
      <c r="CI5" s="1035"/>
      <c r="CJ5" s="1035"/>
      <c r="CK5" s="1035"/>
      <c r="CL5" s="1036"/>
      <c r="CM5" s="1034" t="s">
        <v>367</v>
      </c>
      <c r="CN5" s="1035"/>
      <c r="CO5" s="1035"/>
      <c r="CP5" s="1035"/>
      <c r="CQ5" s="1036"/>
      <c r="CR5" s="1034" t="s">
        <v>368</v>
      </c>
      <c r="CS5" s="1035"/>
      <c r="CT5" s="1035"/>
      <c r="CU5" s="1035"/>
      <c r="CV5" s="1036"/>
      <c r="CW5" s="1034" t="s">
        <v>369</v>
      </c>
      <c r="CX5" s="1035"/>
      <c r="CY5" s="1035"/>
      <c r="CZ5" s="1035"/>
      <c r="DA5" s="1036"/>
      <c r="DB5" s="1034" t="s">
        <v>370</v>
      </c>
      <c r="DC5" s="1035"/>
      <c r="DD5" s="1035"/>
      <c r="DE5" s="1035"/>
      <c r="DF5" s="1036"/>
      <c r="DG5" s="1118" t="s">
        <v>371</v>
      </c>
      <c r="DH5" s="1119"/>
      <c r="DI5" s="1119"/>
      <c r="DJ5" s="1119"/>
      <c r="DK5" s="1120"/>
      <c r="DL5" s="1118" t="s">
        <v>372</v>
      </c>
      <c r="DM5" s="1119"/>
      <c r="DN5" s="1119"/>
      <c r="DO5" s="1119"/>
      <c r="DP5" s="1120"/>
      <c r="DQ5" s="1034" t="s">
        <v>373</v>
      </c>
      <c r="DR5" s="1035"/>
      <c r="DS5" s="1035"/>
      <c r="DT5" s="1035"/>
      <c r="DU5" s="1036"/>
      <c r="DV5" s="1034" t="s">
        <v>364</v>
      </c>
      <c r="DW5" s="1035"/>
      <c r="DX5" s="1035"/>
      <c r="DY5" s="1035"/>
      <c r="DZ5" s="1048"/>
      <c r="EA5" s="234"/>
    </row>
    <row r="6" spans="1:131" s="235" customFormat="1" ht="26.25" customHeight="1" thickBot="1">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29"/>
      <c r="AG6" s="1038"/>
      <c r="AH6" s="1038"/>
      <c r="AI6" s="1038"/>
      <c r="AJ6" s="1049"/>
      <c r="AK6" s="1038"/>
      <c r="AL6" s="1038"/>
      <c r="AM6" s="1038"/>
      <c r="AN6" s="1038"/>
      <c r="AO6" s="1039"/>
      <c r="AP6" s="1037"/>
      <c r="AQ6" s="1038"/>
      <c r="AR6" s="1038"/>
      <c r="AS6" s="1038"/>
      <c r="AT6" s="1039"/>
      <c r="AU6" s="1037"/>
      <c r="AV6" s="1038"/>
      <c r="AW6" s="1038"/>
      <c r="AX6" s="1038"/>
      <c r="AY6" s="1049"/>
      <c r="AZ6" s="232"/>
      <c r="BA6" s="232"/>
      <c r="BB6" s="232"/>
      <c r="BC6" s="232"/>
      <c r="BD6" s="232"/>
      <c r="BE6" s="233"/>
      <c r="BF6" s="233"/>
      <c r="BG6" s="233"/>
      <c r="BH6" s="233"/>
      <c r="BI6" s="233"/>
      <c r="BJ6" s="233"/>
      <c r="BK6" s="233"/>
      <c r="BL6" s="233"/>
      <c r="BM6" s="233"/>
      <c r="BN6" s="233"/>
      <c r="BO6" s="233"/>
      <c r="BP6" s="233"/>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21"/>
      <c r="DH6" s="1122"/>
      <c r="DI6" s="1122"/>
      <c r="DJ6" s="1122"/>
      <c r="DK6" s="1123"/>
      <c r="DL6" s="1121"/>
      <c r="DM6" s="1122"/>
      <c r="DN6" s="1122"/>
      <c r="DO6" s="1122"/>
      <c r="DP6" s="1123"/>
      <c r="DQ6" s="1037"/>
      <c r="DR6" s="1038"/>
      <c r="DS6" s="1038"/>
      <c r="DT6" s="1038"/>
      <c r="DU6" s="1039"/>
      <c r="DV6" s="1037"/>
      <c r="DW6" s="1038"/>
      <c r="DX6" s="1038"/>
      <c r="DY6" s="1038"/>
      <c r="DZ6" s="1049"/>
      <c r="EA6" s="234"/>
    </row>
    <row r="7" spans="1:131" s="235" customFormat="1" ht="26.25" customHeight="1" thickTop="1">
      <c r="A7" s="236">
        <v>1</v>
      </c>
      <c r="B7" s="1080" t="s">
        <v>374</v>
      </c>
      <c r="C7" s="1081"/>
      <c r="D7" s="1081"/>
      <c r="E7" s="1081"/>
      <c r="F7" s="1081"/>
      <c r="G7" s="1081"/>
      <c r="H7" s="1081"/>
      <c r="I7" s="1081"/>
      <c r="J7" s="1081"/>
      <c r="K7" s="1081"/>
      <c r="L7" s="1081"/>
      <c r="M7" s="1081"/>
      <c r="N7" s="1081"/>
      <c r="O7" s="1081"/>
      <c r="P7" s="1082"/>
      <c r="Q7" s="1136">
        <v>227236</v>
      </c>
      <c r="R7" s="1137"/>
      <c r="S7" s="1137"/>
      <c r="T7" s="1137"/>
      <c r="U7" s="1137"/>
      <c r="V7" s="1137">
        <v>224188</v>
      </c>
      <c r="W7" s="1137"/>
      <c r="X7" s="1137"/>
      <c r="Y7" s="1137"/>
      <c r="Z7" s="1137"/>
      <c r="AA7" s="1137">
        <v>3048</v>
      </c>
      <c r="AB7" s="1137"/>
      <c r="AC7" s="1137"/>
      <c r="AD7" s="1137"/>
      <c r="AE7" s="1138"/>
      <c r="AF7" s="1139">
        <v>2308</v>
      </c>
      <c r="AG7" s="1140"/>
      <c r="AH7" s="1140"/>
      <c r="AI7" s="1140"/>
      <c r="AJ7" s="1141"/>
      <c r="AK7" s="1142">
        <v>3178</v>
      </c>
      <c r="AL7" s="1143"/>
      <c r="AM7" s="1143"/>
      <c r="AN7" s="1143"/>
      <c r="AO7" s="1143"/>
      <c r="AP7" s="1143">
        <v>177254</v>
      </c>
      <c r="AQ7" s="1143"/>
      <c r="AR7" s="1143"/>
      <c r="AS7" s="1143"/>
      <c r="AT7" s="1143"/>
      <c r="AU7" s="1144"/>
      <c r="AV7" s="1144"/>
      <c r="AW7" s="1144"/>
      <c r="AX7" s="1144"/>
      <c r="AY7" s="1145"/>
      <c r="AZ7" s="232"/>
      <c r="BA7" s="232"/>
      <c r="BB7" s="232"/>
      <c r="BC7" s="232"/>
      <c r="BD7" s="232"/>
      <c r="BE7" s="233"/>
      <c r="BF7" s="233"/>
      <c r="BG7" s="233"/>
      <c r="BH7" s="233"/>
      <c r="BI7" s="233"/>
      <c r="BJ7" s="233"/>
      <c r="BK7" s="233"/>
      <c r="BL7" s="233"/>
      <c r="BM7" s="233"/>
      <c r="BN7" s="233"/>
      <c r="BO7" s="233"/>
      <c r="BP7" s="233"/>
      <c r="BQ7" s="236">
        <v>1</v>
      </c>
      <c r="BR7" s="237"/>
      <c r="BS7" s="1133" t="s">
        <v>567</v>
      </c>
      <c r="BT7" s="1134"/>
      <c r="BU7" s="1134"/>
      <c r="BV7" s="1134"/>
      <c r="BW7" s="1134"/>
      <c r="BX7" s="1134"/>
      <c r="BY7" s="1134"/>
      <c r="BZ7" s="1134"/>
      <c r="CA7" s="1134"/>
      <c r="CB7" s="1134"/>
      <c r="CC7" s="1134"/>
      <c r="CD7" s="1134"/>
      <c r="CE7" s="1134"/>
      <c r="CF7" s="1134"/>
      <c r="CG7" s="1146"/>
      <c r="CH7" s="1130">
        <v>-7</v>
      </c>
      <c r="CI7" s="1131"/>
      <c r="CJ7" s="1131"/>
      <c r="CK7" s="1131"/>
      <c r="CL7" s="1132"/>
      <c r="CM7" s="1130">
        <v>3670</v>
      </c>
      <c r="CN7" s="1131"/>
      <c r="CO7" s="1131"/>
      <c r="CP7" s="1131"/>
      <c r="CQ7" s="1132"/>
      <c r="CR7" s="1130">
        <v>148</v>
      </c>
      <c r="CS7" s="1131"/>
      <c r="CT7" s="1131"/>
      <c r="CU7" s="1131"/>
      <c r="CV7" s="1132"/>
      <c r="CW7" s="1130">
        <v>151</v>
      </c>
      <c r="CX7" s="1131"/>
      <c r="CY7" s="1131"/>
      <c r="CZ7" s="1131"/>
      <c r="DA7" s="1132"/>
      <c r="DB7" s="1130" t="s">
        <v>561</v>
      </c>
      <c r="DC7" s="1131"/>
      <c r="DD7" s="1131"/>
      <c r="DE7" s="1131"/>
      <c r="DF7" s="1132"/>
      <c r="DG7" s="1130" t="s">
        <v>561</v>
      </c>
      <c r="DH7" s="1131"/>
      <c r="DI7" s="1131"/>
      <c r="DJ7" s="1131"/>
      <c r="DK7" s="1132"/>
      <c r="DL7" s="1130" t="s">
        <v>561</v>
      </c>
      <c r="DM7" s="1131"/>
      <c r="DN7" s="1131"/>
      <c r="DO7" s="1131"/>
      <c r="DP7" s="1132"/>
      <c r="DQ7" s="1130" t="s">
        <v>561</v>
      </c>
      <c r="DR7" s="1131"/>
      <c r="DS7" s="1131"/>
      <c r="DT7" s="1131"/>
      <c r="DU7" s="1132"/>
      <c r="DV7" s="1133"/>
      <c r="DW7" s="1134"/>
      <c r="DX7" s="1134"/>
      <c r="DY7" s="1134"/>
      <c r="DZ7" s="1135"/>
      <c r="EA7" s="234"/>
    </row>
    <row r="8" spans="1:131" s="235" customFormat="1" ht="26.25" customHeight="1">
      <c r="A8" s="238">
        <v>2</v>
      </c>
      <c r="B8" s="1063" t="s">
        <v>375</v>
      </c>
      <c r="C8" s="1064"/>
      <c r="D8" s="1064"/>
      <c r="E8" s="1064"/>
      <c r="F8" s="1064"/>
      <c r="G8" s="1064"/>
      <c r="H8" s="1064"/>
      <c r="I8" s="1064"/>
      <c r="J8" s="1064"/>
      <c r="K8" s="1064"/>
      <c r="L8" s="1064"/>
      <c r="M8" s="1064"/>
      <c r="N8" s="1064"/>
      <c r="O8" s="1064"/>
      <c r="P8" s="1065"/>
      <c r="Q8" s="1071">
        <v>17</v>
      </c>
      <c r="R8" s="1072"/>
      <c r="S8" s="1072"/>
      <c r="T8" s="1072"/>
      <c r="U8" s="1072"/>
      <c r="V8" s="1072">
        <v>17</v>
      </c>
      <c r="W8" s="1072"/>
      <c r="X8" s="1072"/>
      <c r="Y8" s="1072"/>
      <c r="Z8" s="1072"/>
      <c r="AA8" s="1072">
        <v>0</v>
      </c>
      <c r="AB8" s="1072"/>
      <c r="AC8" s="1072"/>
      <c r="AD8" s="1072"/>
      <c r="AE8" s="1073"/>
      <c r="AF8" s="1068" t="s">
        <v>122</v>
      </c>
      <c r="AG8" s="1069"/>
      <c r="AH8" s="1069"/>
      <c r="AI8" s="1069"/>
      <c r="AJ8" s="1070"/>
      <c r="AK8" s="1114">
        <v>13</v>
      </c>
      <c r="AL8" s="1115"/>
      <c r="AM8" s="1115"/>
      <c r="AN8" s="1115"/>
      <c r="AO8" s="1115"/>
      <c r="AP8" s="1115" t="s">
        <v>562</v>
      </c>
      <c r="AQ8" s="1115"/>
      <c r="AR8" s="1115"/>
      <c r="AS8" s="1115"/>
      <c r="AT8" s="1115"/>
      <c r="AU8" s="1116"/>
      <c r="AV8" s="1116"/>
      <c r="AW8" s="1116"/>
      <c r="AX8" s="1116"/>
      <c r="AY8" s="1117"/>
      <c r="AZ8" s="232"/>
      <c r="BA8" s="232"/>
      <c r="BB8" s="232"/>
      <c r="BC8" s="232"/>
      <c r="BD8" s="232"/>
      <c r="BE8" s="233"/>
      <c r="BF8" s="233"/>
      <c r="BG8" s="233"/>
      <c r="BH8" s="233"/>
      <c r="BI8" s="233"/>
      <c r="BJ8" s="233"/>
      <c r="BK8" s="233"/>
      <c r="BL8" s="233"/>
      <c r="BM8" s="233"/>
      <c r="BN8" s="233"/>
      <c r="BO8" s="233"/>
      <c r="BP8" s="233"/>
      <c r="BQ8" s="238">
        <v>2</v>
      </c>
      <c r="BR8" s="239"/>
      <c r="BS8" s="1025" t="s">
        <v>557</v>
      </c>
      <c r="BT8" s="1026"/>
      <c r="BU8" s="1026"/>
      <c r="BV8" s="1026"/>
      <c r="BW8" s="1026"/>
      <c r="BX8" s="1026"/>
      <c r="BY8" s="1026"/>
      <c r="BZ8" s="1026"/>
      <c r="CA8" s="1026"/>
      <c r="CB8" s="1026"/>
      <c r="CC8" s="1026"/>
      <c r="CD8" s="1026"/>
      <c r="CE8" s="1026"/>
      <c r="CF8" s="1026"/>
      <c r="CG8" s="1047"/>
      <c r="CH8" s="1022">
        <v>42</v>
      </c>
      <c r="CI8" s="1023"/>
      <c r="CJ8" s="1023"/>
      <c r="CK8" s="1023"/>
      <c r="CL8" s="1024"/>
      <c r="CM8" s="1022">
        <v>356</v>
      </c>
      <c r="CN8" s="1023"/>
      <c r="CO8" s="1023"/>
      <c r="CP8" s="1023"/>
      <c r="CQ8" s="1024"/>
      <c r="CR8" s="1022">
        <v>60</v>
      </c>
      <c r="CS8" s="1023"/>
      <c r="CT8" s="1023"/>
      <c r="CU8" s="1023"/>
      <c r="CV8" s="1024"/>
      <c r="CW8" s="1022">
        <v>8</v>
      </c>
      <c r="CX8" s="1023"/>
      <c r="CY8" s="1023"/>
      <c r="CZ8" s="1023"/>
      <c r="DA8" s="1024"/>
      <c r="DB8" s="1022" t="s">
        <v>561</v>
      </c>
      <c r="DC8" s="1023"/>
      <c r="DD8" s="1023"/>
      <c r="DE8" s="1023"/>
      <c r="DF8" s="1024"/>
      <c r="DG8" s="1022" t="s">
        <v>561</v>
      </c>
      <c r="DH8" s="1023"/>
      <c r="DI8" s="1023"/>
      <c r="DJ8" s="1023"/>
      <c r="DK8" s="1024"/>
      <c r="DL8" s="1022" t="s">
        <v>561</v>
      </c>
      <c r="DM8" s="1023"/>
      <c r="DN8" s="1023"/>
      <c r="DO8" s="1023"/>
      <c r="DP8" s="1024"/>
      <c r="DQ8" s="1022" t="s">
        <v>561</v>
      </c>
      <c r="DR8" s="1023"/>
      <c r="DS8" s="1023"/>
      <c r="DT8" s="1023"/>
      <c r="DU8" s="1024"/>
      <c r="DV8" s="1025"/>
      <c r="DW8" s="1026"/>
      <c r="DX8" s="1026"/>
      <c r="DY8" s="1026"/>
      <c r="DZ8" s="1027"/>
      <c r="EA8" s="234"/>
    </row>
    <row r="9" spans="1:131" s="235" customFormat="1" ht="26.25" customHeight="1">
      <c r="A9" s="238">
        <v>3</v>
      </c>
      <c r="B9" s="1063" t="s">
        <v>376</v>
      </c>
      <c r="C9" s="1064"/>
      <c r="D9" s="1064"/>
      <c r="E9" s="1064"/>
      <c r="F9" s="1064"/>
      <c r="G9" s="1064"/>
      <c r="H9" s="1064"/>
      <c r="I9" s="1064"/>
      <c r="J9" s="1064"/>
      <c r="K9" s="1064"/>
      <c r="L9" s="1064"/>
      <c r="M9" s="1064"/>
      <c r="N9" s="1064"/>
      <c r="O9" s="1064"/>
      <c r="P9" s="1065"/>
      <c r="Q9" s="1071">
        <v>1</v>
      </c>
      <c r="R9" s="1072"/>
      <c r="S9" s="1072"/>
      <c r="T9" s="1072"/>
      <c r="U9" s="1072"/>
      <c r="V9" s="1072">
        <v>1</v>
      </c>
      <c r="W9" s="1072"/>
      <c r="X9" s="1072"/>
      <c r="Y9" s="1072"/>
      <c r="Z9" s="1072"/>
      <c r="AA9" s="1072">
        <v>0</v>
      </c>
      <c r="AB9" s="1072"/>
      <c r="AC9" s="1072"/>
      <c r="AD9" s="1072"/>
      <c r="AE9" s="1073"/>
      <c r="AF9" s="1068" t="s">
        <v>122</v>
      </c>
      <c r="AG9" s="1069"/>
      <c r="AH9" s="1069"/>
      <c r="AI9" s="1069"/>
      <c r="AJ9" s="1070"/>
      <c r="AK9" s="1114">
        <v>0</v>
      </c>
      <c r="AL9" s="1115"/>
      <c r="AM9" s="1115"/>
      <c r="AN9" s="1115"/>
      <c r="AO9" s="1115"/>
      <c r="AP9" s="1115" t="s">
        <v>562</v>
      </c>
      <c r="AQ9" s="1115"/>
      <c r="AR9" s="1115"/>
      <c r="AS9" s="1115"/>
      <c r="AT9" s="1115"/>
      <c r="AU9" s="1116"/>
      <c r="AV9" s="1116"/>
      <c r="AW9" s="1116"/>
      <c r="AX9" s="1116"/>
      <c r="AY9" s="1117"/>
      <c r="AZ9" s="232"/>
      <c r="BA9" s="232"/>
      <c r="BB9" s="232"/>
      <c r="BC9" s="232"/>
      <c r="BD9" s="232"/>
      <c r="BE9" s="233"/>
      <c r="BF9" s="233"/>
      <c r="BG9" s="233"/>
      <c r="BH9" s="233"/>
      <c r="BI9" s="233"/>
      <c r="BJ9" s="233"/>
      <c r="BK9" s="233"/>
      <c r="BL9" s="233"/>
      <c r="BM9" s="233"/>
      <c r="BN9" s="233"/>
      <c r="BO9" s="233"/>
      <c r="BP9" s="233"/>
      <c r="BQ9" s="238">
        <v>3</v>
      </c>
      <c r="BR9" s="239"/>
      <c r="BS9" s="1025" t="s">
        <v>558</v>
      </c>
      <c r="BT9" s="1026"/>
      <c r="BU9" s="1026"/>
      <c r="BV9" s="1026"/>
      <c r="BW9" s="1026"/>
      <c r="BX9" s="1026"/>
      <c r="BY9" s="1026"/>
      <c r="BZ9" s="1026"/>
      <c r="CA9" s="1026"/>
      <c r="CB9" s="1026"/>
      <c r="CC9" s="1026"/>
      <c r="CD9" s="1026"/>
      <c r="CE9" s="1026"/>
      <c r="CF9" s="1026"/>
      <c r="CG9" s="1047"/>
      <c r="CH9" s="1022">
        <v>-277</v>
      </c>
      <c r="CI9" s="1023"/>
      <c r="CJ9" s="1023"/>
      <c r="CK9" s="1023"/>
      <c r="CL9" s="1024"/>
      <c r="CM9" s="1022">
        <v>3387</v>
      </c>
      <c r="CN9" s="1023"/>
      <c r="CO9" s="1023"/>
      <c r="CP9" s="1023"/>
      <c r="CQ9" s="1024"/>
      <c r="CR9" s="1022">
        <v>199</v>
      </c>
      <c r="CS9" s="1023"/>
      <c r="CT9" s="1023"/>
      <c r="CU9" s="1023"/>
      <c r="CV9" s="1024"/>
      <c r="CW9" s="1022">
        <v>272</v>
      </c>
      <c r="CX9" s="1023"/>
      <c r="CY9" s="1023"/>
      <c r="CZ9" s="1023"/>
      <c r="DA9" s="1024"/>
      <c r="DB9" s="1022" t="s">
        <v>561</v>
      </c>
      <c r="DC9" s="1023"/>
      <c r="DD9" s="1023"/>
      <c r="DE9" s="1023"/>
      <c r="DF9" s="1024"/>
      <c r="DG9" s="1022" t="s">
        <v>561</v>
      </c>
      <c r="DH9" s="1023"/>
      <c r="DI9" s="1023"/>
      <c r="DJ9" s="1023"/>
      <c r="DK9" s="1024"/>
      <c r="DL9" s="1022" t="s">
        <v>561</v>
      </c>
      <c r="DM9" s="1023"/>
      <c r="DN9" s="1023"/>
      <c r="DO9" s="1023"/>
      <c r="DP9" s="1024"/>
      <c r="DQ9" s="1022" t="s">
        <v>561</v>
      </c>
      <c r="DR9" s="1023"/>
      <c r="DS9" s="1023"/>
      <c r="DT9" s="1023"/>
      <c r="DU9" s="1024"/>
      <c r="DV9" s="1025"/>
      <c r="DW9" s="1026"/>
      <c r="DX9" s="1026"/>
      <c r="DY9" s="1026"/>
      <c r="DZ9" s="1027"/>
      <c r="EA9" s="234"/>
    </row>
    <row r="10" spans="1:131" s="235" customFormat="1" ht="26.25" customHeight="1">
      <c r="A10" s="238">
        <v>4</v>
      </c>
      <c r="B10" s="1063" t="s">
        <v>377</v>
      </c>
      <c r="C10" s="1064"/>
      <c r="D10" s="1064"/>
      <c r="E10" s="1064"/>
      <c r="F10" s="1064"/>
      <c r="G10" s="1064"/>
      <c r="H10" s="1064"/>
      <c r="I10" s="1064"/>
      <c r="J10" s="1064"/>
      <c r="K10" s="1064"/>
      <c r="L10" s="1064"/>
      <c r="M10" s="1064"/>
      <c r="N10" s="1064"/>
      <c r="O10" s="1064"/>
      <c r="P10" s="1065"/>
      <c r="Q10" s="1071">
        <v>14755</v>
      </c>
      <c r="R10" s="1072"/>
      <c r="S10" s="1072"/>
      <c r="T10" s="1072"/>
      <c r="U10" s="1072"/>
      <c r="V10" s="1072">
        <v>13555</v>
      </c>
      <c r="W10" s="1072"/>
      <c r="X10" s="1072"/>
      <c r="Y10" s="1072"/>
      <c r="Z10" s="1072"/>
      <c r="AA10" s="1072">
        <v>1200</v>
      </c>
      <c r="AB10" s="1072"/>
      <c r="AC10" s="1072"/>
      <c r="AD10" s="1072"/>
      <c r="AE10" s="1073"/>
      <c r="AF10" s="1068">
        <v>1</v>
      </c>
      <c r="AG10" s="1069"/>
      <c r="AH10" s="1069"/>
      <c r="AI10" s="1069"/>
      <c r="AJ10" s="1070"/>
      <c r="AK10" s="1114">
        <v>8</v>
      </c>
      <c r="AL10" s="1115"/>
      <c r="AM10" s="1115"/>
      <c r="AN10" s="1115"/>
      <c r="AO10" s="1115"/>
      <c r="AP10" s="1115" t="s">
        <v>562</v>
      </c>
      <c r="AQ10" s="1115"/>
      <c r="AR10" s="1115"/>
      <c r="AS10" s="1115"/>
      <c r="AT10" s="1115"/>
      <c r="AU10" s="1116"/>
      <c r="AV10" s="1116"/>
      <c r="AW10" s="1116"/>
      <c r="AX10" s="1116"/>
      <c r="AY10" s="1117"/>
      <c r="AZ10" s="232"/>
      <c r="BA10" s="232"/>
      <c r="BB10" s="232"/>
      <c r="BC10" s="232"/>
      <c r="BD10" s="232"/>
      <c r="BE10" s="233"/>
      <c r="BF10" s="233"/>
      <c r="BG10" s="233"/>
      <c r="BH10" s="233"/>
      <c r="BI10" s="233"/>
      <c r="BJ10" s="233"/>
      <c r="BK10" s="233"/>
      <c r="BL10" s="233"/>
      <c r="BM10" s="233"/>
      <c r="BN10" s="233"/>
      <c r="BO10" s="233"/>
      <c r="BP10" s="233"/>
      <c r="BQ10" s="238">
        <v>4</v>
      </c>
      <c r="BR10" s="239"/>
      <c r="BS10" s="1025" t="s">
        <v>559</v>
      </c>
      <c r="BT10" s="1026"/>
      <c r="BU10" s="1026"/>
      <c r="BV10" s="1026"/>
      <c r="BW10" s="1026"/>
      <c r="BX10" s="1026"/>
      <c r="BY10" s="1026"/>
      <c r="BZ10" s="1026"/>
      <c r="CA10" s="1026"/>
      <c r="CB10" s="1026"/>
      <c r="CC10" s="1026"/>
      <c r="CD10" s="1026"/>
      <c r="CE10" s="1026"/>
      <c r="CF10" s="1026"/>
      <c r="CG10" s="1047"/>
      <c r="CH10" s="1022">
        <v>-10</v>
      </c>
      <c r="CI10" s="1023"/>
      <c r="CJ10" s="1023"/>
      <c r="CK10" s="1023"/>
      <c r="CL10" s="1024"/>
      <c r="CM10" s="1022">
        <v>2112</v>
      </c>
      <c r="CN10" s="1023"/>
      <c r="CO10" s="1023"/>
      <c r="CP10" s="1023"/>
      <c r="CQ10" s="1024"/>
      <c r="CR10" s="1022">
        <v>100</v>
      </c>
      <c r="CS10" s="1023"/>
      <c r="CT10" s="1023"/>
      <c r="CU10" s="1023"/>
      <c r="CV10" s="1024"/>
      <c r="CW10" s="1022">
        <v>9</v>
      </c>
      <c r="CX10" s="1023"/>
      <c r="CY10" s="1023"/>
      <c r="CZ10" s="1023"/>
      <c r="DA10" s="1024"/>
      <c r="DB10" s="1022" t="s">
        <v>561</v>
      </c>
      <c r="DC10" s="1023"/>
      <c r="DD10" s="1023"/>
      <c r="DE10" s="1023"/>
      <c r="DF10" s="1024"/>
      <c r="DG10" s="1022" t="s">
        <v>561</v>
      </c>
      <c r="DH10" s="1023"/>
      <c r="DI10" s="1023"/>
      <c r="DJ10" s="1023"/>
      <c r="DK10" s="1024"/>
      <c r="DL10" s="1022" t="s">
        <v>561</v>
      </c>
      <c r="DM10" s="1023"/>
      <c r="DN10" s="1023"/>
      <c r="DO10" s="1023"/>
      <c r="DP10" s="1024"/>
      <c r="DQ10" s="1022" t="s">
        <v>561</v>
      </c>
      <c r="DR10" s="1023"/>
      <c r="DS10" s="1023"/>
      <c r="DT10" s="1023"/>
      <c r="DU10" s="1024"/>
      <c r="DV10" s="1025"/>
      <c r="DW10" s="1026"/>
      <c r="DX10" s="1026"/>
      <c r="DY10" s="1026"/>
      <c r="DZ10" s="1027"/>
      <c r="EA10" s="234"/>
    </row>
    <row r="11" spans="1:131" s="235" customFormat="1" ht="26.25" customHeight="1">
      <c r="A11" s="238">
        <v>5</v>
      </c>
      <c r="B11" s="1063" t="s">
        <v>378</v>
      </c>
      <c r="C11" s="1064"/>
      <c r="D11" s="1064"/>
      <c r="E11" s="1064"/>
      <c r="F11" s="1064"/>
      <c r="G11" s="1064"/>
      <c r="H11" s="1064"/>
      <c r="I11" s="1064"/>
      <c r="J11" s="1064"/>
      <c r="K11" s="1064"/>
      <c r="L11" s="1064"/>
      <c r="M11" s="1064"/>
      <c r="N11" s="1064"/>
      <c r="O11" s="1064"/>
      <c r="P11" s="1065"/>
      <c r="Q11" s="1071">
        <v>34</v>
      </c>
      <c r="R11" s="1072"/>
      <c r="S11" s="1072"/>
      <c r="T11" s="1072"/>
      <c r="U11" s="1072"/>
      <c r="V11" s="1072">
        <v>22</v>
      </c>
      <c r="W11" s="1072"/>
      <c r="X11" s="1072"/>
      <c r="Y11" s="1072"/>
      <c r="Z11" s="1072"/>
      <c r="AA11" s="1072">
        <v>12</v>
      </c>
      <c r="AB11" s="1072"/>
      <c r="AC11" s="1072"/>
      <c r="AD11" s="1072"/>
      <c r="AE11" s="1073"/>
      <c r="AF11" s="1068" t="s">
        <v>122</v>
      </c>
      <c r="AG11" s="1069"/>
      <c r="AH11" s="1069"/>
      <c r="AI11" s="1069"/>
      <c r="AJ11" s="1070"/>
      <c r="AK11" s="1114">
        <v>4</v>
      </c>
      <c r="AL11" s="1115"/>
      <c r="AM11" s="1115"/>
      <c r="AN11" s="1115"/>
      <c r="AO11" s="1115"/>
      <c r="AP11" s="1115">
        <v>134</v>
      </c>
      <c r="AQ11" s="1115"/>
      <c r="AR11" s="1115"/>
      <c r="AS11" s="1115"/>
      <c r="AT11" s="1115"/>
      <c r="AU11" s="1116"/>
      <c r="AV11" s="1116"/>
      <c r="AW11" s="1116"/>
      <c r="AX11" s="1116"/>
      <c r="AY11" s="1117"/>
      <c r="AZ11" s="232"/>
      <c r="BA11" s="232"/>
      <c r="BB11" s="232"/>
      <c r="BC11" s="232"/>
      <c r="BD11" s="232"/>
      <c r="BE11" s="233"/>
      <c r="BF11" s="233"/>
      <c r="BG11" s="233"/>
      <c r="BH11" s="233"/>
      <c r="BI11" s="233"/>
      <c r="BJ11" s="233"/>
      <c r="BK11" s="233"/>
      <c r="BL11" s="233"/>
      <c r="BM11" s="233"/>
      <c r="BN11" s="233"/>
      <c r="BO11" s="233"/>
      <c r="BP11" s="233"/>
      <c r="BQ11" s="238">
        <v>5</v>
      </c>
      <c r="BR11" s="239"/>
      <c r="BS11" s="1025" t="s">
        <v>560</v>
      </c>
      <c r="BT11" s="1026"/>
      <c r="BU11" s="1026"/>
      <c r="BV11" s="1026"/>
      <c r="BW11" s="1026"/>
      <c r="BX11" s="1026"/>
      <c r="BY11" s="1026"/>
      <c r="BZ11" s="1026"/>
      <c r="CA11" s="1026"/>
      <c r="CB11" s="1026"/>
      <c r="CC11" s="1026"/>
      <c r="CD11" s="1026"/>
      <c r="CE11" s="1026"/>
      <c r="CF11" s="1026"/>
      <c r="CG11" s="1047"/>
      <c r="CH11" s="1022">
        <v>-1</v>
      </c>
      <c r="CI11" s="1023"/>
      <c r="CJ11" s="1023"/>
      <c r="CK11" s="1023"/>
      <c r="CL11" s="1024"/>
      <c r="CM11" s="1022">
        <v>776</v>
      </c>
      <c r="CN11" s="1023"/>
      <c r="CO11" s="1023"/>
      <c r="CP11" s="1023"/>
      <c r="CQ11" s="1024"/>
      <c r="CR11" s="1022">
        <v>63</v>
      </c>
      <c r="CS11" s="1023"/>
      <c r="CT11" s="1023"/>
      <c r="CU11" s="1023"/>
      <c r="CV11" s="1024"/>
      <c r="CW11" s="1022">
        <v>11</v>
      </c>
      <c r="CX11" s="1023"/>
      <c r="CY11" s="1023"/>
      <c r="CZ11" s="1023"/>
      <c r="DA11" s="1024"/>
      <c r="DB11" s="1022" t="s">
        <v>561</v>
      </c>
      <c r="DC11" s="1023"/>
      <c r="DD11" s="1023"/>
      <c r="DE11" s="1023"/>
      <c r="DF11" s="1024"/>
      <c r="DG11" s="1022" t="s">
        <v>561</v>
      </c>
      <c r="DH11" s="1023"/>
      <c r="DI11" s="1023"/>
      <c r="DJ11" s="1023"/>
      <c r="DK11" s="1024"/>
      <c r="DL11" s="1022" t="s">
        <v>561</v>
      </c>
      <c r="DM11" s="1023"/>
      <c r="DN11" s="1023"/>
      <c r="DO11" s="1023"/>
      <c r="DP11" s="1024"/>
      <c r="DQ11" s="1022" t="s">
        <v>561</v>
      </c>
      <c r="DR11" s="1023"/>
      <c r="DS11" s="1023"/>
      <c r="DT11" s="1023"/>
      <c r="DU11" s="1024"/>
      <c r="DV11" s="1025"/>
      <c r="DW11" s="1026"/>
      <c r="DX11" s="1026"/>
      <c r="DY11" s="1026"/>
      <c r="DZ11" s="1027"/>
      <c r="EA11" s="234"/>
    </row>
    <row r="12" spans="1:131" s="235" customFormat="1" ht="26.25" customHeight="1">
      <c r="A12" s="238">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4"/>
      <c r="AL12" s="1115"/>
      <c r="AM12" s="1115"/>
      <c r="AN12" s="1115"/>
      <c r="AO12" s="1115"/>
      <c r="AP12" s="1115"/>
      <c r="AQ12" s="1115"/>
      <c r="AR12" s="1115"/>
      <c r="AS12" s="1115"/>
      <c r="AT12" s="1115"/>
      <c r="AU12" s="1116"/>
      <c r="AV12" s="1116"/>
      <c r="AW12" s="1116"/>
      <c r="AX12" s="1116"/>
      <c r="AY12" s="1117"/>
      <c r="AZ12" s="232"/>
      <c r="BA12" s="232"/>
      <c r="BB12" s="232"/>
      <c r="BC12" s="232"/>
      <c r="BD12" s="232"/>
      <c r="BE12" s="233"/>
      <c r="BF12" s="233"/>
      <c r="BG12" s="233"/>
      <c r="BH12" s="233"/>
      <c r="BI12" s="233"/>
      <c r="BJ12" s="233"/>
      <c r="BK12" s="233"/>
      <c r="BL12" s="233"/>
      <c r="BM12" s="233"/>
      <c r="BN12" s="233"/>
      <c r="BO12" s="233"/>
      <c r="BP12" s="233"/>
      <c r="BQ12" s="238">
        <v>6</v>
      </c>
      <c r="BR12" s="239"/>
      <c r="BS12" s="1025" t="s">
        <v>568</v>
      </c>
      <c r="BT12" s="1026"/>
      <c r="BU12" s="1026"/>
      <c r="BV12" s="1026"/>
      <c r="BW12" s="1026"/>
      <c r="BX12" s="1026"/>
      <c r="BY12" s="1026"/>
      <c r="BZ12" s="1026"/>
      <c r="CA12" s="1026"/>
      <c r="CB12" s="1026"/>
      <c r="CC12" s="1026"/>
      <c r="CD12" s="1026"/>
      <c r="CE12" s="1026"/>
      <c r="CF12" s="1026"/>
      <c r="CG12" s="1047"/>
      <c r="CH12" s="1022">
        <v>58</v>
      </c>
      <c r="CI12" s="1023"/>
      <c r="CJ12" s="1023"/>
      <c r="CK12" s="1023"/>
      <c r="CL12" s="1024"/>
      <c r="CM12" s="1022">
        <v>537</v>
      </c>
      <c r="CN12" s="1023"/>
      <c r="CO12" s="1023"/>
      <c r="CP12" s="1023"/>
      <c r="CQ12" s="1024"/>
      <c r="CR12" s="1022">
        <v>7</v>
      </c>
      <c r="CS12" s="1023"/>
      <c r="CT12" s="1023"/>
      <c r="CU12" s="1023"/>
      <c r="CV12" s="1024"/>
      <c r="CW12" s="1022">
        <v>0</v>
      </c>
      <c r="CX12" s="1023"/>
      <c r="CY12" s="1023"/>
      <c r="CZ12" s="1023"/>
      <c r="DA12" s="1024"/>
      <c r="DB12" s="1022" t="s">
        <v>575</v>
      </c>
      <c r="DC12" s="1023"/>
      <c r="DD12" s="1023"/>
      <c r="DE12" s="1023"/>
      <c r="DF12" s="1024"/>
      <c r="DG12" s="1022" t="s">
        <v>575</v>
      </c>
      <c r="DH12" s="1023"/>
      <c r="DI12" s="1023"/>
      <c r="DJ12" s="1023"/>
      <c r="DK12" s="1024"/>
      <c r="DL12" s="1022" t="s">
        <v>575</v>
      </c>
      <c r="DM12" s="1023"/>
      <c r="DN12" s="1023"/>
      <c r="DO12" s="1023"/>
      <c r="DP12" s="1024"/>
      <c r="DQ12" s="1022" t="s">
        <v>575</v>
      </c>
      <c r="DR12" s="1023"/>
      <c r="DS12" s="1023"/>
      <c r="DT12" s="1023"/>
      <c r="DU12" s="1024"/>
      <c r="DV12" s="1025"/>
      <c r="DW12" s="1026"/>
      <c r="DX12" s="1026"/>
      <c r="DY12" s="1026"/>
      <c r="DZ12" s="1027"/>
      <c r="EA12" s="234"/>
    </row>
    <row r="13" spans="1:131" s="235" customFormat="1" ht="26.25" customHeight="1">
      <c r="A13" s="238">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4"/>
      <c r="AL13" s="1115"/>
      <c r="AM13" s="1115"/>
      <c r="AN13" s="1115"/>
      <c r="AO13" s="1115"/>
      <c r="AP13" s="1115"/>
      <c r="AQ13" s="1115"/>
      <c r="AR13" s="1115"/>
      <c r="AS13" s="1115"/>
      <c r="AT13" s="1115"/>
      <c r="AU13" s="1116"/>
      <c r="AV13" s="1116"/>
      <c r="AW13" s="1116"/>
      <c r="AX13" s="1116"/>
      <c r="AY13" s="1117"/>
      <c r="AZ13" s="232"/>
      <c r="BA13" s="232"/>
      <c r="BB13" s="232"/>
      <c r="BC13" s="232"/>
      <c r="BD13" s="232"/>
      <c r="BE13" s="233"/>
      <c r="BF13" s="233"/>
      <c r="BG13" s="233"/>
      <c r="BH13" s="233"/>
      <c r="BI13" s="233"/>
      <c r="BJ13" s="233"/>
      <c r="BK13" s="233"/>
      <c r="BL13" s="233"/>
      <c r="BM13" s="233"/>
      <c r="BN13" s="233"/>
      <c r="BO13" s="233"/>
      <c r="BP13" s="233"/>
      <c r="BQ13" s="238">
        <v>7</v>
      </c>
      <c r="BR13" s="239"/>
      <c r="BS13" s="1025" t="s">
        <v>569</v>
      </c>
      <c r="BT13" s="1026"/>
      <c r="BU13" s="1026"/>
      <c r="BV13" s="1026"/>
      <c r="BW13" s="1026"/>
      <c r="BX13" s="1026"/>
      <c r="BY13" s="1026"/>
      <c r="BZ13" s="1026"/>
      <c r="CA13" s="1026"/>
      <c r="CB13" s="1026"/>
      <c r="CC13" s="1026"/>
      <c r="CD13" s="1026"/>
      <c r="CE13" s="1026"/>
      <c r="CF13" s="1026"/>
      <c r="CG13" s="1047"/>
      <c r="CH13" s="1022">
        <v>39</v>
      </c>
      <c r="CI13" s="1023"/>
      <c r="CJ13" s="1023"/>
      <c r="CK13" s="1023"/>
      <c r="CL13" s="1024"/>
      <c r="CM13" s="1022">
        <v>692</v>
      </c>
      <c r="CN13" s="1023"/>
      <c r="CO13" s="1023"/>
      <c r="CP13" s="1023"/>
      <c r="CQ13" s="1024"/>
      <c r="CR13" s="1022">
        <v>450</v>
      </c>
      <c r="CS13" s="1023"/>
      <c r="CT13" s="1023"/>
      <c r="CU13" s="1023"/>
      <c r="CV13" s="1024"/>
      <c r="CW13" s="1022">
        <v>0</v>
      </c>
      <c r="CX13" s="1023"/>
      <c r="CY13" s="1023"/>
      <c r="CZ13" s="1023"/>
      <c r="DA13" s="1024"/>
      <c r="DB13" s="1022">
        <v>160</v>
      </c>
      <c r="DC13" s="1023"/>
      <c r="DD13" s="1023"/>
      <c r="DE13" s="1023"/>
      <c r="DF13" s="1024"/>
      <c r="DG13" s="1022" t="s">
        <v>575</v>
      </c>
      <c r="DH13" s="1023"/>
      <c r="DI13" s="1023"/>
      <c r="DJ13" s="1023"/>
      <c r="DK13" s="1024"/>
      <c r="DL13" s="1022" t="s">
        <v>575</v>
      </c>
      <c r="DM13" s="1023"/>
      <c r="DN13" s="1023"/>
      <c r="DO13" s="1023"/>
      <c r="DP13" s="1024"/>
      <c r="DQ13" s="1022" t="s">
        <v>575</v>
      </c>
      <c r="DR13" s="1023"/>
      <c r="DS13" s="1023"/>
      <c r="DT13" s="1023"/>
      <c r="DU13" s="1024"/>
      <c r="DV13" s="1025"/>
      <c r="DW13" s="1026"/>
      <c r="DX13" s="1026"/>
      <c r="DY13" s="1026"/>
      <c r="DZ13" s="1027"/>
      <c r="EA13" s="234"/>
    </row>
    <row r="14" spans="1:131" s="235" customFormat="1" ht="26.25" customHeight="1">
      <c r="A14" s="238">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4"/>
      <c r="AL14" s="1115"/>
      <c r="AM14" s="1115"/>
      <c r="AN14" s="1115"/>
      <c r="AO14" s="1115"/>
      <c r="AP14" s="1115"/>
      <c r="AQ14" s="1115"/>
      <c r="AR14" s="1115"/>
      <c r="AS14" s="1115"/>
      <c r="AT14" s="1115"/>
      <c r="AU14" s="1116"/>
      <c r="AV14" s="1116"/>
      <c r="AW14" s="1116"/>
      <c r="AX14" s="1116"/>
      <c r="AY14" s="1117"/>
      <c r="AZ14" s="232"/>
      <c r="BA14" s="232"/>
      <c r="BB14" s="232"/>
      <c r="BC14" s="232"/>
      <c r="BD14" s="232"/>
      <c r="BE14" s="233"/>
      <c r="BF14" s="233"/>
      <c r="BG14" s="233"/>
      <c r="BH14" s="233"/>
      <c r="BI14" s="233"/>
      <c r="BJ14" s="233"/>
      <c r="BK14" s="233"/>
      <c r="BL14" s="233"/>
      <c r="BM14" s="233"/>
      <c r="BN14" s="233"/>
      <c r="BO14" s="233"/>
      <c r="BP14" s="233"/>
      <c r="BQ14" s="238">
        <v>8</v>
      </c>
      <c r="BR14" s="239"/>
      <c r="BS14" s="1025" t="s">
        <v>570</v>
      </c>
      <c r="BT14" s="1026"/>
      <c r="BU14" s="1026"/>
      <c r="BV14" s="1026"/>
      <c r="BW14" s="1026"/>
      <c r="BX14" s="1026"/>
      <c r="BY14" s="1026"/>
      <c r="BZ14" s="1026"/>
      <c r="CA14" s="1026"/>
      <c r="CB14" s="1026"/>
      <c r="CC14" s="1026"/>
      <c r="CD14" s="1026"/>
      <c r="CE14" s="1026"/>
      <c r="CF14" s="1026"/>
      <c r="CG14" s="1047"/>
      <c r="CH14" s="1022">
        <v>-51</v>
      </c>
      <c r="CI14" s="1023"/>
      <c r="CJ14" s="1023"/>
      <c r="CK14" s="1023"/>
      <c r="CL14" s="1024"/>
      <c r="CM14" s="1022">
        <v>1489</v>
      </c>
      <c r="CN14" s="1023"/>
      <c r="CO14" s="1023"/>
      <c r="CP14" s="1023"/>
      <c r="CQ14" s="1024"/>
      <c r="CR14" s="1022">
        <v>300</v>
      </c>
      <c r="CS14" s="1023"/>
      <c r="CT14" s="1023"/>
      <c r="CU14" s="1023"/>
      <c r="CV14" s="1024"/>
      <c r="CW14" s="1022">
        <v>29</v>
      </c>
      <c r="CX14" s="1023"/>
      <c r="CY14" s="1023"/>
      <c r="CZ14" s="1023"/>
      <c r="DA14" s="1024"/>
      <c r="DB14" s="1022" t="s">
        <v>575</v>
      </c>
      <c r="DC14" s="1023"/>
      <c r="DD14" s="1023"/>
      <c r="DE14" s="1023"/>
      <c r="DF14" s="1024"/>
      <c r="DG14" s="1022" t="s">
        <v>575</v>
      </c>
      <c r="DH14" s="1023"/>
      <c r="DI14" s="1023"/>
      <c r="DJ14" s="1023"/>
      <c r="DK14" s="1024"/>
      <c r="DL14" s="1022" t="s">
        <v>575</v>
      </c>
      <c r="DM14" s="1023"/>
      <c r="DN14" s="1023"/>
      <c r="DO14" s="1023"/>
      <c r="DP14" s="1024"/>
      <c r="DQ14" s="1022" t="s">
        <v>575</v>
      </c>
      <c r="DR14" s="1023"/>
      <c r="DS14" s="1023"/>
      <c r="DT14" s="1023"/>
      <c r="DU14" s="1024"/>
      <c r="DV14" s="1025"/>
      <c r="DW14" s="1026"/>
      <c r="DX14" s="1026"/>
      <c r="DY14" s="1026"/>
      <c r="DZ14" s="1027"/>
      <c r="EA14" s="234"/>
    </row>
    <row r="15" spans="1:131" s="235" customFormat="1" ht="26.25" customHeight="1">
      <c r="A15" s="238">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4"/>
      <c r="AL15" s="1115"/>
      <c r="AM15" s="1115"/>
      <c r="AN15" s="1115"/>
      <c r="AO15" s="1115"/>
      <c r="AP15" s="1115"/>
      <c r="AQ15" s="1115"/>
      <c r="AR15" s="1115"/>
      <c r="AS15" s="1115"/>
      <c r="AT15" s="1115"/>
      <c r="AU15" s="1116"/>
      <c r="AV15" s="1116"/>
      <c r="AW15" s="1116"/>
      <c r="AX15" s="1116"/>
      <c r="AY15" s="1117"/>
      <c r="AZ15" s="232"/>
      <c r="BA15" s="232"/>
      <c r="BB15" s="232"/>
      <c r="BC15" s="232"/>
      <c r="BD15" s="232"/>
      <c r="BE15" s="233"/>
      <c r="BF15" s="233"/>
      <c r="BG15" s="233"/>
      <c r="BH15" s="233"/>
      <c r="BI15" s="233"/>
      <c r="BJ15" s="233"/>
      <c r="BK15" s="233"/>
      <c r="BL15" s="233"/>
      <c r="BM15" s="233"/>
      <c r="BN15" s="233"/>
      <c r="BO15" s="233"/>
      <c r="BP15" s="233"/>
      <c r="BQ15" s="238">
        <v>9</v>
      </c>
      <c r="BR15" s="239"/>
      <c r="BS15" s="1025" t="s">
        <v>571</v>
      </c>
      <c r="BT15" s="1026"/>
      <c r="BU15" s="1026"/>
      <c r="BV15" s="1026"/>
      <c r="BW15" s="1026"/>
      <c r="BX15" s="1026"/>
      <c r="BY15" s="1026"/>
      <c r="BZ15" s="1026"/>
      <c r="CA15" s="1026"/>
      <c r="CB15" s="1026"/>
      <c r="CC15" s="1026"/>
      <c r="CD15" s="1026"/>
      <c r="CE15" s="1026"/>
      <c r="CF15" s="1026"/>
      <c r="CG15" s="1047"/>
      <c r="CH15" s="1022">
        <v>-3</v>
      </c>
      <c r="CI15" s="1023"/>
      <c r="CJ15" s="1023"/>
      <c r="CK15" s="1023"/>
      <c r="CL15" s="1024"/>
      <c r="CM15" s="1022">
        <v>668</v>
      </c>
      <c r="CN15" s="1023"/>
      <c r="CO15" s="1023"/>
      <c r="CP15" s="1023"/>
      <c r="CQ15" s="1024"/>
      <c r="CR15" s="1022">
        <v>12</v>
      </c>
      <c r="CS15" s="1023"/>
      <c r="CT15" s="1023"/>
      <c r="CU15" s="1023"/>
      <c r="CV15" s="1024"/>
      <c r="CW15" s="1022">
        <v>47</v>
      </c>
      <c r="CX15" s="1023"/>
      <c r="CY15" s="1023"/>
      <c r="CZ15" s="1023"/>
      <c r="DA15" s="1024"/>
      <c r="DB15" s="1022" t="s">
        <v>575</v>
      </c>
      <c r="DC15" s="1023"/>
      <c r="DD15" s="1023"/>
      <c r="DE15" s="1023"/>
      <c r="DF15" s="1024"/>
      <c r="DG15" s="1022" t="s">
        <v>575</v>
      </c>
      <c r="DH15" s="1023"/>
      <c r="DI15" s="1023"/>
      <c r="DJ15" s="1023"/>
      <c r="DK15" s="1024"/>
      <c r="DL15" s="1022" t="s">
        <v>575</v>
      </c>
      <c r="DM15" s="1023"/>
      <c r="DN15" s="1023"/>
      <c r="DO15" s="1023"/>
      <c r="DP15" s="1024"/>
      <c r="DQ15" s="1022" t="s">
        <v>575</v>
      </c>
      <c r="DR15" s="1023"/>
      <c r="DS15" s="1023"/>
      <c r="DT15" s="1023"/>
      <c r="DU15" s="1024"/>
      <c r="DV15" s="1025"/>
      <c r="DW15" s="1026"/>
      <c r="DX15" s="1026"/>
      <c r="DY15" s="1026"/>
      <c r="DZ15" s="1027"/>
      <c r="EA15" s="234"/>
    </row>
    <row r="16" spans="1:131" s="235" customFormat="1" ht="26.25" customHeight="1">
      <c r="A16" s="238">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4"/>
      <c r="AL16" s="1115"/>
      <c r="AM16" s="1115"/>
      <c r="AN16" s="1115"/>
      <c r="AO16" s="1115"/>
      <c r="AP16" s="1115"/>
      <c r="AQ16" s="1115"/>
      <c r="AR16" s="1115"/>
      <c r="AS16" s="1115"/>
      <c r="AT16" s="1115"/>
      <c r="AU16" s="1116"/>
      <c r="AV16" s="1116"/>
      <c r="AW16" s="1116"/>
      <c r="AX16" s="1116"/>
      <c r="AY16" s="1117"/>
      <c r="AZ16" s="232"/>
      <c r="BA16" s="232"/>
      <c r="BB16" s="232"/>
      <c r="BC16" s="232"/>
      <c r="BD16" s="232"/>
      <c r="BE16" s="233"/>
      <c r="BF16" s="233"/>
      <c r="BG16" s="233"/>
      <c r="BH16" s="233"/>
      <c r="BI16" s="233"/>
      <c r="BJ16" s="233"/>
      <c r="BK16" s="233"/>
      <c r="BL16" s="233"/>
      <c r="BM16" s="233"/>
      <c r="BN16" s="233"/>
      <c r="BO16" s="233"/>
      <c r="BP16" s="233"/>
      <c r="BQ16" s="238">
        <v>10</v>
      </c>
      <c r="BR16" s="239"/>
      <c r="BS16" s="1025" t="s">
        <v>572</v>
      </c>
      <c r="BT16" s="1026"/>
      <c r="BU16" s="1026"/>
      <c r="BV16" s="1026"/>
      <c r="BW16" s="1026"/>
      <c r="BX16" s="1026"/>
      <c r="BY16" s="1026"/>
      <c r="BZ16" s="1026"/>
      <c r="CA16" s="1026"/>
      <c r="CB16" s="1026"/>
      <c r="CC16" s="1026"/>
      <c r="CD16" s="1026"/>
      <c r="CE16" s="1026"/>
      <c r="CF16" s="1026"/>
      <c r="CG16" s="1047"/>
      <c r="CH16" s="1022">
        <v>4</v>
      </c>
      <c r="CI16" s="1023"/>
      <c r="CJ16" s="1023"/>
      <c r="CK16" s="1023"/>
      <c r="CL16" s="1024"/>
      <c r="CM16" s="1022">
        <v>16</v>
      </c>
      <c r="CN16" s="1023"/>
      <c r="CO16" s="1023"/>
      <c r="CP16" s="1023"/>
      <c r="CQ16" s="1024"/>
      <c r="CR16" s="1022">
        <v>10</v>
      </c>
      <c r="CS16" s="1023"/>
      <c r="CT16" s="1023"/>
      <c r="CU16" s="1023"/>
      <c r="CV16" s="1024"/>
      <c r="CW16" s="1022">
        <v>53</v>
      </c>
      <c r="CX16" s="1023"/>
      <c r="CY16" s="1023"/>
      <c r="CZ16" s="1023"/>
      <c r="DA16" s="1024"/>
      <c r="DB16" s="1022" t="s">
        <v>575</v>
      </c>
      <c r="DC16" s="1023"/>
      <c r="DD16" s="1023"/>
      <c r="DE16" s="1023"/>
      <c r="DF16" s="1024"/>
      <c r="DG16" s="1022" t="s">
        <v>575</v>
      </c>
      <c r="DH16" s="1023"/>
      <c r="DI16" s="1023"/>
      <c r="DJ16" s="1023"/>
      <c r="DK16" s="1024"/>
      <c r="DL16" s="1022" t="s">
        <v>575</v>
      </c>
      <c r="DM16" s="1023"/>
      <c r="DN16" s="1023"/>
      <c r="DO16" s="1023"/>
      <c r="DP16" s="1024"/>
      <c r="DQ16" s="1022" t="s">
        <v>575</v>
      </c>
      <c r="DR16" s="1023"/>
      <c r="DS16" s="1023"/>
      <c r="DT16" s="1023"/>
      <c r="DU16" s="1024"/>
      <c r="DV16" s="1025"/>
      <c r="DW16" s="1026"/>
      <c r="DX16" s="1026"/>
      <c r="DY16" s="1026"/>
      <c r="DZ16" s="1027"/>
      <c r="EA16" s="234"/>
    </row>
    <row r="17" spans="1:131" s="235" customFormat="1" ht="26.25" customHeight="1">
      <c r="A17" s="238">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4"/>
      <c r="AL17" s="1115"/>
      <c r="AM17" s="1115"/>
      <c r="AN17" s="1115"/>
      <c r="AO17" s="1115"/>
      <c r="AP17" s="1115"/>
      <c r="AQ17" s="1115"/>
      <c r="AR17" s="1115"/>
      <c r="AS17" s="1115"/>
      <c r="AT17" s="1115"/>
      <c r="AU17" s="1116"/>
      <c r="AV17" s="1116"/>
      <c r="AW17" s="1116"/>
      <c r="AX17" s="1116"/>
      <c r="AY17" s="1117"/>
      <c r="AZ17" s="232"/>
      <c r="BA17" s="232"/>
      <c r="BB17" s="232"/>
      <c r="BC17" s="232"/>
      <c r="BD17" s="232"/>
      <c r="BE17" s="233"/>
      <c r="BF17" s="233"/>
      <c r="BG17" s="233"/>
      <c r="BH17" s="233"/>
      <c r="BI17" s="233"/>
      <c r="BJ17" s="233"/>
      <c r="BK17" s="233"/>
      <c r="BL17" s="233"/>
      <c r="BM17" s="233"/>
      <c r="BN17" s="233"/>
      <c r="BO17" s="233"/>
      <c r="BP17" s="233"/>
      <c r="BQ17" s="238">
        <v>11</v>
      </c>
      <c r="BR17" s="239"/>
      <c r="BS17" s="1025" t="s">
        <v>573</v>
      </c>
      <c r="BT17" s="1026"/>
      <c r="BU17" s="1026"/>
      <c r="BV17" s="1026"/>
      <c r="BW17" s="1026"/>
      <c r="BX17" s="1026"/>
      <c r="BY17" s="1026"/>
      <c r="BZ17" s="1026"/>
      <c r="CA17" s="1026"/>
      <c r="CB17" s="1026"/>
      <c r="CC17" s="1026"/>
      <c r="CD17" s="1026"/>
      <c r="CE17" s="1026"/>
      <c r="CF17" s="1026"/>
      <c r="CG17" s="1047"/>
      <c r="CH17" s="1022">
        <v>25</v>
      </c>
      <c r="CI17" s="1023"/>
      <c r="CJ17" s="1023"/>
      <c r="CK17" s="1023"/>
      <c r="CL17" s="1024"/>
      <c r="CM17" s="1022">
        <v>435</v>
      </c>
      <c r="CN17" s="1023"/>
      <c r="CO17" s="1023"/>
      <c r="CP17" s="1023"/>
      <c r="CQ17" s="1024"/>
      <c r="CR17" s="1022" t="s">
        <v>575</v>
      </c>
      <c r="CS17" s="1023"/>
      <c r="CT17" s="1023"/>
      <c r="CU17" s="1023"/>
      <c r="CV17" s="1024"/>
      <c r="CW17" s="1022">
        <v>43</v>
      </c>
      <c r="CX17" s="1023"/>
      <c r="CY17" s="1023"/>
      <c r="CZ17" s="1023"/>
      <c r="DA17" s="1024"/>
      <c r="DB17" s="1022" t="s">
        <v>575</v>
      </c>
      <c r="DC17" s="1023"/>
      <c r="DD17" s="1023"/>
      <c r="DE17" s="1023"/>
      <c r="DF17" s="1024"/>
      <c r="DG17" s="1022" t="s">
        <v>575</v>
      </c>
      <c r="DH17" s="1023"/>
      <c r="DI17" s="1023"/>
      <c r="DJ17" s="1023"/>
      <c r="DK17" s="1024"/>
      <c r="DL17" s="1022" t="s">
        <v>575</v>
      </c>
      <c r="DM17" s="1023"/>
      <c r="DN17" s="1023"/>
      <c r="DO17" s="1023"/>
      <c r="DP17" s="1024"/>
      <c r="DQ17" s="1022" t="s">
        <v>575</v>
      </c>
      <c r="DR17" s="1023"/>
      <c r="DS17" s="1023"/>
      <c r="DT17" s="1023"/>
      <c r="DU17" s="1024"/>
      <c r="DV17" s="1025"/>
      <c r="DW17" s="1026"/>
      <c r="DX17" s="1026"/>
      <c r="DY17" s="1026"/>
      <c r="DZ17" s="1027"/>
      <c r="EA17" s="234"/>
    </row>
    <row r="18" spans="1:131" s="235" customFormat="1" ht="26.25" customHeight="1">
      <c r="A18" s="238">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4"/>
      <c r="AL18" s="1115"/>
      <c r="AM18" s="1115"/>
      <c r="AN18" s="1115"/>
      <c r="AO18" s="1115"/>
      <c r="AP18" s="1115"/>
      <c r="AQ18" s="1115"/>
      <c r="AR18" s="1115"/>
      <c r="AS18" s="1115"/>
      <c r="AT18" s="1115"/>
      <c r="AU18" s="1116"/>
      <c r="AV18" s="1116"/>
      <c r="AW18" s="1116"/>
      <c r="AX18" s="1116"/>
      <c r="AY18" s="1117"/>
      <c r="AZ18" s="232"/>
      <c r="BA18" s="232"/>
      <c r="BB18" s="232"/>
      <c r="BC18" s="232"/>
      <c r="BD18" s="232"/>
      <c r="BE18" s="233"/>
      <c r="BF18" s="233"/>
      <c r="BG18" s="233"/>
      <c r="BH18" s="233"/>
      <c r="BI18" s="233"/>
      <c r="BJ18" s="233"/>
      <c r="BK18" s="233"/>
      <c r="BL18" s="233"/>
      <c r="BM18" s="233"/>
      <c r="BN18" s="233"/>
      <c r="BO18" s="233"/>
      <c r="BP18" s="233"/>
      <c r="BQ18" s="238">
        <v>12</v>
      </c>
      <c r="BR18" s="239"/>
      <c r="BS18" s="1025" t="s">
        <v>574</v>
      </c>
      <c r="BT18" s="1026"/>
      <c r="BU18" s="1026"/>
      <c r="BV18" s="1026"/>
      <c r="BW18" s="1026"/>
      <c r="BX18" s="1026"/>
      <c r="BY18" s="1026"/>
      <c r="BZ18" s="1026"/>
      <c r="CA18" s="1026"/>
      <c r="CB18" s="1026"/>
      <c r="CC18" s="1026"/>
      <c r="CD18" s="1026"/>
      <c r="CE18" s="1026"/>
      <c r="CF18" s="1026"/>
      <c r="CG18" s="1047"/>
      <c r="CH18" s="1022">
        <v>-6</v>
      </c>
      <c r="CI18" s="1023"/>
      <c r="CJ18" s="1023"/>
      <c r="CK18" s="1023"/>
      <c r="CL18" s="1024"/>
      <c r="CM18" s="1022">
        <v>24</v>
      </c>
      <c r="CN18" s="1023"/>
      <c r="CO18" s="1023"/>
      <c r="CP18" s="1023"/>
      <c r="CQ18" s="1024"/>
      <c r="CR18" s="1022" t="s">
        <v>575</v>
      </c>
      <c r="CS18" s="1023"/>
      <c r="CT18" s="1023"/>
      <c r="CU18" s="1023"/>
      <c r="CV18" s="1024"/>
      <c r="CW18" s="1022">
        <v>39</v>
      </c>
      <c r="CX18" s="1023"/>
      <c r="CY18" s="1023"/>
      <c r="CZ18" s="1023"/>
      <c r="DA18" s="1024"/>
      <c r="DB18" s="1022" t="s">
        <v>575</v>
      </c>
      <c r="DC18" s="1023"/>
      <c r="DD18" s="1023"/>
      <c r="DE18" s="1023"/>
      <c r="DF18" s="1024"/>
      <c r="DG18" s="1022" t="s">
        <v>575</v>
      </c>
      <c r="DH18" s="1023"/>
      <c r="DI18" s="1023"/>
      <c r="DJ18" s="1023"/>
      <c r="DK18" s="1024"/>
      <c r="DL18" s="1022" t="s">
        <v>575</v>
      </c>
      <c r="DM18" s="1023"/>
      <c r="DN18" s="1023"/>
      <c r="DO18" s="1023"/>
      <c r="DP18" s="1024"/>
      <c r="DQ18" s="1022" t="s">
        <v>575</v>
      </c>
      <c r="DR18" s="1023"/>
      <c r="DS18" s="1023"/>
      <c r="DT18" s="1023"/>
      <c r="DU18" s="1024"/>
      <c r="DV18" s="1025"/>
      <c r="DW18" s="1026"/>
      <c r="DX18" s="1026"/>
      <c r="DY18" s="1026"/>
      <c r="DZ18" s="1027"/>
      <c r="EA18" s="234"/>
    </row>
    <row r="19" spans="1:131" s="235" customFormat="1" ht="26.25" customHeight="1">
      <c r="A19" s="238">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4"/>
      <c r="AL19" s="1115"/>
      <c r="AM19" s="1115"/>
      <c r="AN19" s="1115"/>
      <c r="AO19" s="1115"/>
      <c r="AP19" s="1115"/>
      <c r="AQ19" s="1115"/>
      <c r="AR19" s="1115"/>
      <c r="AS19" s="1115"/>
      <c r="AT19" s="1115"/>
      <c r="AU19" s="1116"/>
      <c r="AV19" s="1116"/>
      <c r="AW19" s="1116"/>
      <c r="AX19" s="1116"/>
      <c r="AY19" s="1117"/>
      <c r="AZ19" s="232"/>
      <c r="BA19" s="232"/>
      <c r="BB19" s="232"/>
      <c r="BC19" s="232"/>
      <c r="BD19" s="232"/>
      <c r="BE19" s="233"/>
      <c r="BF19" s="233"/>
      <c r="BG19" s="233"/>
      <c r="BH19" s="233"/>
      <c r="BI19" s="233"/>
      <c r="BJ19" s="233"/>
      <c r="BK19" s="233"/>
      <c r="BL19" s="233"/>
      <c r="BM19" s="233"/>
      <c r="BN19" s="233"/>
      <c r="BO19" s="233"/>
      <c r="BP19" s="233"/>
      <c r="BQ19" s="238">
        <v>13</v>
      </c>
      <c r="BR19" s="239"/>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34"/>
    </row>
    <row r="20" spans="1:131" s="235" customFormat="1" ht="26.25" customHeight="1">
      <c r="A20" s="238">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4"/>
      <c r="AL20" s="1115"/>
      <c r="AM20" s="1115"/>
      <c r="AN20" s="1115"/>
      <c r="AO20" s="1115"/>
      <c r="AP20" s="1115"/>
      <c r="AQ20" s="1115"/>
      <c r="AR20" s="1115"/>
      <c r="AS20" s="1115"/>
      <c r="AT20" s="1115"/>
      <c r="AU20" s="1116"/>
      <c r="AV20" s="1116"/>
      <c r="AW20" s="1116"/>
      <c r="AX20" s="1116"/>
      <c r="AY20" s="1117"/>
      <c r="AZ20" s="232"/>
      <c r="BA20" s="232"/>
      <c r="BB20" s="232"/>
      <c r="BC20" s="232"/>
      <c r="BD20" s="232"/>
      <c r="BE20" s="233"/>
      <c r="BF20" s="233"/>
      <c r="BG20" s="233"/>
      <c r="BH20" s="233"/>
      <c r="BI20" s="233"/>
      <c r="BJ20" s="233"/>
      <c r="BK20" s="233"/>
      <c r="BL20" s="233"/>
      <c r="BM20" s="233"/>
      <c r="BN20" s="233"/>
      <c r="BO20" s="233"/>
      <c r="BP20" s="233"/>
      <c r="BQ20" s="238">
        <v>14</v>
      </c>
      <c r="BR20" s="239"/>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34"/>
    </row>
    <row r="21" spans="1:131" s="235" customFormat="1" ht="26.25" customHeight="1" thickBot="1">
      <c r="A21" s="238">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4"/>
      <c r="AL21" s="1115"/>
      <c r="AM21" s="1115"/>
      <c r="AN21" s="1115"/>
      <c r="AO21" s="1115"/>
      <c r="AP21" s="1115"/>
      <c r="AQ21" s="1115"/>
      <c r="AR21" s="1115"/>
      <c r="AS21" s="1115"/>
      <c r="AT21" s="1115"/>
      <c r="AU21" s="1116"/>
      <c r="AV21" s="1116"/>
      <c r="AW21" s="1116"/>
      <c r="AX21" s="1116"/>
      <c r="AY21" s="1117"/>
      <c r="AZ21" s="232"/>
      <c r="BA21" s="232"/>
      <c r="BB21" s="232"/>
      <c r="BC21" s="232"/>
      <c r="BD21" s="232"/>
      <c r="BE21" s="233"/>
      <c r="BF21" s="233"/>
      <c r="BG21" s="233"/>
      <c r="BH21" s="233"/>
      <c r="BI21" s="233"/>
      <c r="BJ21" s="233"/>
      <c r="BK21" s="233"/>
      <c r="BL21" s="233"/>
      <c r="BM21" s="233"/>
      <c r="BN21" s="233"/>
      <c r="BO21" s="233"/>
      <c r="BP21" s="233"/>
      <c r="BQ21" s="238">
        <v>15</v>
      </c>
      <c r="BR21" s="239"/>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34"/>
    </row>
    <row r="22" spans="1:131" s="235" customFormat="1" ht="26.25" customHeight="1">
      <c r="A22" s="238">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68"/>
      <c r="AG22" s="1069"/>
      <c r="AH22" s="1069"/>
      <c r="AI22" s="1069"/>
      <c r="AJ22" s="1070"/>
      <c r="AK22" s="1110"/>
      <c r="AL22" s="1111"/>
      <c r="AM22" s="1111"/>
      <c r="AN22" s="1111"/>
      <c r="AO22" s="1111"/>
      <c r="AP22" s="1111"/>
      <c r="AQ22" s="1111"/>
      <c r="AR22" s="1111"/>
      <c r="AS22" s="1111"/>
      <c r="AT22" s="1111"/>
      <c r="AU22" s="1112"/>
      <c r="AV22" s="1112"/>
      <c r="AW22" s="1112"/>
      <c r="AX22" s="1112"/>
      <c r="AY22" s="1113"/>
      <c r="AZ22" s="1061" t="s">
        <v>379</v>
      </c>
      <c r="BA22" s="1061"/>
      <c r="BB22" s="1061"/>
      <c r="BC22" s="1061"/>
      <c r="BD22" s="1062"/>
      <c r="BE22" s="233"/>
      <c r="BF22" s="233"/>
      <c r="BG22" s="233"/>
      <c r="BH22" s="233"/>
      <c r="BI22" s="233"/>
      <c r="BJ22" s="233"/>
      <c r="BK22" s="233"/>
      <c r="BL22" s="233"/>
      <c r="BM22" s="233"/>
      <c r="BN22" s="233"/>
      <c r="BO22" s="233"/>
      <c r="BP22" s="233"/>
      <c r="BQ22" s="238">
        <v>16</v>
      </c>
      <c r="BR22" s="239"/>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34"/>
    </row>
    <row r="23" spans="1:131" s="235" customFormat="1" ht="26.25" customHeight="1" thickBot="1">
      <c r="A23" s="240" t="s">
        <v>380</v>
      </c>
      <c r="B23" s="973" t="s">
        <v>381</v>
      </c>
      <c r="C23" s="974"/>
      <c r="D23" s="974"/>
      <c r="E23" s="974"/>
      <c r="F23" s="974"/>
      <c r="G23" s="974"/>
      <c r="H23" s="974"/>
      <c r="I23" s="974"/>
      <c r="J23" s="974"/>
      <c r="K23" s="974"/>
      <c r="L23" s="974"/>
      <c r="M23" s="974"/>
      <c r="N23" s="974"/>
      <c r="O23" s="974"/>
      <c r="P23" s="984"/>
      <c r="Q23" s="1101">
        <f>Q7+Q8+Q9+Q10+Q11</f>
        <v>242043</v>
      </c>
      <c r="R23" s="1102"/>
      <c r="S23" s="1102"/>
      <c r="T23" s="1102"/>
      <c r="U23" s="1102"/>
      <c r="V23" s="1094">
        <f>V7+V8+V9+V10+V11</f>
        <v>237783</v>
      </c>
      <c r="W23" s="1095"/>
      <c r="X23" s="1095"/>
      <c r="Y23" s="1095"/>
      <c r="Z23" s="1096"/>
      <c r="AA23" s="1094">
        <f>AA7+AA8+AA9+AA10+AA11</f>
        <v>4260</v>
      </c>
      <c r="AB23" s="1095"/>
      <c r="AC23" s="1095"/>
      <c r="AD23" s="1095"/>
      <c r="AE23" s="1100"/>
      <c r="AF23" s="1103">
        <v>2309</v>
      </c>
      <c r="AG23" s="1102"/>
      <c r="AH23" s="1102"/>
      <c r="AI23" s="1102"/>
      <c r="AJ23" s="1104"/>
      <c r="AK23" s="1105"/>
      <c r="AL23" s="1106"/>
      <c r="AM23" s="1106"/>
      <c r="AN23" s="1106"/>
      <c r="AO23" s="1106"/>
      <c r="AP23" s="1094">
        <f>AP7+AP11</f>
        <v>177388</v>
      </c>
      <c r="AQ23" s="1095"/>
      <c r="AR23" s="1095"/>
      <c r="AS23" s="1095"/>
      <c r="AT23" s="1096"/>
      <c r="AU23" s="1097"/>
      <c r="AV23" s="1097"/>
      <c r="AW23" s="1097"/>
      <c r="AX23" s="1097"/>
      <c r="AY23" s="1098"/>
      <c r="AZ23" s="1099" t="s">
        <v>122</v>
      </c>
      <c r="BA23" s="1095"/>
      <c r="BB23" s="1095"/>
      <c r="BC23" s="1095"/>
      <c r="BD23" s="1100"/>
      <c r="BE23" s="233"/>
      <c r="BF23" s="233"/>
      <c r="BG23" s="233"/>
      <c r="BH23" s="233"/>
      <c r="BI23" s="233"/>
      <c r="BJ23" s="233"/>
      <c r="BK23" s="233"/>
      <c r="BL23" s="233"/>
      <c r="BM23" s="233"/>
      <c r="BN23" s="233"/>
      <c r="BO23" s="233"/>
      <c r="BP23" s="233"/>
      <c r="BQ23" s="238">
        <v>17</v>
      </c>
      <c r="BR23" s="239"/>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34"/>
    </row>
    <row r="24" spans="1:131" s="235" customFormat="1" ht="26.25" customHeight="1">
      <c r="A24" s="1093" t="s">
        <v>382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32"/>
      <c r="BA24" s="232"/>
      <c r="BB24" s="232"/>
      <c r="BC24" s="232"/>
      <c r="BD24" s="232"/>
      <c r="BE24" s="233"/>
      <c r="BF24" s="233"/>
      <c r="BG24" s="233"/>
      <c r="BH24" s="233"/>
      <c r="BI24" s="233"/>
      <c r="BJ24" s="233"/>
      <c r="BK24" s="233"/>
      <c r="BL24" s="233"/>
      <c r="BM24" s="233"/>
      <c r="BN24" s="233"/>
      <c r="BO24" s="233"/>
      <c r="BP24" s="233"/>
      <c r="BQ24" s="238">
        <v>18</v>
      </c>
      <c r="BR24" s="239"/>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34"/>
    </row>
    <row r="25" spans="1:131" ht="26.25" customHeight="1" thickBot="1">
      <c r="A25" s="1092" t="s">
        <v>383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32"/>
      <c r="BK25" s="232"/>
      <c r="BL25" s="232"/>
      <c r="BM25" s="232"/>
      <c r="BN25" s="232"/>
      <c r="BO25" s="241"/>
      <c r="BP25" s="241"/>
      <c r="BQ25" s="238">
        <v>19</v>
      </c>
      <c r="BR25" s="239"/>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30"/>
    </row>
    <row r="26" spans="1:131" ht="26.25" customHeight="1">
      <c r="A26" s="1028" t="s">
        <v>357</v>
      </c>
      <c r="B26" s="1029"/>
      <c r="C26" s="1029"/>
      <c r="D26" s="1029"/>
      <c r="E26" s="1029"/>
      <c r="F26" s="1029"/>
      <c r="G26" s="1029"/>
      <c r="H26" s="1029"/>
      <c r="I26" s="1029"/>
      <c r="J26" s="1029"/>
      <c r="K26" s="1029"/>
      <c r="L26" s="1029"/>
      <c r="M26" s="1029"/>
      <c r="N26" s="1029"/>
      <c r="O26" s="1029"/>
      <c r="P26" s="1030"/>
      <c r="Q26" s="1034" t="s">
        <v>384</v>
      </c>
      <c r="R26" s="1035"/>
      <c r="S26" s="1035"/>
      <c r="T26" s="1035"/>
      <c r="U26" s="1036"/>
      <c r="V26" s="1034" t="s">
        <v>385</v>
      </c>
      <c r="W26" s="1035"/>
      <c r="X26" s="1035"/>
      <c r="Y26" s="1035"/>
      <c r="Z26" s="1036"/>
      <c r="AA26" s="1034" t="s">
        <v>386</v>
      </c>
      <c r="AB26" s="1035"/>
      <c r="AC26" s="1035"/>
      <c r="AD26" s="1035"/>
      <c r="AE26" s="1035"/>
      <c r="AF26" s="1088" t="s">
        <v>387</v>
      </c>
      <c r="AG26" s="1041"/>
      <c r="AH26" s="1041"/>
      <c r="AI26" s="1041"/>
      <c r="AJ26" s="1089"/>
      <c r="AK26" s="1035" t="s">
        <v>388</v>
      </c>
      <c r="AL26" s="1035"/>
      <c r="AM26" s="1035"/>
      <c r="AN26" s="1035"/>
      <c r="AO26" s="1036"/>
      <c r="AP26" s="1034" t="s">
        <v>389</v>
      </c>
      <c r="AQ26" s="1035"/>
      <c r="AR26" s="1035"/>
      <c r="AS26" s="1035"/>
      <c r="AT26" s="1036"/>
      <c r="AU26" s="1034" t="s">
        <v>390</v>
      </c>
      <c r="AV26" s="1035"/>
      <c r="AW26" s="1035"/>
      <c r="AX26" s="1035"/>
      <c r="AY26" s="1036"/>
      <c r="AZ26" s="1034" t="s">
        <v>391</v>
      </c>
      <c r="BA26" s="1035"/>
      <c r="BB26" s="1035"/>
      <c r="BC26" s="1035"/>
      <c r="BD26" s="1036"/>
      <c r="BE26" s="1034" t="s">
        <v>364</v>
      </c>
      <c r="BF26" s="1035"/>
      <c r="BG26" s="1035"/>
      <c r="BH26" s="1035"/>
      <c r="BI26" s="1048"/>
      <c r="BJ26" s="232"/>
      <c r="BK26" s="232"/>
      <c r="BL26" s="232"/>
      <c r="BM26" s="232"/>
      <c r="BN26" s="232"/>
      <c r="BO26" s="241"/>
      <c r="BP26" s="241"/>
      <c r="BQ26" s="238">
        <v>20</v>
      </c>
      <c r="BR26" s="239"/>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30"/>
    </row>
    <row r="27" spans="1:131" ht="26.25" customHeight="1" thickBot="1">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32"/>
      <c r="BK27" s="232"/>
      <c r="BL27" s="232"/>
      <c r="BM27" s="232"/>
      <c r="BN27" s="232"/>
      <c r="BO27" s="241"/>
      <c r="BP27" s="241"/>
      <c r="BQ27" s="238">
        <v>21</v>
      </c>
      <c r="BR27" s="239"/>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30"/>
    </row>
    <row r="28" spans="1:131" ht="26.25" customHeight="1" thickTop="1">
      <c r="A28" s="242">
        <v>1</v>
      </c>
      <c r="B28" s="1080" t="s">
        <v>392</v>
      </c>
      <c r="C28" s="1081"/>
      <c r="D28" s="1081"/>
      <c r="E28" s="1081"/>
      <c r="F28" s="1081"/>
      <c r="G28" s="1081"/>
      <c r="H28" s="1081"/>
      <c r="I28" s="1081"/>
      <c r="J28" s="1081"/>
      <c r="K28" s="1081"/>
      <c r="L28" s="1081"/>
      <c r="M28" s="1081"/>
      <c r="N28" s="1081"/>
      <c r="O28" s="1081"/>
      <c r="P28" s="1082"/>
      <c r="Q28" s="1083">
        <v>46381</v>
      </c>
      <c r="R28" s="1084"/>
      <c r="S28" s="1084"/>
      <c r="T28" s="1084"/>
      <c r="U28" s="1084"/>
      <c r="V28" s="1084">
        <v>46347</v>
      </c>
      <c r="W28" s="1084"/>
      <c r="X28" s="1084"/>
      <c r="Y28" s="1084"/>
      <c r="Z28" s="1084"/>
      <c r="AA28" s="1084">
        <v>34</v>
      </c>
      <c r="AB28" s="1084"/>
      <c r="AC28" s="1084"/>
      <c r="AD28" s="1084"/>
      <c r="AE28" s="1085"/>
      <c r="AF28" s="1086">
        <v>34</v>
      </c>
      <c r="AG28" s="1084"/>
      <c r="AH28" s="1084"/>
      <c r="AI28" s="1084"/>
      <c r="AJ28" s="1087"/>
      <c r="AK28" s="1075">
        <v>5158</v>
      </c>
      <c r="AL28" s="1076"/>
      <c r="AM28" s="1076"/>
      <c r="AN28" s="1076"/>
      <c r="AO28" s="1076"/>
      <c r="AP28" s="1076" t="s">
        <v>576</v>
      </c>
      <c r="AQ28" s="1076"/>
      <c r="AR28" s="1076"/>
      <c r="AS28" s="1076"/>
      <c r="AT28" s="1076"/>
      <c r="AU28" s="1076"/>
      <c r="AV28" s="1076"/>
      <c r="AW28" s="1076"/>
      <c r="AX28" s="1076"/>
      <c r="AY28" s="1076"/>
      <c r="AZ28" s="1077"/>
      <c r="BA28" s="1077"/>
      <c r="BB28" s="1077"/>
      <c r="BC28" s="1077"/>
      <c r="BD28" s="1077"/>
      <c r="BE28" s="1078"/>
      <c r="BF28" s="1078"/>
      <c r="BG28" s="1078"/>
      <c r="BH28" s="1078"/>
      <c r="BI28" s="1079"/>
      <c r="BJ28" s="232"/>
      <c r="BK28" s="232"/>
      <c r="BL28" s="232"/>
      <c r="BM28" s="232"/>
      <c r="BN28" s="232"/>
      <c r="BO28" s="241"/>
      <c r="BP28" s="241"/>
      <c r="BQ28" s="238">
        <v>22</v>
      </c>
      <c r="BR28" s="239"/>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30"/>
    </row>
    <row r="29" spans="1:131" ht="26.25" customHeight="1">
      <c r="A29" s="242">
        <v>2</v>
      </c>
      <c r="B29" s="1063" t="s">
        <v>393</v>
      </c>
      <c r="C29" s="1064"/>
      <c r="D29" s="1064"/>
      <c r="E29" s="1064"/>
      <c r="F29" s="1064"/>
      <c r="G29" s="1064"/>
      <c r="H29" s="1064"/>
      <c r="I29" s="1064"/>
      <c r="J29" s="1064"/>
      <c r="K29" s="1064"/>
      <c r="L29" s="1064"/>
      <c r="M29" s="1064"/>
      <c r="N29" s="1064"/>
      <c r="O29" s="1064"/>
      <c r="P29" s="1065"/>
      <c r="Q29" s="1071">
        <v>48830</v>
      </c>
      <c r="R29" s="1072"/>
      <c r="S29" s="1072"/>
      <c r="T29" s="1072"/>
      <c r="U29" s="1072"/>
      <c r="V29" s="1072">
        <v>48278</v>
      </c>
      <c r="W29" s="1072"/>
      <c r="X29" s="1072"/>
      <c r="Y29" s="1072"/>
      <c r="Z29" s="1072"/>
      <c r="AA29" s="1072">
        <v>552</v>
      </c>
      <c r="AB29" s="1072"/>
      <c r="AC29" s="1072"/>
      <c r="AD29" s="1072"/>
      <c r="AE29" s="1073"/>
      <c r="AF29" s="1068">
        <v>552</v>
      </c>
      <c r="AG29" s="1069"/>
      <c r="AH29" s="1069"/>
      <c r="AI29" s="1069"/>
      <c r="AJ29" s="1070"/>
      <c r="AK29" s="1016">
        <v>8297</v>
      </c>
      <c r="AL29" s="1007"/>
      <c r="AM29" s="1007"/>
      <c r="AN29" s="1007"/>
      <c r="AO29" s="1007"/>
      <c r="AP29" s="1007" t="s">
        <v>576</v>
      </c>
      <c r="AQ29" s="1007"/>
      <c r="AR29" s="1007"/>
      <c r="AS29" s="1007"/>
      <c r="AT29" s="1007"/>
      <c r="AU29" s="1007"/>
      <c r="AV29" s="1007"/>
      <c r="AW29" s="1007"/>
      <c r="AX29" s="1007"/>
      <c r="AY29" s="1007"/>
      <c r="AZ29" s="1074"/>
      <c r="BA29" s="1074"/>
      <c r="BB29" s="1074"/>
      <c r="BC29" s="1074"/>
      <c r="BD29" s="1074"/>
      <c r="BE29" s="1008"/>
      <c r="BF29" s="1008"/>
      <c r="BG29" s="1008"/>
      <c r="BH29" s="1008"/>
      <c r="BI29" s="1009"/>
      <c r="BJ29" s="232"/>
      <c r="BK29" s="232"/>
      <c r="BL29" s="232"/>
      <c r="BM29" s="232"/>
      <c r="BN29" s="232"/>
      <c r="BO29" s="241"/>
      <c r="BP29" s="241"/>
      <c r="BQ29" s="238">
        <v>23</v>
      </c>
      <c r="BR29" s="239"/>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30"/>
    </row>
    <row r="30" spans="1:131" ht="26.25" customHeight="1">
      <c r="A30" s="242">
        <v>3</v>
      </c>
      <c r="B30" s="1063" t="s">
        <v>394</v>
      </c>
      <c r="C30" s="1064"/>
      <c r="D30" s="1064"/>
      <c r="E30" s="1064"/>
      <c r="F30" s="1064"/>
      <c r="G30" s="1064"/>
      <c r="H30" s="1064"/>
      <c r="I30" s="1064"/>
      <c r="J30" s="1064"/>
      <c r="K30" s="1064"/>
      <c r="L30" s="1064"/>
      <c r="M30" s="1064"/>
      <c r="N30" s="1064"/>
      <c r="O30" s="1064"/>
      <c r="P30" s="1065"/>
      <c r="Q30" s="1071">
        <v>7125</v>
      </c>
      <c r="R30" s="1072"/>
      <c r="S30" s="1072"/>
      <c r="T30" s="1072"/>
      <c r="U30" s="1072"/>
      <c r="V30" s="1072">
        <v>6915</v>
      </c>
      <c r="W30" s="1072"/>
      <c r="X30" s="1072"/>
      <c r="Y30" s="1072"/>
      <c r="Z30" s="1072"/>
      <c r="AA30" s="1072">
        <v>209</v>
      </c>
      <c r="AB30" s="1072"/>
      <c r="AC30" s="1072"/>
      <c r="AD30" s="1072"/>
      <c r="AE30" s="1073"/>
      <c r="AF30" s="1068">
        <v>209</v>
      </c>
      <c r="AG30" s="1069"/>
      <c r="AH30" s="1069"/>
      <c r="AI30" s="1069"/>
      <c r="AJ30" s="1070"/>
      <c r="AK30" s="1016">
        <v>1509</v>
      </c>
      <c r="AL30" s="1007"/>
      <c r="AM30" s="1007"/>
      <c r="AN30" s="1007"/>
      <c r="AO30" s="1007"/>
      <c r="AP30" s="1007" t="s">
        <v>576</v>
      </c>
      <c r="AQ30" s="1007"/>
      <c r="AR30" s="1007"/>
      <c r="AS30" s="1007"/>
      <c r="AT30" s="1007"/>
      <c r="AU30" s="1007"/>
      <c r="AV30" s="1007"/>
      <c r="AW30" s="1007"/>
      <c r="AX30" s="1007"/>
      <c r="AY30" s="1007"/>
      <c r="AZ30" s="1074"/>
      <c r="BA30" s="1074"/>
      <c r="BB30" s="1074"/>
      <c r="BC30" s="1074"/>
      <c r="BD30" s="1074"/>
      <c r="BE30" s="1008"/>
      <c r="BF30" s="1008"/>
      <c r="BG30" s="1008"/>
      <c r="BH30" s="1008"/>
      <c r="BI30" s="1009"/>
      <c r="BJ30" s="232"/>
      <c r="BK30" s="232"/>
      <c r="BL30" s="232"/>
      <c r="BM30" s="232"/>
      <c r="BN30" s="232"/>
      <c r="BO30" s="241"/>
      <c r="BP30" s="241"/>
      <c r="BQ30" s="238">
        <v>24</v>
      </c>
      <c r="BR30" s="239"/>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30"/>
    </row>
    <row r="31" spans="1:131" ht="26.25" customHeight="1">
      <c r="A31" s="242">
        <v>4</v>
      </c>
      <c r="B31" s="1063" t="s">
        <v>395</v>
      </c>
      <c r="C31" s="1064"/>
      <c r="D31" s="1064"/>
      <c r="E31" s="1064"/>
      <c r="F31" s="1064"/>
      <c r="G31" s="1064"/>
      <c r="H31" s="1064"/>
      <c r="I31" s="1064"/>
      <c r="J31" s="1064"/>
      <c r="K31" s="1064"/>
      <c r="L31" s="1064"/>
      <c r="M31" s="1064"/>
      <c r="N31" s="1064"/>
      <c r="O31" s="1064"/>
      <c r="P31" s="1065"/>
      <c r="Q31" s="1071">
        <v>8828</v>
      </c>
      <c r="R31" s="1072"/>
      <c r="S31" s="1072"/>
      <c r="T31" s="1072"/>
      <c r="U31" s="1072"/>
      <c r="V31" s="1072">
        <v>7817</v>
      </c>
      <c r="W31" s="1072"/>
      <c r="X31" s="1072"/>
      <c r="Y31" s="1072"/>
      <c r="Z31" s="1072"/>
      <c r="AA31" s="1072">
        <v>1011</v>
      </c>
      <c r="AB31" s="1072"/>
      <c r="AC31" s="1072"/>
      <c r="AD31" s="1072"/>
      <c r="AE31" s="1073"/>
      <c r="AF31" s="1068">
        <v>9151</v>
      </c>
      <c r="AG31" s="1069"/>
      <c r="AH31" s="1069"/>
      <c r="AI31" s="1069"/>
      <c r="AJ31" s="1070"/>
      <c r="AK31" s="1016">
        <v>90</v>
      </c>
      <c r="AL31" s="1007"/>
      <c r="AM31" s="1007"/>
      <c r="AN31" s="1007"/>
      <c r="AO31" s="1007"/>
      <c r="AP31" s="1007">
        <v>11996</v>
      </c>
      <c r="AQ31" s="1007"/>
      <c r="AR31" s="1007"/>
      <c r="AS31" s="1007"/>
      <c r="AT31" s="1007"/>
      <c r="AU31" s="1007"/>
      <c r="AV31" s="1007"/>
      <c r="AW31" s="1007"/>
      <c r="AX31" s="1007"/>
      <c r="AY31" s="1007"/>
      <c r="AZ31" s="1074"/>
      <c r="BA31" s="1074"/>
      <c r="BB31" s="1074"/>
      <c r="BC31" s="1074"/>
      <c r="BD31" s="1074"/>
      <c r="BE31" s="1008" t="s">
        <v>396</v>
      </c>
      <c r="BF31" s="1008"/>
      <c r="BG31" s="1008"/>
      <c r="BH31" s="1008"/>
      <c r="BI31" s="1009"/>
      <c r="BJ31" s="232"/>
      <c r="BK31" s="232"/>
      <c r="BL31" s="232"/>
      <c r="BM31" s="232"/>
      <c r="BN31" s="232"/>
      <c r="BO31" s="241"/>
      <c r="BP31" s="241"/>
      <c r="BQ31" s="238">
        <v>25</v>
      </c>
      <c r="BR31" s="239"/>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30"/>
    </row>
    <row r="32" spans="1:131" ht="26.25" customHeight="1">
      <c r="A32" s="242">
        <v>5</v>
      </c>
      <c r="B32" s="1063" t="s">
        <v>397</v>
      </c>
      <c r="C32" s="1064"/>
      <c r="D32" s="1064"/>
      <c r="E32" s="1064"/>
      <c r="F32" s="1064"/>
      <c r="G32" s="1064"/>
      <c r="H32" s="1064"/>
      <c r="I32" s="1064"/>
      <c r="J32" s="1064"/>
      <c r="K32" s="1064"/>
      <c r="L32" s="1064"/>
      <c r="M32" s="1064"/>
      <c r="N32" s="1064"/>
      <c r="O32" s="1064"/>
      <c r="P32" s="1065"/>
      <c r="Q32" s="1071">
        <v>1921</v>
      </c>
      <c r="R32" s="1072"/>
      <c r="S32" s="1072"/>
      <c r="T32" s="1072"/>
      <c r="U32" s="1072"/>
      <c r="V32" s="1072">
        <v>1515</v>
      </c>
      <c r="W32" s="1072"/>
      <c r="X32" s="1072"/>
      <c r="Y32" s="1072"/>
      <c r="Z32" s="1072"/>
      <c r="AA32" s="1072">
        <v>406</v>
      </c>
      <c r="AB32" s="1072"/>
      <c r="AC32" s="1072"/>
      <c r="AD32" s="1072"/>
      <c r="AE32" s="1073"/>
      <c r="AF32" s="1068">
        <v>8625</v>
      </c>
      <c r="AG32" s="1069"/>
      <c r="AH32" s="1069"/>
      <c r="AI32" s="1069"/>
      <c r="AJ32" s="1070"/>
      <c r="AK32" s="1016">
        <v>1</v>
      </c>
      <c r="AL32" s="1007"/>
      <c r="AM32" s="1007"/>
      <c r="AN32" s="1007"/>
      <c r="AO32" s="1007"/>
      <c r="AP32" s="1007" t="s">
        <v>576</v>
      </c>
      <c r="AQ32" s="1007"/>
      <c r="AR32" s="1007"/>
      <c r="AS32" s="1007"/>
      <c r="AT32" s="1007"/>
      <c r="AU32" s="1007"/>
      <c r="AV32" s="1007"/>
      <c r="AW32" s="1007"/>
      <c r="AX32" s="1007"/>
      <c r="AY32" s="1007"/>
      <c r="AZ32" s="1074"/>
      <c r="BA32" s="1074"/>
      <c r="BB32" s="1074"/>
      <c r="BC32" s="1074"/>
      <c r="BD32" s="1074"/>
      <c r="BE32" s="1008" t="s">
        <v>396</v>
      </c>
      <c r="BF32" s="1008"/>
      <c r="BG32" s="1008"/>
      <c r="BH32" s="1008"/>
      <c r="BI32" s="1009"/>
      <c r="BJ32" s="232"/>
      <c r="BK32" s="232"/>
      <c r="BL32" s="232"/>
      <c r="BM32" s="232"/>
      <c r="BN32" s="232"/>
      <c r="BO32" s="241"/>
      <c r="BP32" s="241"/>
      <c r="BQ32" s="238">
        <v>26</v>
      </c>
      <c r="BR32" s="239"/>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30"/>
    </row>
    <row r="33" spans="1:131" ht="26.25" customHeight="1">
      <c r="A33" s="242">
        <v>6</v>
      </c>
      <c r="B33" s="1063" t="s">
        <v>398</v>
      </c>
      <c r="C33" s="1064"/>
      <c r="D33" s="1064"/>
      <c r="E33" s="1064"/>
      <c r="F33" s="1064"/>
      <c r="G33" s="1064"/>
      <c r="H33" s="1064"/>
      <c r="I33" s="1064"/>
      <c r="J33" s="1064"/>
      <c r="K33" s="1064"/>
      <c r="L33" s="1064"/>
      <c r="M33" s="1064"/>
      <c r="N33" s="1064"/>
      <c r="O33" s="1064"/>
      <c r="P33" s="1065"/>
      <c r="Q33" s="1071">
        <v>12860</v>
      </c>
      <c r="R33" s="1072"/>
      <c r="S33" s="1072"/>
      <c r="T33" s="1072"/>
      <c r="U33" s="1072"/>
      <c r="V33" s="1072">
        <v>11787</v>
      </c>
      <c r="W33" s="1072"/>
      <c r="X33" s="1072"/>
      <c r="Y33" s="1072"/>
      <c r="Z33" s="1072"/>
      <c r="AA33" s="1072">
        <v>1974</v>
      </c>
      <c r="AB33" s="1072"/>
      <c r="AC33" s="1072"/>
      <c r="AD33" s="1072"/>
      <c r="AE33" s="1073"/>
      <c r="AF33" s="1068">
        <v>18947</v>
      </c>
      <c r="AG33" s="1069"/>
      <c r="AH33" s="1069"/>
      <c r="AI33" s="1069"/>
      <c r="AJ33" s="1070"/>
      <c r="AK33" s="1016">
        <v>4777</v>
      </c>
      <c r="AL33" s="1007"/>
      <c r="AM33" s="1007"/>
      <c r="AN33" s="1007"/>
      <c r="AO33" s="1007"/>
      <c r="AP33" s="1007">
        <v>215913</v>
      </c>
      <c r="AQ33" s="1007"/>
      <c r="AR33" s="1007"/>
      <c r="AS33" s="1007"/>
      <c r="AT33" s="1007"/>
      <c r="AU33" s="1007"/>
      <c r="AV33" s="1007"/>
      <c r="AW33" s="1007"/>
      <c r="AX33" s="1007"/>
      <c r="AY33" s="1007"/>
      <c r="AZ33" s="1074"/>
      <c r="BA33" s="1074"/>
      <c r="BB33" s="1074"/>
      <c r="BC33" s="1074"/>
      <c r="BD33" s="1074"/>
      <c r="BE33" s="1008" t="s">
        <v>396</v>
      </c>
      <c r="BF33" s="1008"/>
      <c r="BG33" s="1008"/>
      <c r="BH33" s="1008"/>
      <c r="BI33" s="1009"/>
      <c r="BJ33" s="232"/>
      <c r="BK33" s="232"/>
      <c r="BL33" s="232"/>
      <c r="BM33" s="232"/>
      <c r="BN33" s="232"/>
      <c r="BO33" s="241"/>
      <c r="BP33" s="241"/>
      <c r="BQ33" s="238">
        <v>27</v>
      </c>
      <c r="BR33" s="239"/>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30"/>
    </row>
    <row r="34" spans="1:131" ht="26.25" customHeight="1">
      <c r="A34" s="242">
        <v>7</v>
      </c>
      <c r="B34" s="1063" t="s">
        <v>399</v>
      </c>
      <c r="C34" s="1064"/>
      <c r="D34" s="1064"/>
      <c r="E34" s="1064"/>
      <c r="F34" s="1064"/>
      <c r="G34" s="1064"/>
      <c r="H34" s="1064"/>
      <c r="I34" s="1064"/>
      <c r="J34" s="1064"/>
      <c r="K34" s="1064"/>
      <c r="L34" s="1064"/>
      <c r="M34" s="1064"/>
      <c r="N34" s="1064"/>
      <c r="O34" s="1064"/>
      <c r="P34" s="1065"/>
      <c r="Q34" s="1071">
        <v>60713</v>
      </c>
      <c r="R34" s="1072"/>
      <c r="S34" s="1072"/>
      <c r="T34" s="1072"/>
      <c r="U34" s="1072"/>
      <c r="V34" s="1072">
        <v>57470</v>
      </c>
      <c r="W34" s="1072"/>
      <c r="X34" s="1072"/>
      <c r="Y34" s="1072"/>
      <c r="Z34" s="1072"/>
      <c r="AA34" s="1072">
        <v>3242</v>
      </c>
      <c r="AB34" s="1072"/>
      <c r="AC34" s="1072"/>
      <c r="AD34" s="1072"/>
      <c r="AE34" s="1073"/>
      <c r="AF34" s="1068">
        <v>11253</v>
      </c>
      <c r="AG34" s="1069"/>
      <c r="AH34" s="1069"/>
      <c r="AI34" s="1069"/>
      <c r="AJ34" s="1070"/>
      <c r="AK34" s="1016" t="s">
        <v>576</v>
      </c>
      <c r="AL34" s="1007"/>
      <c r="AM34" s="1007"/>
      <c r="AN34" s="1007"/>
      <c r="AO34" s="1007"/>
      <c r="AP34" s="1007" t="s">
        <v>576</v>
      </c>
      <c r="AQ34" s="1007"/>
      <c r="AR34" s="1007"/>
      <c r="AS34" s="1007"/>
      <c r="AT34" s="1007"/>
      <c r="AU34" s="1007"/>
      <c r="AV34" s="1007"/>
      <c r="AW34" s="1007"/>
      <c r="AX34" s="1007"/>
      <c r="AY34" s="1007"/>
      <c r="AZ34" s="1074"/>
      <c r="BA34" s="1074"/>
      <c r="BB34" s="1074"/>
      <c r="BC34" s="1074"/>
      <c r="BD34" s="1074"/>
      <c r="BE34" s="1008" t="s">
        <v>396</v>
      </c>
      <c r="BF34" s="1008"/>
      <c r="BG34" s="1008"/>
      <c r="BH34" s="1008"/>
      <c r="BI34" s="1009"/>
      <c r="BJ34" s="232"/>
      <c r="BK34" s="232"/>
      <c r="BL34" s="232"/>
      <c r="BM34" s="232"/>
      <c r="BN34" s="232"/>
      <c r="BO34" s="241"/>
      <c r="BP34" s="241"/>
      <c r="BQ34" s="238">
        <v>28</v>
      </c>
      <c r="BR34" s="239"/>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30"/>
    </row>
    <row r="35" spans="1:131" ht="26.25" customHeight="1">
      <c r="A35" s="242">
        <v>8</v>
      </c>
      <c r="B35" s="1063" t="s">
        <v>400</v>
      </c>
      <c r="C35" s="1064"/>
      <c r="D35" s="1064"/>
      <c r="E35" s="1064"/>
      <c r="F35" s="1064"/>
      <c r="G35" s="1064"/>
      <c r="H35" s="1064"/>
      <c r="I35" s="1064"/>
      <c r="J35" s="1064"/>
      <c r="K35" s="1064"/>
      <c r="L35" s="1064"/>
      <c r="M35" s="1064"/>
      <c r="N35" s="1064"/>
      <c r="O35" s="1064"/>
      <c r="P35" s="1065"/>
      <c r="Q35" s="1071">
        <v>427</v>
      </c>
      <c r="R35" s="1072"/>
      <c r="S35" s="1072"/>
      <c r="T35" s="1072"/>
      <c r="U35" s="1072"/>
      <c r="V35" s="1072">
        <v>317</v>
      </c>
      <c r="W35" s="1072"/>
      <c r="X35" s="1072"/>
      <c r="Y35" s="1072"/>
      <c r="Z35" s="1072"/>
      <c r="AA35" s="1072">
        <v>110</v>
      </c>
      <c r="AB35" s="1072"/>
      <c r="AC35" s="1072"/>
      <c r="AD35" s="1072"/>
      <c r="AE35" s="1073"/>
      <c r="AF35" s="1068">
        <v>110</v>
      </c>
      <c r="AG35" s="1069"/>
      <c r="AH35" s="1069"/>
      <c r="AI35" s="1069"/>
      <c r="AJ35" s="1070"/>
      <c r="AK35" s="1016">
        <v>30</v>
      </c>
      <c r="AL35" s="1007"/>
      <c r="AM35" s="1007"/>
      <c r="AN35" s="1007"/>
      <c r="AO35" s="1007"/>
      <c r="AP35" s="1007" t="s">
        <v>576</v>
      </c>
      <c r="AQ35" s="1007"/>
      <c r="AR35" s="1007"/>
      <c r="AS35" s="1007"/>
      <c r="AT35" s="1007"/>
      <c r="AU35" s="1007"/>
      <c r="AV35" s="1007"/>
      <c r="AW35" s="1007"/>
      <c r="AX35" s="1007"/>
      <c r="AY35" s="1007"/>
      <c r="AZ35" s="1074"/>
      <c r="BA35" s="1074"/>
      <c r="BB35" s="1074"/>
      <c r="BC35" s="1074"/>
      <c r="BD35" s="1074"/>
      <c r="BE35" s="1008" t="s">
        <v>401</v>
      </c>
      <c r="BF35" s="1008"/>
      <c r="BG35" s="1008"/>
      <c r="BH35" s="1008"/>
      <c r="BI35" s="1009"/>
      <c r="BJ35" s="232"/>
      <c r="BK35" s="232"/>
      <c r="BL35" s="232"/>
      <c r="BM35" s="232"/>
      <c r="BN35" s="232"/>
      <c r="BO35" s="241"/>
      <c r="BP35" s="241"/>
      <c r="BQ35" s="238">
        <v>29</v>
      </c>
      <c r="BR35" s="239"/>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30"/>
    </row>
    <row r="36" spans="1:131" ht="26.25" customHeight="1">
      <c r="A36" s="242">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6"/>
      <c r="AL36" s="1007"/>
      <c r="AM36" s="1007"/>
      <c r="AN36" s="1007"/>
      <c r="AO36" s="1007"/>
      <c r="AP36" s="1007"/>
      <c r="AQ36" s="1007"/>
      <c r="AR36" s="1007"/>
      <c r="AS36" s="1007"/>
      <c r="AT36" s="1007"/>
      <c r="AU36" s="1007"/>
      <c r="AV36" s="1007"/>
      <c r="AW36" s="1007"/>
      <c r="AX36" s="1007"/>
      <c r="AY36" s="1007"/>
      <c r="AZ36" s="1074"/>
      <c r="BA36" s="1074"/>
      <c r="BB36" s="1074"/>
      <c r="BC36" s="1074"/>
      <c r="BD36" s="1074"/>
      <c r="BE36" s="1008"/>
      <c r="BF36" s="1008"/>
      <c r="BG36" s="1008"/>
      <c r="BH36" s="1008"/>
      <c r="BI36" s="1009"/>
      <c r="BJ36" s="232"/>
      <c r="BK36" s="232"/>
      <c r="BL36" s="232"/>
      <c r="BM36" s="232"/>
      <c r="BN36" s="232"/>
      <c r="BO36" s="241"/>
      <c r="BP36" s="241"/>
      <c r="BQ36" s="238">
        <v>30</v>
      </c>
      <c r="BR36" s="239"/>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30"/>
    </row>
    <row r="37" spans="1:131" ht="26.25" customHeight="1">
      <c r="A37" s="242">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6"/>
      <c r="AL37" s="1007"/>
      <c r="AM37" s="1007"/>
      <c r="AN37" s="1007"/>
      <c r="AO37" s="1007"/>
      <c r="AP37" s="1007"/>
      <c r="AQ37" s="1007"/>
      <c r="AR37" s="1007"/>
      <c r="AS37" s="1007"/>
      <c r="AT37" s="1007"/>
      <c r="AU37" s="1007"/>
      <c r="AV37" s="1007"/>
      <c r="AW37" s="1007"/>
      <c r="AX37" s="1007"/>
      <c r="AY37" s="1007"/>
      <c r="AZ37" s="1074"/>
      <c r="BA37" s="1074"/>
      <c r="BB37" s="1074"/>
      <c r="BC37" s="1074"/>
      <c r="BD37" s="1074"/>
      <c r="BE37" s="1008"/>
      <c r="BF37" s="1008"/>
      <c r="BG37" s="1008"/>
      <c r="BH37" s="1008"/>
      <c r="BI37" s="1009"/>
      <c r="BJ37" s="232"/>
      <c r="BK37" s="232"/>
      <c r="BL37" s="232"/>
      <c r="BM37" s="232"/>
      <c r="BN37" s="232"/>
      <c r="BO37" s="241"/>
      <c r="BP37" s="241"/>
      <c r="BQ37" s="238">
        <v>31</v>
      </c>
      <c r="BR37" s="239"/>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30"/>
    </row>
    <row r="38" spans="1:131" ht="26.25" customHeight="1">
      <c r="A38" s="242">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6"/>
      <c r="AL38" s="1007"/>
      <c r="AM38" s="1007"/>
      <c r="AN38" s="1007"/>
      <c r="AO38" s="1007"/>
      <c r="AP38" s="1007"/>
      <c r="AQ38" s="1007"/>
      <c r="AR38" s="1007"/>
      <c r="AS38" s="1007"/>
      <c r="AT38" s="1007"/>
      <c r="AU38" s="1007"/>
      <c r="AV38" s="1007"/>
      <c r="AW38" s="1007"/>
      <c r="AX38" s="1007"/>
      <c r="AY38" s="1007"/>
      <c r="AZ38" s="1074"/>
      <c r="BA38" s="1074"/>
      <c r="BB38" s="1074"/>
      <c r="BC38" s="1074"/>
      <c r="BD38" s="1074"/>
      <c r="BE38" s="1008"/>
      <c r="BF38" s="1008"/>
      <c r="BG38" s="1008"/>
      <c r="BH38" s="1008"/>
      <c r="BI38" s="1009"/>
      <c r="BJ38" s="232"/>
      <c r="BK38" s="232"/>
      <c r="BL38" s="232"/>
      <c r="BM38" s="232"/>
      <c r="BN38" s="232"/>
      <c r="BO38" s="241"/>
      <c r="BP38" s="241"/>
      <c r="BQ38" s="238">
        <v>32</v>
      </c>
      <c r="BR38" s="239"/>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30"/>
    </row>
    <row r="39" spans="1:131" ht="26.25" customHeight="1">
      <c r="A39" s="242">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6"/>
      <c r="AL39" s="1007"/>
      <c r="AM39" s="1007"/>
      <c r="AN39" s="1007"/>
      <c r="AO39" s="1007"/>
      <c r="AP39" s="1007"/>
      <c r="AQ39" s="1007"/>
      <c r="AR39" s="1007"/>
      <c r="AS39" s="1007"/>
      <c r="AT39" s="1007"/>
      <c r="AU39" s="1007"/>
      <c r="AV39" s="1007"/>
      <c r="AW39" s="1007"/>
      <c r="AX39" s="1007"/>
      <c r="AY39" s="1007"/>
      <c r="AZ39" s="1074"/>
      <c r="BA39" s="1074"/>
      <c r="BB39" s="1074"/>
      <c r="BC39" s="1074"/>
      <c r="BD39" s="1074"/>
      <c r="BE39" s="1008"/>
      <c r="BF39" s="1008"/>
      <c r="BG39" s="1008"/>
      <c r="BH39" s="1008"/>
      <c r="BI39" s="1009"/>
      <c r="BJ39" s="232"/>
      <c r="BK39" s="232"/>
      <c r="BL39" s="232"/>
      <c r="BM39" s="232"/>
      <c r="BN39" s="232"/>
      <c r="BO39" s="241"/>
      <c r="BP39" s="241"/>
      <c r="BQ39" s="238">
        <v>33</v>
      </c>
      <c r="BR39" s="239"/>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30"/>
    </row>
    <row r="40" spans="1:131" ht="26.25" customHeight="1">
      <c r="A40" s="238">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6"/>
      <c r="AL40" s="1007"/>
      <c r="AM40" s="1007"/>
      <c r="AN40" s="1007"/>
      <c r="AO40" s="1007"/>
      <c r="AP40" s="1007"/>
      <c r="AQ40" s="1007"/>
      <c r="AR40" s="1007"/>
      <c r="AS40" s="1007"/>
      <c r="AT40" s="1007"/>
      <c r="AU40" s="1007"/>
      <c r="AV40" s="1007"/>
      <c r="AW40" s="1007"/>
      <c r="AX40" s="1007"/>
      <c r="AY40" s="1007"/>
      <c r="AZ40" s="1074"/>
      <c r="BA40" s="1074"/>
      <c r="BB40" s="1074"/>
      <c r="BC40" s="1074"/>
      <c r="BD40" s="1074"/>
      <c r="BE40" s="1008"/>
      <c r="BF40" s="1008"/>
      <c r="BG40" s="1008"/>
      <c r="BH40" s="1008"/>
      <c r="BI40" s="1009"/>
      <c r="BJ40" s="232"/>
      <c r="BK40" s="232"/>
      <c r="BL40" s="232"/>
      <c r="BM40" s="232"/>
      <c r="BN40" s="232"/>
      <c r="BO40" s="241"/>
      <c r="BP40" s="241"/>
      <c r="BQ40" s="238">
        <v>34</v>
      </c>
      <c r="BR40" s="239"/>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30"/>
    </row>
    <row r="41" spans="1:131" ht="26.25" customHeight="1">
      <c r="A41" s="238">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6"/>
      <c r="AL41" s="1007"/>
      <c r="AM41" s="1007"/>
      <c r="AN41" s="1007"/>
      <c r="AO41" s="1007"/>
      <c r="AP41" s="1007"/>
      <c r="AQ41" s="1007"/>
      <c r="AR41" s="1007"/>
      <c r="AS41" s="1007"/>
      <c r="AT41" s="1007"/>
      <c r="AU41" s="1007"/>
      <c r="AV41" s="1007"/>
      <c r="AW41" s="1007"/>
      <c r="AX41" s="1007"/>
      <c r="AY41" s="1007"/>
      <c r="AZ41" s="1074"/>
      <c r="BA41" s="1074"/>
      <c r="BB41" s="1074"/>
      <c r="BC41" s="1074"/>
      <c r="BD41" s="1074"/>
      <c r="BE41" s="1008"/>
      <c r="BF41" s="1008"/>
      <c r="BG41" s="1008"/>
      <c r="BH41" s="1008"/>
      <c r="BI41" s="1009"/>
      <c r="BJ41" s="232"/>
      <c r="BK41" s="232"/>
      <c r="BL41" s="232"/>
      <c r="BM41" s="232"/>
      <c r="BN41" s="232"/>
      <c r="BO41" s="241"/>
      <c r="BP41" s="241"/>
      <c r="BQ41" s="238">
        <v>35</v>
      </c>
      <c r="BR41" s="239"/>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30"/>
    </row>
    <row r="42" spans="1:131" ht="26.25" customHeight="1">
      <c r="A42" s="238">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6"/>
      <c r="AL42" s="1007"/>
      <c r="AM42" s="1007"/>
      <c r="AN42" s="1007"/>
      <c r="AO42" s="1007"/>
      <c r="AP42" s="1007"/>
      <c r="AQ42" s="1007"/>
      <c r="AR42" s="1007"/>
      <c r="AS42" s="1007"/>
      <c r="AT42" s="1007"/>
      <c r="AU42" s="1007"/>
      <c r="AV42" s="1007"/>
      <c r="AW42" s="1007"/>
      <c r="AX42" s="1007"/>
      <c r="AY42" s="1007"/>
      <c r="AZ42" s="1074"/>
      <c r="BA42" s="1074"/>
      <c r="BB42" s="1074"/>
      <c r="BC42" s="1074"/>
      <c r="BD42" s="1074"/>
      <c r="BE42" s="1008"/>
      <c r="BF42" s="1008"/>
      <c r="BG42" s="1008"/>
      <c r="BH42" s="1008"/>
      <c r="BI42" s="1009"/>
      <c r="BJ42" s="232"/>
      <c r="BK42" s="232"/>
      <c r="BL42" s="232"/>
      <c r="BM42" s="232"/>
      <c r="BN42" s="232"/>
      <c r="BO42" s="241"/>
      <c r="BP42" s="241"/>
      <c r="BQ42" s="238">
        <v>36</v>
      </c>
      <c r="BR42" s="239"/>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30"/>
    </row>
    <row r="43" spans="1:131" ht="26.25" customHeight="1">
      <c r="A43" s="238">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6"/>
      <c r="AL43" s="1007"/>
      <c r="AM43" s="1007"/>
      <c r="AN43" s="1007"/>
      <c r="AO43" s="1007"/>
      <c r="AP43" s="1007"/>
      <c r="AQ43" s="1007"/>
      <c r="AR43" s="1007"/>
      <c r="AS43" s="1007"/>
      <c r="AT43" s="1007"/>
      <c r="AU43" s="1007"/>
      <c r="AV43" s="1007"/>
      <c r="AW43" s="1007"/>
      <c r="AX43" s="1007"/>
      <c r="AY43" s="1007"/>
      <c r="AZ43" s="1074"/>
      <c r="BA43" s="1074"/>
      <c r="BB43" s="1074"/>
      <c r="BC43" s="1074"/>
      <c r="BD43" s="1074"/>
      <c r="BE43" s="1008"/>
      <c r="BF43" s="1008"/>
      <c r="BG43" s="1008"/>
      <c r="BH43" s="1008"/>
      <c r="BI43" s="1009"/>
      <c r="BJ43" s="232"/>
      <c r="BK43" s="232"/>
      <c r="BL43" s="232"/>
      <c r="BM43" s="232"/>
      <c r="BN43" s="232"/>
      <c r="BO43" s="241"/>
      <c r="BP43" s="241"/>
      <c r="BQ43" s="238">
        <v>37</v>
      </c>
      <c r="BR43" s="239"/>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30"/>
    </row>
    <row r="44" spans="1:131" ht="26.25" customHeight="1">
      <c r="A44" s="238">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6"/>
      <c r="AL44" s="1007"/>
      <c r="AM44" s="1007"/>
      <c r="AN44" s="1007"/>
      <c r="AO44" s="1007"/>
      <c r="AP44" s="1007"/>
      <c r="AQ44" s="1007"/>
      <c r="AR44" s="1007"/>
      <c r="AS44" s="1007"/>
      <c r="AT44" s="1007"/>
      <c r="AU44" s="1007"/>
      <c r="AV44" s="1007"/>
      <c r="AW44" s="1007"/>
      <c r="AX44" s="1007"/>
      <c r="AY44" s="1007"/>
      <c r="AZ44" s="1074"/>
      <c r="BA44" s="1074"/>
      <c r="BB44" s="1074"/>
      <c r="BC44" s="1074"/>
      <c r="BD44" s="1074"/>
      <c r="BE44" s="1008"/>
      <c r="BF44" s="1008"/>
      <c r="BG44" s="1008"/>
      <c r="BH44" s="1008"/>
      <c r="BI44" s="1009"/>
      <c r="BJ44" s="232"/>
      <c r="BK44" s="232"/>
      <c r="BL44" s="232"/>
      <c r="BM44" s="232"/>
      <c r="BN44" s="232"/>
      <c r="BO44" s="241"/>
      <c r="BP44" s="241"/>
      <c r="BQ44" s="238">
        <v>38</v>
      </c>
      <c r="BR44" s="239"/>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30"/>
    </row>
    <row r="45" spans="1:131" ht="26.25" customHeight="1">
      <c r="A45" s="238">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6"/>
      <c r="AL45" s="1007"/>
      <c r="AM45" s="1007"/>
      <c r="AN45" s="1007"/>
      <c r="AO45" s="1007"/>
      <c r="AP45" s="1007"/>
      <c r="AQ45" s="1007"/>
      <c r="AR45" s="1007"/>
      <c r="AS45" s="1007"/>
      <c r="AT45" s="1007"/>
      <c r="AU45" s="1007"/>
      <c r="AV45" s="1007"/>
      <c r="AW45" s="1007"/>
      <c r="AX45" s="1007"/>
      <c r="AY45" s="1007"/>
      <c r="AZ45" s="1074"/>
      <c r="BA45" s="1074"/>
      <c r="BB45" s="1074"/>
      <c r="BC45" s="1074"/>
      <c r="BD45" s="1074"/>
      <c r="BE45" s="1008"/>
      <c r="BF45" s="1008"/>
      <c r="BG45" s="1008"/>
      <c r="BH45" s="1008"/>
      <c r="BI45" s="1009"/>
      <c r="BJ45" s="232"/>
      <c r="BK45" s="232"/>
      <c r="BL45" s="232"/>
      <c r="BM45" s="232"/>
      <c r="BN45" s="232"/>
      <c r="BO45" s="241"/>
      <c r="BP45" s="241"/>
      <c r="BQ45" s="238">
        <v>39</v>
      </c>
      <c r="BR45" s="239"/>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30"/>
    </row>
    <row r="46" spans="1:131" ht="26.25" customHeight="1">
      <c r="A46" s="238">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6"/>
      <c r="AL46" s="1007"/>
      <c r="AM46" s="1007"/>
      <c r="AN46" s="1007"/>
      <c r="AO46" s="1007"/>
      <c r="AP46" s="1007"/>
      <c r="AQ46" s="1007"/>
      <c r="AR46" s="1007"/>
      <c r="AS46" s="1007"/>
      <c r="AT46" s="1007"/>
      <c r="AU46" s="1007"/>
      <c r="AV46" s="1007"/>
      <c r="AW46" s="1007"/>
      <c r="AX46" s="1007"/>
      <c r="AY46" s="1007"/>
      <c r="AZ46" s="1074"/>
      <c r="BA46" s="1074"/>
      <c r="BB46" s="1074"/>
      <c r="BC46" s="1074"/>
      <c r="BD46" s="1074"/>
      <c r="BE46" s="1008"/>
      <c r="BF46" s="1008"/>
      <c r="BG46" s="1008"/>
      <c r="BH46" s="1008"/>
      <c r="BI46" s="1009"/>
      <c r="BJ46" s="232"/>
      <c r="BK46" s="232"/>
      <c r="BL46" s="232"/>
      <c r="BM46" s="232"/>
      <c r="BN46" s="232"/>
      <c r="BO46" s="241"/>
      <c r="BP46" s="241"/>
      <c r="BQ46" s="238">
        <v>40</v>
      </c>
      <c r="BR46" s="239"/>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30"/>
    </row>
    <row r="47" spans="1:131" ht="26.25" customHeight="1">
      <c r="A47" s="238">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6"/>
      <c r="AL47" s="1007"/>
      <c r="AM47" s="1007"/>
      <c r="AN47" s="1007"/>
      <c r="AO47" s="1007"/>
      <c r="AP47" s="1007"/>
      <c r="AQ47" s="1007"/>
      <c r="AR47" s="1007"/>
      <c r="AS47" s="1007"/>
      <c r="AT47" s="1007"/>
      <c r="AU47" s="1007"/>
      <c r="AV47" s="1007"/>
      <c r="AW47" s="1007"/>
      <c r="AX47" s="1007"/>
      <c r="AY47" s="1007"/>
      <c r="AZ47" s="1074"/>
      <c r="BA47" s="1074"/>
      <c r="BB47" s="1074"/>
      <c r="BC47" s="1074"/>
      <c r="BD47" s="1074"/>
      <c r="BE47" s="1008"/>
      <c r="BF47" s="1008"/>
      <c r="BG47" s="1008"/>
      <c r="BH47" s="1008"/>
      <c r="BI47" s="1009"/>
      <c r="BJ47" s="232"/>
      <c r="BK47" s="232"/>
      <c r="BL47" s="232"/>
      <c r="BM47" s="232"/>
      <c r="BN47" s="232"/>
      <c r="BO47" s="241"/>
      <c r="BP47" s="241"/>
      <c r="BQ47" s="238">
        <v>41</v>
      </c>
      <c r="BR47" s="239"/>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30"/>
    </row>
    <row r="48" spans="1:131" ht="26.25" customHeight="1">
      <c r="A48" s="238">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6"/>
      <c r="AL48" s="1007"/>
      <c r="AM48" s="1007"/>
      <c r="AN48" s="1007"/>
      <c r="AO48" s="1007"/>
      <c r="AP48" s="1007"/>
      <c r="AQ48" s="1007"/>
      <c r="AR48" s="1007"/>
      <c r="AS48" s="1007"/>
      <c r="AT48" s="1007"/>
      <c r="AU48" s="1007"/>
      <c r="AV48" s="1007"/>
      <c r="AW48" s="1007"/>
      <c r="AX48" s="1007"/>
      <c r="AY48" s="1007"/>
      <c r="AZ48" s="1074"/>
      <c r="BA48" s="1074"/>
      <c r="BB48" s="1074"/>
      <c r="BC48" s="1074"/>
      <c r="BD48" s="1074"/>
      <c r="BE48" s="1008"/>
      <c r="BF48" s="1008"/>
      <c r="BG48" s="1008"/>
      <c r="BH48" s="1008"/>
      <c r="BI48" s="1009"/>
      <c r="BJ48" s="232"/>
      <c r="BK48" s="232"/>
      <c r="BL48" s="232"/>
      <c r="BM48" s="232"/>
      <c r="BN48" s="232"/>
      <c r="BO48" s="241"/>
      <c r="BP48" s="241"/>
      <c r="BQ48" s="238">
        <v>42</v>
      </c>
      <c r="BR48" s="239"/>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30"/>
    </row>
    <row r="49" spans="1:131" ht="26.25" customHeight="1">
      <c r="A49" s="238">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6"/>
      <c r="AL49" s="1007"/>
      <c r="AM49" s="1007"/>
      <c r="AN49" s="1007"/>
      <c r="AO49" s="1007"/>
      <c r="AP49" s="1007"/>
      <c r="AQ49" s="1007"/>
      <c r="AR49" s="1007"/>
      <c r="AS49" s="1007"/>
      <c r="AT49" s="1007"/>
      <c r="AU49" s="1007"/>
      <c r="AV49" s="1007"/>
      <c r="AW49" s="1007"/>
      <c r="AX49" s="1007"/>
      <c r="AY49" s="1007"/>
      <c r="AZ49" s="1074"/>
      <c r="BA49" s="1074"/>
      <c r="BB49" s="1074"/>
      <c r="BC49" s="1074"/>
      <c r="BD49" s="1074"/>
      <c r="BE49" s="1008"/>
      <c r="BF49" s="1008"/>
      <c r="BG49" s="1008"/>
      <c r="BH49" s="1008"/>
      <c r="BI49" s="1009"/>
      <c r="BJ49" s="232"/>
      <c r="BK49" s="232"/>
      <c r="BL49" s="232"/>
      <c r="BM49" s="232"/>
      <c r="BN49" s="232"/>
      <c r="BO49" s="241"/>
      <c r="BP49" s="241"/>
      <c r="BQ49" s="238">
        <v>43</v>
      </c>
      <c r="BR49" s="239"/>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30"/>
    </row>
    <row r="50" spans="1:131" ht="26.25" customHeight="1">
      <c r="A50" s="238">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8"/>
      <c r="BF50" s="1008"/>
      <c r="BG50" s="1008"/>
      <c r="BH50" s="1008"/>
      <c r="BI50" s="1009"/>
      <c r="BJ50" s="232"/>
      <c r="BK50" s="232"/>
      <c r="BL50" s="232"/>
      <c r="BM50" s="232"/>
      <c r="BN50" s="232"/>
      <c r="BO50" s="241"/>
      <c r="BP50" s="241"/>
      <c r="BQ50" s="238">
        <v>44</v>
      </c>
      <c r="BR50" s="239"/>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30"/>
    </row>
    <row r="51" spans="1:131" ht="26.25" customHeight="1">
      <c r="A51" s="238">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8"/>
      <c r="BF51" s="1008"/>
      <c r="BG51" s="1008"/>
      <c r="BH51" s="1008"/>
      <c r="BI51" s="1009"/>
      <c r="BJ51" s="232"/>
      <c r="BK51" s="232"/>
      <c r="BL51" s="232"/>
      <c r="BM51" s="232"/>
      <c r="BN51" s="232"/>
      <c r="BO51" s="241"/>
      <c r="BP51" s="241"/>
      <c r="BQ51" s="238">
        <v>45</v>
      </c>
      <c r="BR51" s="239"/>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30"/>
    </row>
    <row r="52" spans="1:131" ht="26.25" customHeight="1">
      <c r="A52" s="238">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8"/>
      <c r="BF52" s="1008"/>
      <c r="BG52" s="1008"/>
      <c r="BH52" s="1008"/>
      <c r="BI52" s="1009"/>
      <c r="BJ52" s="232"/>
      <c r="BK52" s="232"/>
      <c r="BL52" s="232"/>
      <c r="BM52" s="232"/>
      <c r="BN52" s="232"/>
      <c r="BO52" s="241"/>
      <c r="BP52" s="241"/>
      <c r="BQ52" s="238">
        <v>46</v>
      </c>
      <c r="BR52" s="239"/>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30"/>
    </row>
    <row r="53" spans="1:131" ht="26.25" customHeight="1">
      <c r="A53" s="238">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8"/>
      <c r="BF53" s="1008"/>
      <c r="BG53" s="1008"/>
      <c r="BH53" s="1008"/>
      <c r="BI53" s="1009"/>
      <c r="BJ53" s="232"/>
      <c r="BK53" s="232"/>
      <c r="BL53" s="232"/>
      <c r="BM53" s="232"/>
      <c r="BN53" s="232"/>
      <c r="BO53" s="241"/>
      <c r="BP53" s="241"/>
      <c r="BQ53" s="238">
        <v>47</v>
      </c>
      <c r="BR53" s="239"/>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30"/>
    </row>
    <row r="54" spans="1:131" ht="26.25" customHeight="1">
      <c r="A54" s="238">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8"/>
      <c r="BF54" s="1008"/>
      <c r="BG54" s="1008"/>
      <c r="BH54" s="1008"/>
      <c r="BI54" s="1009"/>
      <c r="BJ54" s="232"/>
      <c r="BK54" s="232"/>
      <c r="BL54" s="232"/>
      <c r="BM54" s="232"/>
      <c r="BN54" s="232"/>
      <c r="BO54" s="241"/>
      <c r="BP54" s="241"/>
      <c r="BQ54" s="238">
        <v>48</v>
      </c>
      <c r="BR54" s="239"/>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30"/>
    </row>
    <row r="55" spans="1:131" ht="26.25" customHeight="1">
      <c r="A55" s="238">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8"/>
      <c r="BF55" s="1008"/>
      <c r="BG55" s="1008"/>
      <c r="BH55" s="1008"/>
      <c r="BI55" s="1009"/>
      <c r="BJ55" s="232"/>
      <c r="BK55" s="232"/>
      <c r="BL55" s="232"/>
      <c r="BM55" s="232"/>
      <c r="BN55" s="232"/>
      <c r="BO55" s="241"/>
      <c r="BP55" s="241"/>
      <c r="BQ55" s="238">
        <v>49</v>
      </c>
      <c r="BR55" s="239"/>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30"/>
    </row>
    <row r="56" spans="1:131" ht="26.25" customHeight="1">
      <c r="A56" s="238">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8"/>
      <c r="BF56" s="1008"/>
      <c r="BG56" s="1008"/>
      <c r="BH56" s="1008"/>
      <c r="BI56" s="1009"/>
      <c r="BJ56" s="232"/>
      <c r="BK56" s="232"/>
      <c r="BL56" s="232"/>
      <c r="BM56" s="232"/>
      <c r="BN56" s="232"/>
      <c r="BO56" s="241"/>
      <c r="BP56" s="241"/>
      <c r="BQ56" s="238">
        <v>50</v>
      </c>
      <c r="BR56" s="239"/>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30"/>
    </row>
    <row r="57" spans="1:131" ht="26.25" customHeight="1">
      <c r="A57" s="238">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8"/>
      <c r="BF57" s="1008"/>
      <c r="BG57" s="1008"/>
      <c r="BH57" s="1008"/>
      <c r="BI57" s="1009"/>
      <c r="BJ57" s="232"/>
      <c r="BK57" s="232"/>
      <c r="BL57" s="232"/>
      <c r="BM57" s="232"/>
      <c r="BN57" s="232"/>
      <c r="BO57" s="241"/>
      <c r="BP57" s="241"/>
      <c r="BQ57" s="238">
        <v>51</v>
      </c>
      <c r="BR57" s="239"/>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30"/>
    </row>
    <row r="58" spans="1:131" ht="26.25" customHeight="1">
      <c r="A58" s="238">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8"/>
      <c r="BF58" s="1008"/>
      <c r="BG58" s="1008"/>
      <c r="BH58" s="1008"/>
      <c r="BI58" s="1009"/>
      <c r="BJ58" s="232"/>
      <c r="BK58" s="232"/>
      <c r="BL58" s="232"/>
      <c r="BM58" s="232"/>
      <c r="BN58" s="232"/>
      <c r="BO58" s="241"/>
      <c r="BP58" s="241"/>
      <c r="BQ58" s="238">
        <v>52</v>
      </c>
      <c r="BR58" s="239"/>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30"/>
    </row>
    <row r="59" spans="1:131" ht="26.25" customHeight="1">
      <c r="A59" s="238">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8"/>
      <c r="BF59" s="1008"/>
      <c r="BG59" s="1008"/>
      <c r="BH59" s="1008"/>
      <c r="BI59" s="1009"/>
      <c r="BJ59" s="232"/>
      <c r="BK59" s="232"/>
      <c r="BL59" s="232"/>
      <c r="BM59" s="232"/>
      <c r="BN59" s="232"/>
      <c r="BO59" s="241"/>
      <c r="BP59" s="241"/>
      <c r="BQ59" s="238">
        <v>53</v>
      </c>
      <c r="BR59" s="239"/>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30"/>
    </row>
    <row r="60" spans="1:131" ht="26.25" customHeight="1">
      <c r="A60" s="238">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8"/>
      <c r="BF60" s="1008"/>
      <c r="BG60" s="1008"/>
      <c r="BH60" s="1008"/>
      <c r="BI60" s="1009"/>
      <c r="BJ60" s="232"/>
      <c r="BK60" s="232"/>
      <c r="BL60" s="232"/>
      <c r="BM60" s="232"/>
      <c r="BN60" s="232"/>
      <c r="BO60" s="241"/>
      <c r="BP60" s="241"/>
      <c r="BQ60" s="238">
        <v>54</v>
      </c>
      <c r="BR60" s="239"/>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30"/>
    </row>
    <row r="61" spans="1:131" ht="26.25" customHeight="1" thickBot="1">
      <c r="A61" s="238">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8"/>
      <c r="BF61" s="1008"/>
      <c r="BG61" s="1008"/>
      <c r="BH61" s="1008"/>
      <c r="BI61" s="1009"/>
      <c r="BJ61" s="232"/>
      <c r="BK61" s="232"/>
      <c r="BL61" s="232"/>
      <c r="BM61" s="232"/>
      <c r="BN61" s="232"/>
      <c r="BO61" s="241"/>
      <c r="BP61" s="241"/>
      <c r="BQ61" s="238">
        <v>55</v>
      </c>
      <c r="BR61" s="239"/>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30"/>
    </row>
    <row r="62" spans="1:131" ht="26.25" customHeight="1">
      <c r="A62" s="238">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8"/>
      <c r="BF62" s="1008"/>
      <c r="BG62" s="1008"/>
      <c r="BH62" s="1008"/>
      <c r="BI62" s="1009"/>
      <c r="BJ62" s="1060" t="s">
        <v>402</v>
      </c>
      <c r="BK62" s="1061"/>
      <c r="BL62" s="1061"/>
      <c r="BM62" s="1061"/>
      <c r="BN62" s="1062"/>
      <c r="BO62" s="241"/>
      <c r="BP62" s="241"/>
      <c r="BQ62" s="238">
        <v>56</v>
      </c>
      <c r="BR62" s="239"/>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30"/>
    </row>
    <row r="63" spans="1:131" ht="26.25" customHeight="1" thickBot="1">
      <c r="A63" s="240" t="s">
        <v>380</v>
      </c>
      <c r="B63" s="973" t="s">
        <v>403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3"/>
      <c r="AF63" s="1054">
        <v>48882</v>
      </c>
      <c r="AG63" s="995"/>
      <c r="AH63" s="995"/>
      <c r="AI63" s="995"/>
      <c r="AJ63" s="1055"/>
      <c r="AK63" s="1056"/>
      <c r="AL63" s="999"/>
      <c r="AM63" s="999"/>
      <c r="AN63" s="999"/>
      <c r="AO63" s="999"/>
      <c r="AP63" s="995">
        <f>AP31+AP33</f>
        <v>227909</v>
      </c>
      <c r="AQ63" s="995"/>
      <c r="AR63" s="995"/>
      <c r="AS63" s="995"/>
      <c r="AT63" s="995"/>
      <c r="AU63" s="995"/>
      <c r="AV63" s="995"/>
      <c r="AW63" s="995"/>
      <c r="AX63" s="995"/>
      <c r="AY63" s="995"/>
      <c r="AZ63" s="1050"/>
      <c r="BA63" s="1050"/>
      <c r="BB63" s="1050"/>
      <c r="BC63" s="1050"/>
      <c r="BD63" s="1050"/>
      <c r="BE63" s="996"/>
      <c r="BF63" s="996"/>
      <c r="BG63" s="996"/>
      <c r="BH63" s="996"/>
      <c r="BI63" s="997"/>
      <c r="BJ63" s="1051" t="s">
        <v>122</v>
      </c>
      <c r="BK63" s="989"/>
      <c r="BL63" s="989"/>
      <c r="BM63" s="989"/>
      <c r="BN63" s="1052"/>
      <c r="BO63" s="241"/>
      <c r="BP63" s="241"/>
      <c r="BQ63" s="238">
        <v>57</v>
      </c>
      <c r="BR63" s="239"/>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30"/>
    </row>
    <row r="65" spans="1:13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30"/>
    </row>
    <row r="66" spans="1:131" ht="26.25" customHeight="1">
      <c r="A66" s="1028" t="s">
        <v>405</v>
      </c>
      <c r="B66" s="1029"/>
      <c r="C66" s="1029"/>
      <c r="D66" s="1029"/>
      <c r="E66" s="1029"/>
      <c r="F66" s="1029"/>
      <c r="G66" s="1029"/>
      <c r="H66" s="1029"/>
      <c r="I66" s="1029"/>
      <c r="J66" s="1029"/>
      <c r="K66" s="1029"/>
      <c r="L66" s="1029"/>
      <c r="M66" s="1029"/>
      <c r="N66" s="1029"/>
      <c r="O66" s="1029"/>
      <c r="P66" s="1030"/>
      <c r="Q66" s="1034" t="s">
        <v>384</v>
      </c>
      <c r="R66" s="1035"/>
      <c r="S66" s="1035"/>
      <c r="T66" s="1035"/>
      <c r="U66" s="1036"/>
      <c r="V66" s="1034" t="s">
        <v>385</v>
      </c>
      <c r="W66" s="1035"/>
      <c r="X66" s="1035"/>
      <c r="Y66" s="1035"/>
      <c r="Z66" s="1036"/>
      <c r="AA66" s="1034" t="s">
        <v>386</v>
      </c>
      <c r="AB66" s="1035"/>
      <c r="AC66" s="1035"/>
      <c r="AD66" s="1035"/>
      <c r="AE66" s="1036"/>
      <c r="AF66" s="1040" t="s">
        <v>387</v>
      </c>
      <c r="AG66" s="1041"/>
      <c r="AH66" s="1041"/>
      <c r="AI66" s="1041"/>
      <c r="AJ66" s="1042"/>
      <c r="AK66" s="1034" t="s">
        <v>388</v>
      </c>
      <c r="AL66" s="1029"/>
      <c r="AM66" s="1029"/>
      <c r="AN66" s="1029"/>
      <c r="AO66" s="1030"/>
      <c r="AP66" s="1034" t="s">
        <v>389</v>
      </c>
      <c r="AQ66" s="1035"/>
      <c r="AR66" s="1035"/>
      <c r="AS66" s="1035"/>
      <c r="AT66" s="1036"/>
      <c r="AU66" s="1034" t="s">
        <v>406</v>
      </c>
      <c r="AV66" s="1035"/>
      <c r="AW66" s="1035"/>
      <c r="AX66" s="1035"/>
      <c r="AY66" s="1036"/>
      <c r="AZ66" s="1034" t="s">
        <v>364</v>
      </c>
      <c r="BA66" s="1035"/>
      <c r="BB66" s="1035"/>
      <c r="BC66" s="1035"/>
      <c r="BD66" s="1048"/>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10" t="s">
        <v>563</v>
      </c>
      <c r="C68" s="1011"/>
      <c r="D68" s="1011"/>
      <c r="E68" s="1011"/>
      <c r="F68" s="1011"/>
      <c r="G68" s="1011"/>
      <c r="H68" s="1011"/>
      <c r="I68" s="1011"/>
      <c r="J68" s="1011"/>
      <c r="K68" s="1011"/>
      <c r="L68" s="1011"/>
      <c r="M68" s="1011"/>
      <c r="N68" s="1011"/>
      <c r="O68" s="1011"/>
      <c r="P68" s="1012"/>
      <c r="Q68" s="1021">
        <v>684</v>
      </c>
      <c r="R68" s="1018"/>
      <c r="S68" s="1018"/>
      <c r="T68" s="1018"/>
      <c r="U68" s="1018"/>
      <c r="V68" s="1018">
        <v>181</v>
      </c>
      <c r="W68" s="1018"/>
      <c r="X68" s="1018"/>
      <c r="Y68" s="1018"/>
      <c r="Z68" s="1018"/>
      <c r="AA68" s="1018">
        <f>Q68-V68</f>
        <v>503</v>
      </c>
      <c r="AB68" s="1018"/>
      <c r="AC68" s="1018"/>
      <c r="AD68" s="1018"/>
      <c r="AE68" s="1018"/>
      <c r="AF68" s="1018">
        <v>503</v>
      </c>
      <c r="AG68" s="1018"/>
      <c r="AH68" s="1018"/>
      <c r="AI68" s="1018"/>
      <c r="AJ68" s="1018"/>
      <c r="AK68" s="1018">
        <v>0</v>
      </c>
      <c r="AL68" s="1018"/>
      <c r="AM68" s="1018"/>
      <c r="AN68" s="1018"/>
      <c r="AO68" s="1018"/>
      <c r="AP68" s="1018" t="s">
        <v>576</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564</v>
      </c>
      <c r="C69" s="1011"/>
      <c r="D69" s="1011"/>
      <c r="E69" s="1011"/>
      <c r="F69" s="1011"/>
      <c r="G69" s="1011"/>
      <c r="H69" s="1011"/>
      <c r="I69" s="1011"/>
      <c r="J69" s="1011"/>
      <c r="K69" s="1011"/>
      <c r="L69" s="1011"/>
      <c r="M69" s="1011"/>
      <c r="N69" s="1011"/>
      <c r="O69" s="1011"/>
      <c r="P69" s="1012"/>
      <c r="Q69" s="1013">
        <v>871279</v>
      </c>
      <c r="R69" s="1007"/>
      <c r="S69" s="1007"/>
      <c r="T69" s="1007"/>
      <c r="U69" s="1007"/>
      <c r="V69" s="1007">
        <v>850651</v>
      </c>
      <c r="W69" s="1007"/>
      <c r="X69" s="1007"/>
      <c r="Y69" s="1007"/>
      <c r="Z69" s="1007"/>
      <c r="AA69" s="1017">
        <f>Q69-V69</f>
        <v>20628</v>
      </c>
      <c r="AB69" s="1015"/>
      <c r="AC69" s="1015"/>
      <c r="AD69" s="1015"/>
      <c r="AE69" s="1016"/>
      <c r="AF69" s="1007">
        <v>20628</v>
      </c>
      <c r="AG69" s="1007"/>
      <c r="AH69" s="1007"/>
      <c r="AI69" s="1007"/>
      <c r="AJ69" s="1007"/>
      <c r="AK69" s="1007">
        <v>0</v>
      </c>
      <c r="AL69" s="1007"/>
      <c r="AM69" s="1007"/>
      <c r="AN69" s="1007"/>
      <c r="AO69" s="1007"/>
      <c r="AP69" s="1007" t="s">
        <v>576</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565</v>
      </c>
      <c r="C70" s="1011"/>
      <c r="D70" s="1011"/>
      <c r="E70" s="1011"/>
      <c r="F70" s="1011"/>
      <c r="G70" s="1011"/>
      <c r="H70" s="1011"/>
      <c r="I70" s="1011"/>
      <c r="J70" s="1011"/>
      <c r="K70" s="1011"/>
      <c r="L70" s="1011"/>
      <c r="M70" s="1011"/>
      <c r="N70" s="1011"/>
      <c r="O70" s="1011"/>
      <c r="P70" s="1012"/>
      <c r="Q70" s="1013">
        <v>21691</v>
      </c>
      <c r="R70" s="1007"/>
      <c r="S70" s="1007"/>
      <c r="T70" s="1007"/>
      <c r="U70" s="1007"/>
      <c r="V70" s="1007">
        <v>26284</v>
      </c>
      <c r="W70" s="1007"/>
      <c r="X70" s="1007"/>
      <c r="Y70" s="1007"/>
      <c r="Z70" s="1007"/>
      <c r="AA70" s="1017">
        <f>Q70-V70</f>
        <v>-4593</v>
      </c>
      <c r="AB70" s="1015"/>
      <c r="AC70" s="1015"/>
      <c r="AD70" s="1015"/>
      <c r="AE70" s="1016"/>
      <c r="AF70" s="1007">
        <v>15536</v>
      </c>
      <c r="AG70" s="1007"/>
      <c r="AH70" s="1007"/>
      <c r="AI70" s="1007"/>
      <c r="AJ70" s="1007"/>
      <c r="AK70" s="1007">
        <v>28</v>
      </c>
      <c r="AL70" s="1007"/>
      <c r="AM70" s="1007"/>
      <c r="AN70" s="1007"/>
      <c r="AO70" s="1007"/>
      <c r="AP70" s="1007">
        <v>27332</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566</v>
      </c>
      <c r="C71" s="1011"/>
      <c r="D71" s="1011"/>
      <c r="E71" s="1011"/>
      <c r="F71" s="1011"/>
      <c r="G71" s="1011"/>
      <c r="H71" s="1011"/>
      <c r="I71" s="1011"/>
      <c r="J71" s="1011"/>
      <c r="K71" s="1011"/>
      <c r="L71" s="1011"/>
      <c r="M71" s="1011"/>
      <c r="N71" s="1011"/>
      <c r="O71" s="1011"/>
      <c r="P71" s="1012"/>
      <c r="Q71" s="1013">
        <v>125709</v>
      </c>
      <c r="R71" s="1007"/>
      <c r="S71" s="1007"/>
      <c r="T71" s="1007"/>
      <c r="U71" s="1007"/>
      <c r="V71" s="1007">
        <v>125378</v>
      </c>
      <c r="W71" s="1007"/>
      <c r="X71" s="1007"/>
      <c r="Y71" s="1007"/>
      <c r="Z71" s="1007"/>
      <c r="AA71" s="1007">
        <v>330</v>
      </c>
      <c r="AB71" s="1007"/>
      <c r="AC71" s="1007"/>
      <c r="AD71" s="1007"/>
      <c r="AE71" s="1007"/>
      <c r="AF71" s="1007">
        <v>330</v>
      </c>
      <c r="AG71" s="1007"/>
      <c r="AH71" s="1007"/>
      <c r="AI71" s="1007"/>
      <c r="AJ71" s="1007"/>
      <c r="AK71" s="1007" t="s">
        <v>576</v>
      </c>
      <c r="AL71" s="1007"/>
      <c r="AM71" s="1007"/>
      <c r="AN71" s="1007"/>
      <c r="AO71" s="1007"/>
      <c r="AP71" s="1007" t="s">
        <v>576</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380</v>
      </c>
      <c r="B88" s="973" t="s">
        <v>407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AF68+AF69+AF70+AF71</f>
        <v>36997</v>
      </c>
      <c r="AG88" s="995"/>
      <c r="AH88" s="995"/>
      <c r="AI88" s="995"/>
      <c r="AJ88" s="995"/>
      <c r="AK88" s="999"/>
      <c r="AL88" s="999"/>
      <c r="AM88" s="999"/>
      <c r="AN88" s="999"/>
      <c r="AO88" s="999"/>
      <c r="AP88" s="995">
        <f>AP70</f>
        <v>27332</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973" t="s">
        <v>408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SUM(CR7:CV88)</f>
        <v>1349</v>
      </c>
      <c r="CS102" s="989"/>
      <c r="CT102" s="989"/>
      <c r="CU102" s="989"/>
      <c r="CV102" s="990"/>
      <c r="CW102" s="988">
        <f t="shared" ref="CW102" si="0">SUM(CW7:DA88)</f>
        <v>662</v>
      </c>
      <c r="CX102" s="989"/>
      <c r="CY102" s="989"/>
      <c r="CZ102" s="989"/>
      <c r="DA102" s="990"/>
      <c r="DB102" s="988">
        <f t="shared" ref="DB102" si="1">SUM(DB7:DF88)</f>
        <v>160</v>
      </c>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413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415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416</v>
      </c>
      <c r="AB109" s="932"/>
      <c r="AC109" s="932"/>
      <c r="AD109" s="932"/>
      <c r="AE109" s="933"/>
      <c r="AF109" s="934" t="s">
        <v>417</v>
      </c>
      <c r="AG109" s="932"/>
      <c r="AH109" s="932"/>
      <c r="AI109" s="932"/>
      <c r="AJ109" s="933"/>
      <c r="AK109" s="934" t="s">
        <v>294</v>
      </c>
      <c r="AL109" s="932"/>
      <c r="AM109" s="932"/>
      <c r="AN109" s="932"/>
      <c r="AO109" s="933"/>
      <c r="AP109" s="934" t="s">
        <v>418</v>
      </c>
      <c r="AQ109" s="932"/>
      <c r="AR109" s="932"/>
      <c r="AS109" s="932"/>
      <c r="AT109" s="965"/>
      <c r="AU109" s="931" t="s">
        <v>415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416</v>
      </c>
      <c r="BR109" s="932"/>
      <c r="BS109" s="932"/>
      <c r="BT109" s="932"/>
      <c r="BU109" s="933"/>
      <c r="BV109" s="934" t="s">
        <v>417</v>
      </c>
      <c r="BW109" s="932"/>
      <c r="BX109" s="932"/>
      <c r="BY109" s="932"/>
      <c r="BZ109" s="933"/>
      <c r="CA109" s="934" t="s">
        <v>294</v>
      </c>
      <c r="CB109" s="932"/>
      <c r="CC109" s="932"/>
      <c r="CD109" s="932"/>
      <c r="CE109" s="933"/>
      <c r="CF109" s="972" t="s">
        <v>418</v>
      </c>
      <c r="CG109" s="972"/>
      <c r="CH109" s="972"/>
      <c r="CI109" s="972"/>
      <c r="CJ109" s="972"/>
      <c r="CK109" s="934" t="s">
        <v>419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416</v>
      </c>
      <c r="DH109" s="932"/>
      <c r="DI109" s="932"/>
      <c r="DJ109" s="932"/>
      <c r="DK109" s="933"/>
      <c r="DL109" s="934" t="s">
        <v>417</v>
      </c>
      <c r="DM109" s="932"/>
      <c r="DN109" s="932"/>
      <c r="DO109" s="932"/>
      <c r="DP109" s="933"/>
      <c r="DQ109" s="934" t="s">
        <v>294</v>
      </c>
      <c r="DR109" s="932"/>
      <c r="DS109" s="932"/>
      <c r="DT109" s="932"/>
      <c r="DU109" s="933"/>
      <c r="DV109" s="934" t="s">
        <v>418</v>
      </c>
      <c r="DW109" s="932"/>
      <c r="DX109" s="932"/>
      <c r="DY109" s="932"/>
      <c r="DZ109" s="965"/>
    </row>
    <row r="110" spans="1:131" s="230" customFormat="1" ht="26.25" customHeight="1">
      <c r="A110" s="843" t="s">
        <v>420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22125426</v>
      </c>
      <c r="AB110" s="925"/>
      <c r="AC110" s="925"/>
      <c r="AD110" s="925"/>
      <c r="AE110" s="926"/>
      <c r="AF110" s="927">
        <v>22379595</v>
      </c>
      <c r="AG110" s="925"/>
      <c r="AH110" s="925"/>
      <c r="AI110" s="925"/>
      <c r="AJ110" s="926"/>
      <c r="AK110" s="927">
        <v>22473566</v>
      </c>
      <c r="AL110" s="925"/>
      <c r="AM110" s="925"/>
      <c r="AN110" s="925"/>
      <c r="AO110" s="926"/>
      <c r="AP110" s="928">
        <v>23.4</v>
      </c>
      <c r="AQ110" s="929"/>
      <c r="AR110" s="929"/>
      <c r="AS110" s="929"/>
      <c r="AT110" s="930"/>
      <c r="AU110" s="966" t="s">
        <v>69</v>
      </c>
      <c r="AV110" s="967"/>
      <c r="AW110" s="967"/>
      <c r="AX110" s="967"/>
      <c r="AY110" s="967"/>
      <c r="AZ110" s="896" t="s">
        <v>421</v>
      </c>
      <c r="BA110" s="844"/>
      <c r="BB110" s="844"/>
      <c r="BC110" s="844"/>
      <c r="BD110" s="844"/>
      <c r="BE110" s="844"/>
      <c r="BF110" s="844"/>
      <c r="BG110" s="844"/>
      <c r="BH110" s="844"/>
      <c r="BI110" s="844"/>
      <c r="BJ110" s="844"/>
      <c r="BK110" s="844"/>
      <c r="BL110" s="844"/>
      <c r="BM110" s="844"/>
      <c r="BN110" s="844"/>
      <c r="BO110" s="844"/>
      <c r="BP110" s="845"/>
      <c r="BQ110" s="897">
        <v>210603691</v>
      </c>
      <c r="BR110" s="878"/>
      <c r="BS110" s="878"/>
      <c r="BT110" s="878"/>
      <c r="BU110" s="878"/>
      <c r="BV110" s="878">
        <v>193639193</v>
      </c>
      <c r="BW110" s="878"/>
      <c r="BX110" s="878"/>
      <c r="BY110" s="878"/>
      <c r="BZ110" s="878"/>
      <c r="CA110" s="878">
        <v>177387940</v>
      </c>
      <c r="CB110" s="878"/>
      <c r="CC110" s="878"/>
      <c r="CD110" s="878"/>
      <c r="CE110" s="878"/>
      <c r="CF110" s="902">
        <v>184.6</v>
      </c>
      <c r="CG110" s="903"/>
      <c r="CH110" s="903"/>
      <c r="CI110" s="903"/>
      <c r="CJ110" s="903"/>
      <c r="CK110" s="962" t="s">
        <v>422</v>
      </c>
      <c r="CL110" s="855"/>
      <c r="CM110" s="896" t="s">
        <v>423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508853</v>
      </c>
      <c r="DH110" s="878"/>
      <c r="DI110" s="878"/>
      <c r="DJ110" s="878"/>
      <c r="DK110" s="878"/>
      <c r="DL110" s="878">
        <v>473351</v>
      </c>
      <c r="DM110" s="878"/>
      <c r="DN110" s="878"/>
      <c r="DO110" s="878"/>
      <c r="DP110" s="878"/>
      <c r="DQ110" s="878">
        <v>437850</v>
      </c>
      <c r="DR110" s="878"/>
      <c r="DS110" s="878"/>
      <c r="DT110" s="878"/>
      <c r="DU110" s="878"/>
      <c r="DV110" s="879">
        <v>0.5</v>
      </c>
      <c r="DW110" s="879"/>
      <c r="DX110" s="879"/>
      <c r="DY110" s="879"/>
      <c r="DZ110" s="880"/>
    </row>
    <row r="111" spans="1:131" s="230" customFormat="1" ht="26.25" customHeight="1">
      <c r="A111" s="810" t="s">
        <v>424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425</v>
      </c>
      <c r="BA111" s="788"/>
      <c r="BB111" s="788"/>
      <c r="BC111" s="788"/>
      <c r="BD111" s="788"/>
      <c r="BE111" s="788"/>
      <c r="BF111" s="788"/>
      <c r="BG111" s="788"/>
      <c r="BH111" s="788"/>
      <c r="BI111" s="788"/>
      <c r="BJ111" s="788"/>
      <c r="BK111" s="788"/>
      <c r="BL111" s="788"/>
      <c r="BM111" s="788"/>
      <c r="BN111" s="788"/>
      <c r="BO111" s="788"/>
      <c r="BP111" s="789"/>
      <c r="BQ111" s="852">
        <v>1495254</v>
      </c>
      <c r="BR111" s="853"/>
      <c r="BS111" s="853"/>
      <c r="BT111" s="853"/>
      <c r="BU111" s="853"/>
      <c r="BV111" s="853">
        <v>1179117</v>
      </c>
      <c r="BW111" s="853"/>
      <c r="BX111" s="853"/>
      <c r="BY111" s="853"/>
      <c r="BZ111" s="853"/>
      <c r="CA111" s="853">
        <v>885391</v>
      </c>
      <c r="CB111" s="853"/>
      <c r="CC111" s="853"/>
      <c r="CD111" s="853"/>
      <c r="CE111" s="853"/>
      <c r="CF111" s="911">
        <v>0.9</v>
      </c>
      <c r="CG111" s="912"/>
      <c r="CH111" s="912"/>
      <c r="CI111" s="912"/>
      <c r="CJ111" s="912"/>
      <c r="CK111" s="963"/>
      <c r="CL111" s="857"/>
      <c r="CM111" s="851" t="s">
        <v>426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986401</v>
      </c>
      <c r="DH111" s="853"/>
      <c r="DI111" s="853"/>
      <c r="DJ111" s="853"/>
      <c r="DK111" s="853"/>
      <c r="DL111" s="853">
        <v>705766</v>
      </c>
      <c r="DM111" s="853"/>
      <c r="DN111" s="853"/>
      <c r="DO111" s="853"/>
      <c r="DP111" s="853"/>
      <c r="DQ111" s="853">
        <v>447541</v>
      </c>
      <c r="DR111" s="853"/>
      <c r="DS111" s="853"/>
      <c r="DT111" s="853"/>
      <c r="DU111" s="853"/>
      <c r="DV111" s="830">
        <v>0.5</v>
      </c>
      <c r="DW111" s="830"/>
      <c r="DX111" s="830"/>
      <c r="DY111" s="830"/>
      <c r="DZ111" s="831"/>
    </row>
    <row r="112" spans="1:131" s="230" customFormat="1" ht="26.25" customHeight="1">
      <c r="A112" s="948" t="s">
        <v>427</v>
      </c>
      <c r="B112" s="949"/>
      <c r="C112" s="788" t="s">
        <v>428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3333</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429</v>
      </c>
      <c r="BA112" s="788"/>
      <c r="BB112" s="788"/>
      <c r="BC112" s="788"/>
      <c r="BD112" s="788"/>
      <c r="BE112" s="788"/>
      <c r="BF112" s="788"/>
      <c r="BG112" s="788"/>
      <c r="BH112" s="788"/>
      <c r="BI112" s="788"/>
      <c r="BJ112" s="788"/>
      <c r="BK112" s="788"/>
      <c r="BL112" s="788"/>
      <c r="BM112" s="788"/>
      <c r="BN112" s="788"/>
      <c r="BO112" s="788"/>
      <c r="BP112" s="789"/>
      <c r="BQ112" s="852">
        <v>27766953</v>
      </c>
      <c r="BR112" s="853"/>
      <c r="BS112" s="853"/>
      <c r="BT112" s="853"/>
      <c r="BU112" s="853"/>
      <c r="BV112" s="853">
        <v>27678474</v>
      </c>
      <c r="BW112" s="853"/>
      <c r="BX112" s="853"/>
      <c r="BY112" s="853"/>
      <c r="BZ112" s="853"/>
      <c r="CA112" s="853">
        <v>26874832</v>
      </c>
      <c r="CB112" s="853"/>
      <c r="CC112" s="853"/>
      <c r="CD112" s="853"/>
      <c r="CE112" s="853"/>
      <c r="CF112" s="911">
        <v>28</v>
      </c>
      <c r="CG112" s="912"/>
      <c r="CH112" s="912"/>
      <c r="CI112" s="912"/>
      <c r="CJ112" s="912"/>
      <c r="CK112" s="963"/>
      <c r="CL112" s="857"/>
      <c r="CM112" s="851" t="s">
        <v>430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431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2661340</v>
      </c>
      <c r="AB113" s="955"/>
      <c r="AC113" s="955"/>
      <c r="AD113" s="955"/>
      <c r="AE113" s="956"/>
      <c r="AF113" s="957">
        <v>2622079</v>
      </c>
      <c r="AG113" s="955"/>
      <c r="AH113" s="955"/>
      <c r="AI113" s="955"/>
      <c r="AJ113" s="956"/>
      <c r="AK113" s="957">
        <v>2190570</v>
      </c>
      <c r="AL113" s="955"/>
      <c r="AM113" s="955"/>
      <c r="AN113" s="955"/>
      <c r="AO113" s="956"/>
      <c r="AP113" s="958">
        <v>2.2999999999999998</v>
      </c>
      <c r="AQ113" s="959"/>
      <c r="AR113" s="959"/>
      <c r="AS113" s="959"/>
      <c r="AT113" s="960"/>
      <c r="AU113" s="968"/>
      <c r="AV113" s="969"/>
      <c r="AW113" s="969"/>
      <c r="AX113" s="969"/>
      <c r="AY113" s="969"/>
      <c r="AZ113" s="851" t="s">
        <v>432</v>
      </c>
      <c r="BA113" s="788"/>
      <c r="BB113" s="788"/>
      <c r="BC113" s="788"/>
      <c r="BD113" s="788"/>
      <c r="BE113" s="788"/>
      <c r="BF113" s="788"/>
      <c r="BG113" s="788"/>
      <c r="BH113" s="788"/>
      <c r="BI113" s="788"/>
      <c r="BJ113" s="788"/>
      <c r="BK113" s="788"/>
      <c r="BL113" s="788"/>
      <c r="BM113" s="788"/>
      <c r="BN113" s="788"/>
      <c r="BO113" s="788"/>
      <c r="BP113" s="789"/>
      <c r="BQ113" s="852">
        <v>22921</v>
      </c>
      <c r="BR113" s="853"/>
      <c r="BS113" s="853"/>
      <c r="BT113" s="853"/>
      <c r="BU113" s="853"/>
      <c r="BV113" s="853">
        <v>11427</v>
      </c>
      <c r="BW113" s="853"/>
      <c r="BX113" s="853"/>
      <c r="BY113" s="853"/>
      <c r="BZ113" s="853"/>
      <c r="CA113" s="853">
        <v>10038</v>
      </c>
      <c r="CB113" s="853"/>
      <c r="CC113" s="853"/>
      <c r="CD113" s="853"/>
      <c r="CE113" s="853"/>
      <c r="CF113" s="911">
        <v>0</v>
      </c>
      <c r="CG113" s="912"/>
      <c r="CH113" s="912"/>
      <c r="CI113" s="912"/>
      <c r="CJ113" s="912"/>
      <c r="CK113" s="963"/>
      <c r="CL113" s="857"/>
      <c r="CM113" s="851" t="s">
        <v>433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434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7783</v>
      </c>
      <c r="AB114" s="816"/>
      <c r="AC114" s="816"/>
      <c r="AD114" s="816"/>
      <c r="AE114" s="817"/>
      <c r="AF114" s="818">
        <v>11854</v>
      </c>
      <c r="AG114" s="816"/>
      <c r="AH114" s="816"/>
      <c r="AI114" s="816"/>
      <c r="AJ114" s="817"/>
      <c r="AK114" s="818">
        <v>935</v>
      </c>
      <c r="AL114" s="816"/>
      <c r="AM114" s="816"/>
      <c r="AN114" s="816"/>
      <c r="AO114" s="817"/>
      <c r="AP114" s="860">
        <v>0</v>
      </c>
      <c r="AQ114" s="861"/>
      <c r="AR114" s="861"/>
      <c r="AS114" s="861"/>
      <c r="AT114" s="862"/>
      <c r="AU114" s="968"/>
      <c r="AV114" s="969"/>
      <c r="AW114" s="969"/>
      <c r="AX114" s="969"/>
      <c r="AY114" s="969"/>
      <c r="AZ114" s="851" t="s">
        <v>435</v>
      </c>
      <c r="BA114" s="788"/>
      <c r="BB114" s="788"/>
      <c r="BC114" s="788"/>
      <c r="BD114" s="788"/>
      <c r="BE114" s="788"/>
      <c r="BF114" s="788"/>
      <c r="BG114" s="788"/>
      <c r="BH114" s="788"/>
      <c r="BI114" s="788"/>
      <c r="BJ114" s="788"/>
      <c r="BK114" s="788"/>
      <c r="BL114" s="788"/>
      <c r="BM114" s="788"/>
      <c r="BN114" s="788"/>
      <c r="BO114" s="788"/>
      <c r="BP114" s="789"/>
      <c r="BQ114" s="852">
        <v>18784090</v>
      </c>
      <c r="BR114" s="853"/>
      <c r="BS114" s="853"/>
      <c r="BT114" s="853"/>
      <c r="BU114" s="853"/>
      <c r="BV114" s="853">
        <v>18724837</v>
      </c>
      <c r="BW114" s="853"/>
      <c r="BX114" s="853"/>
      <c r="BY114" s="853"/>
      <c r="BZ114" s="853"/>
      <c r="CA114" s="853">
        <v>19284918</v>
      </c>
      <c r="CB114" s="853"/>
      <c r="CC114" s="853"/>
      <c r="CD114" s="853"/>
      <c r="CE114" s="853"/>
      <c r="CF114" s="911">
        <v>20.100000000000001</v>
      </c>
      <c r="CG114" s="912"/>
      <c r="CH114" s="912"/>
      <c r="CI114" s="912"/>
      <c r="CJ114" s="912"/>
      <c r="CK114" s="963"/>
      <c r="CL114" s="857"/>
      <c r="CM114" s="851" t="s">
        <v>436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230217</v>
      </c>
      <c r="AB115" s="955"/>
      <c r="AC115" s="955"/>
      <c r="AD115" s="955"/>
      <c r="AE115" s="956"/>
      <c r="AF115" s="957">
        <v>230217</v>
      </c>
      <c r="AG115" s="955"/>
      <c r="AH115" s="955"/>
      <c r="AI115" s="955"/>
      <c r="AJ115" s="956"/>
      <c r="AK115" s="957">
        <v>208674</v>
      </c>
      <c r="AL115" s="955"/>
      <c r="AM115" s="955"/>
      <c r="AN115" s="955"/>
      <c r="AO115" s="956"/>
      <c r="AP115" s="958">
        <v>0.2</v>
      </c>
      <c r="AQ115" s="959"/>
      <c r="AR115" s="959"/>
      <c r="AS115" s="959"/>
      <c r="AT115" s="960"/>
      <c r="AU115" s="968"/>
      <c r="AV115" s="969"/>
      <c r="AW115" s="969"/>
      <c r="AX115" s="969"/>
      <c r="AY115" s="969"/>
      <c r="AZ115" s="851" t="s">
        <v>438</v>
      </c>
      <c r="BA115" s="788"/>
      <c r="BB115" s="788"/>
      <c r="BC115" s="788"/>
      <c r="BD115" s="788"/>
      <c r="BE115" s="788"/>
      <c r="BF115" s="788"/>
      <c r="BG115" s="788"/>
      <c r="BH115" s="788"/>
      <c r="BI115" s="788"/>
      <c r="BJ115" s="788"/>
      <c r="BK115" s="788"/>
      <c r="BL115" s="788"/>
      <c r="BM115" s="788"/>
      <c r="BN115" s="788"/>
      <c r="BO115" s="788"/>
      <c r="BP115" s="789"/>
      <c r="BQ115" s="852">
        <v>181888</v>
      </c>
      <c r="BR115" s="853"/>
      <c r="BS115" s="853"/>
      <c r="BT115" s="853"/>
      <c r="BU115" s="853"/>
      <c r="BV115" s="853">
        <v>171087</v>
      </c>
      <c r="BW115" s="853"/>
      <c r="BX115" s="853"/>
      <c r="BY115" s="853"/>
      <c r="BZ115" s="853"/>
      <c r="CA115" s="853">
        <v>160286</v>
      </c>
      <c r="CB115" s="853"/>
      <c r="CC115" s="853"/>
      <c r="CD115" s="853"/>
      <c r="CE115" s="853"/>
      <c r="CF115" s="911">
        <v>0.2</v>
      </c>
      <c r="CG115" s="912"/>
      <c r="CH115" s="912"/>
      <c r="CI115" s="912"/>
      <c r="CJ115" s="912"/>
      <c r="CK115" s="963"/>
      <c r="CL115" s="857"/>
      <c r="CM115" s="851" t="s">
        <v>439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440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7</v>
      </c>
      <c r="AB116" s="816"/>
      <c r="AC116" s="816"/>
      <c r="AD116" s="816"/>
      <c r="AE116" s="817"/>
      <c r="AF116" s="818">
        <v>66</v>
      </c>
      <c r="AG116" s="816"/>
      <c r="AH116" s="816"/>
      <c r="AI116" s="816"/>
      <c r="AJ116" s="817"/>
      <c r="AK116" s="818">
        <v>116</v>
      </c>
      <c r="AL116" s="816"/>
      <c r="AM116" s="816"/>
      <c r="AN116" s="816"/>
      <c r="AO116" s="817"/>
      <c r="AP116" s="860">
        <v>0</v>
      </c>
      <c r="AQ116" s="861"/>
      <c r="AR116" s="861"/>
      <c r="AS116" s="861"/>
      <c r="AT116" s="862"/>
      <c r="AU116" s="968"/>
      <c r="AV116" s="969"/>
      <c r="AW116" s="969"/>
      <c r="AX116" s="969"/>
      <c r="AY116" s="969"/>
      <c r="AZ116" s="945" t="s">
        <v>441</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443</v>
      </c>
      <c r="Z117" s="933"/>
      <c r="AA117" s="938">
        <v>25028106</v>
      </c>
      <c r="AB117" s="939"/>
      <c r="AC117" s="939"/>
      <c r="AD117" s="939"/>
      <c r="AE117" s="940"/>
      <c r="AF117" s="941">
        <v>25243811</v>
      </c>
      <c r="AG117" s="939"/>
      <c r="AH117" s="939"/>
      <c r="AI117" s="939"/>
      <c r="AJ117" s="940"/>
      <c r="AK117" s="941">
        <v>24873861</v>
      </c>
      <c r="AL117" s="939"/>
      <c r="AM117" s="939"/>
      <c r="AN117" s="939"/>
      <c r="AO117" s="940"/>
      <c r="AP117" s="942"/>
      <c r="AQ117" s="943"/>
      <c r="AR117" s="943"/>
      <c r="AS117" s="943"/>
      <c r="AT117" s="944"/>
      <c r="AU117" s="968"/>
      <c r="AV117" s="969"/>
      <c r="AW117" s="969"/>
      <c r="AX117" s="969"/>
      <c r="AY117" s="969"/>
      <c r="AZ117" s="899" t="s">
        <v>444</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416</v>
      </c>
      <c r="AB118" s="932"/>
      <c r="AC118" s="932"/>
      <c r="AD118" s="932"/>
      <c r="AE118" s="933"/>
      <c r="AF118" s="934" t="s">
        <v>417</v>
      </c>
      <c r="AG118" s="932"/>
      <c r="AH118" s="932"/>
      <c r="AI118" s="932"/>
      <c r="AJ118" s="933"/>
      <c r="AK118" s="934" t="s">
        <v>294</v>
      </c>
      <c r="AL118" s="932"/>
      <c r="AM118" s="932"/>
      <c r="AN118" s="932"/>
      <c r="AO118" s="933"/>
      <c r="AP118" s="935" t="s">
        <v>418</v>
      </c>
      <c r="AQ118" s="936"/>
      <c r="AR118" s="936"/>
      <c r="AS118" s="936"/>
      <c r="AT118" s="937"/>
      <c r="AU118" s="968"/>
      <c r="AV118" s="969"/>
      <c r="AW118" s="969"/>
      <c r="AX118" s="969"/>
      <c r="AY118" s="969"/>
      <c r="AZ118" s="874" t="s">
        <v>446</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422</v>
      </c>
      <c r="B119" s="855"/>
      <c r="C119" s="896" t="s">
        <v>423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448</v>
      </c>
      <c r="BP119" s="914"/>
      <c r="BQ119" s="915">
        <v>258854797</v>
      </c>
      <c r="BR119" s="881"/>
      <c r="BS119" s="881"/>
      <c r="BT119" s="881"/>
      <c r="BU119" s="881"/>
      <c r="BV119" s="881">
        <v>241404135</v>
      </c>
      <c r="BW119" s="881"/>
      <c r="BX119" s="881"/>
      <c r="BY119" s="881"/>
      <c r="BZ119" s="881"/>
      <c r="CA119" s="881">
        <v>224603405</v>
      </c>
      <c r="CB119" s="881"/>
      <c r="CC119" s="881"/>
      <c r="CD119" s="881"/>
      <c r="CE119" s="881"/>
      <c r="CF119" s="784"/>
      <c r="CG119" s="785"/>
      <c r="CH119" s="785"/>
      <c r="CI119" s="785"/>
      <c r="CJ119" s="870"/>
      <c r="CK119" s="964"/>
      <c r="CL119" s="859"/>
      <c r="CM119" s="874" t="s">
        <v>449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426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450</v>
      </c>
      <c r="AV120" s="917"/>
      <c r="AW120" s="917"/>
      <c r="AX120" s="917"/>
      <c r="AY120" s="918"/>
      <c r="AZ120" s="896" t="s">
        <v>451</v>
      </c>
      <c r="BA120" s="844"/>
      <c r="BB120" s="844"/>
      <c r="BC120" s="844"/>
      <c r="BD120" s="844"/>
      <c r="BE120" s="844"/>
      <c r="BF120" s="844"/>
      <c r="BG120" s="844"/>
      <c r="BH120" s="844"/>
      <c r="BI120" s="844"/>
      <c r="BJ120" s="844"/>
      <c r="BK120" s="844"/>
      <c r="BL120" s="844"/>
      <c r="BM120" s="844"/>
      <c r="BN120" s="844"/>
      <c r="BO120" s="844"/>
      <c r="BP120" s="845"/>
      <c r="BQ120" s="897">
        <v>41909440</v>
      </c>
      <c r="BR120" s="878"/>
      <c r="BS120" s="878"/>
      <c r="BT120" s="878"/>
      <c r="BU120" s="878"/>
      <c r="BV120" s="878">
        <v>48922275</v>
      </c>
      <c r="BW120" s="878"/>
      <c r="BX120" s="878"/>
      <c r="BY120" s="878"/>
      <c r="BZ120" s="878"/>
      <c r="CA120" s="878">
        <v>55745182</v>
      </c>
      <c r="CB120" s="878"/>
      <c r="CC120" s="878"/>
      <c r="CD120" s="878"/>
      <c r="CE120" s="878"/>
      <c r="CF120" s="902">
        <v>58</v>
      </c>
      <c r="CG120" s="903"/>
      <c r="CH120" s="903"/>
      <c r="CI120" s="903"/>
      <c r="CJ120" s="903"/>
      <c r="CK120" s="904" t="s">
        <v>452</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27755079</v>
      </c>
      <c r="DH120" s="878"/>
      <c r="DI120" s="878"/>
      <c r="DJ120" s="878"/>
      <c r="DK120" s="878"/>
      <c r="DL120" s="878">
        <v>27340961</v>
      </c>
      <c r="DM120" s="878"/>
      <c r="DN120" s="878"/>
      <c r="DO120" s="878"/>
      <c r="DP120" s="878"/>
      <c r="DQ120" s="878">
        <v>26526874</v>
      </c>
      <c r="DR120" s="878"/>
      <c r="DS120" s="878"/>
      <c r="DT120" s="878"/>
      <c r="DU120" s="878"/>
      <c r="DV120" s="879">
        <v>27.6</v>
      </c>
      <c r="DW120" s="879"/>
      <c r="DX120" s="879"/>
      <c r="DY120" s="879"/>
      <c r="DZ120" s="880"/>
    </row>
    <row r="121" spans="1:130" s="230" customFormat="1" ht="26.25" customHeight="1">
      <c r="A121" s="856"/>
      <c r="B121" s="857"/>
      <c r="C121" s="899" t="s">
        <v>453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454</v>
      </c>
      <c r="BA121" s="788"/>
      <c r="BB121" s="788"/>
      <c r="BC121" s="788"/>
      <c r="BD121" s="788"/>
      <c r="BE121" s="788"/>
      <c r="BF121" s="788"/>
      <c r="BG121" s="788"/>
      <c r="BH121" s="788"/>
      <c r="BI121" s="788"/>
      <c r="BJ121" s="788"/>
      <c r="BK121" s="788"/>
      <c r="BL121" s="788"/>
      <c r="BM121" s="788"/>
      <c r="BN121" s="788"/>
      <c r="BO121" s="788"/>
      <c r="BP121" s="789"/>
      <c r="BQ121" s="852">
        <v>39711895</v>
      </c>
      <c r="BR121" s="853"/>
      <c r="BS121" s="853"/>
      <c r="BT121" s="853"/>
      <c r="BU121" s="853"/>
      <c r="BV121" s="853">
        <v>35157001</v>
      </c>
      <c r="BW121" s="853"/>
      <c r="BX121" s="853"/>
      <c r="BY121" s="853"/>
      <c r="BZ121" s="853"/>
      <c r="CA121" s="853">
        <v>31348783</v>
      </c>
      <c r="CB121" s="853"/>
      <c r="CC121" s="853"/>
      <c r="CD121" s="853"/>
      <c r="CE121" s="853"/>
      <c r="CF121" s="911">
        <v>32.6</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11874</v>
      </c>
      <c r="DH121" s="853"/>
      <c r="DI121" s="853"/>
      <c r="DJ121" s="853"/>
      <c r="DK121" s="853"/>
      <c r="DL121" s="853">
        <v>337513</v>
      </c>
      <c r="DM121" s="853"/>
      <c r="DN121" s="853"/>
      <c r="DO121" s="853"/>
      <c r="DP121" s="853"/>
      <c r="DQ121" s="853">
        <v>347958</v>
      </c>
      <c r="DR121" s="853"/>
      <c r="DS121" s="853"/>
      <c r="DT121" s="853"/>
      <c r="DU121" s="853"/>
      <c r="DV121" s="830">
        <v>0.4</v>
      </c>
      <c r="DW121" s="830"/>
      <c r="DX121" s="830"/>
      <c r="DY121" s="830"/>
      <c r="DZ121" s="831"/>
    </row>
    <row r="122" spans="1:130" s="230" customFormat="1" ht="26.25" customHeight="1">
      <c r="A122" s="856"/>
      <c r="B122" s="857"/>
      <c r="C122" s="851" t="s">
        <v>436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455</v>
      </c>
      <c r="BA122" s="875"/>
      <c r="BB122" s="875"/>
      <c r="BC122" s="875"/>
      <c r="BD122" s="875"/>
      <c r="BE122" s="875"/>
      <c r="BF122" s="875"/>
      <c r="BG122" s="875"/>
      <c r="BH122" s="875"/>
      <c r="BI122" s="875"/>
      <c r="BJ122" s="875"/>
      <c r="BK122" s="875"/>
      <c r="BL122" s="875"/>
      <c r="BM122" s="875"/>
      <c r="BN122" s="875"/>
      <c r="BO122" s="875"/>
      <c r="BP122" s="876"/>
      <c r="BQ122" s="915">
        <v>142403024</v>
      </c>
      <c r="BR122" s="881"/>
      <c r="BS122" s="881"/>
      <c r="BT122" s="881"/>
      <c r="BU122" s="881"/>
      <c r="BV122" s="881">
        <v>139040975</v>
      </c>
      <c r="BW122" s="881"/>
      <c r="BX122" s="881"/>
      <c r="BY122" s="881"/>
      <c r="BZ122" s="881"/>
      <c r="CA122" s="881">
        <v>134739434</v>
      </c>
      <c r="CB122" s="881"/>
      <c r="CC122" s="881"/>
      <c r="CD122" s="881"/>
      <c r="CE122" s="881"/>
      <c r="CF122" s="882">
        <v>140.19999999999999</v>
      </c>
      <c r="CG122" s="883"/>
      <c r="CH122" s="883"/>
      <c r="CI122" s="883"/>
      <c r="CJ122" s="883"/>
      <c r="CK122" s="905"/>
      <c r="CL122" s="891"/>
      <c r="CM122" s="891"/>
      <c r="CN122" s="891"/>
      <c r="CO122" s="892"/>
      <c r="CP122" s="871" t="s">
        <v>399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c r="A123" s="856"/>
      <c r="B123" s="857"/>
      <c r="C123" s="851" t="s">
        <v>442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456</v>
      </c>
      <c r="BP123" s="914"/>
      <c r="BQ123" s="868">
        <v>224024359</v>
      </c>
      <c r="BR123" s="869"/>
      <c r="BS123" s="869"/>
      <c r="BT123" s="869"/>
      <c r="BU123" s="869"/>
      <c r="BV123" s="869">
        <v>223120251</v>
      </c>
      <c r="BW123" s="869"/>
      <c r="BX123" s="869"/>
      <c r="BY123" s="869"/>
      <c r="BZ123" s="869"/>
      <c r="CA123" s="869">
        <v>221833399</v>
      </c>
      <c r="CB123" s="869"/>
      <c r="CC123" s="869"/>
      <c r="CD123" s="869"/>
      <c r="CE123" s="869"/>
      <c r="CF123" s="784"/>
      <c r="CG123" s="785"/>
      <c r="CH123" s="785"/>
      <c r="CI123" s="785"/>
      <c r="CJ123" s="870"/>
      <c r="CK123" s="905"/>
      <c r="CL123" s="891"/>
      <c r="CM123" s="891"/>
      <c r="CN123" s="891"/>
      <c r="CO123" s="892"/>
      <c r="CP123" s="871" t="s">
        <v>393</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445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36.299999999999997</v>
      </c>
      <c r="BR124" s="867"/>
      <c r="BS124" s="867"/>
      <c r="BT124" s="867"/>
      <c r="BU124" s="867"/>
      <c r="BV124" s="867">
        <v>19.5</v>
      </c>
      <c r="BW124" s="867"/>
      <c r="BX124" s="867"/>
      <c r="BY124" s="867"/>
      <c r="BZ124" s="867"/>
      <c r="CA124" s="867">
        <v>2.8</v>
      </c>
      <c r="CB124" s="867"/>
      <c r="CC124" s="867"/>
      <c r="CD124" s="867"/>
      <c r="CE124" s="867"/>
      <c r="CF124" s="762"/>
      <c r="CG124" s="763"/>
      <c r="CH124" s="763"/>
      <c r="CI124" s="763"/>
      <c r="CJ124" s="898"/>
      <c r="CK124" s="906"/>
      <c r="CL124" s="906"/>
      <c r="CM124" s="906"/>
      <c r="CN124" s="906"/>
      <c r="CO124" s="907"/>
      <c r="CP124" s="871" t="s">
        <v>458</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447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459</v>
      </c>
      <c r="CL125" s="888"/>
      <c r="CM125" s="888"/>
      <c r="CN125" s="888"/>
      <c r="CO125" s="889"/>
      <c r="CP125" s="896" t="s">
        <v>460</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230217</v>
      </c>
      <c r="AB126" s="816"/>
      <c r="AC126" s="816"/>
      <c r="AD126" s="816"/>
      <c r="AE126" s="817"/>
      <c r="AF126" s="818">
        <v>230217</v>
      </c>
      <c r="AG126" s="816"/>
      <c r="AH126" s="816"/>
      <c r="AI126" s="816"/>
      <c r="AJ126" s="817"/>
      <c r="AK126" s="818">
        <v>208674</v>
      </c>
      <c r="AL126" s="816"/>
      <c r="AM126" s="816"/>
      <c r="AN126" s="816"/>
      <c r="AO126" s="817"/>
      <c r="AP126" s="860">
        <v>0.2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461</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462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463</v>
      </c>
      <c r="AY127" s="848"/>
      <c r="AZ127" s="848"/>
      <c r="BA127" s="848"/>
      <c r="BB127" s="848"/>
      <c r="BC127" s="848"/>
      <c r="BD127" s="848"/>
      <c r="BE127" s="849"/>
      <c r="BF127" s="847" t="s">
        <v>464</v>
      </c>
      <c r="BG127" s="848"/>
      <c r="BH127" s="848"/>
      <c r="BI127" s="848"/>
      <c r="BJ127" s="848"/>
      <c r="BK127" s="848"/>
      <c r="BL127" s="849"/>
      <c r="BM127" s="847" t="s">
        <v>465</v>
      </c>
      <c r="BN127" s="848"/>
      <c r="BO127" s="848"/>
      <c r="BP127" s="848"/>
      <c r="BQ127" s="848"/>
      <c r="BR127" s="848"/>
      <c r="BS127" s="849"/>
      <c r="BT127" s="847" t="s">
        <v>466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467</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469</v>
      </c>
      <c r="X128" s="834"/>
      <c r="Y128" s="834"/>
      <c r="Z128" s="835"/>
      <c r="AA128" s="836">
        <v>6041485</v>
      </c>
      <c r="AB128" s="837"/>
      <c r="AC128" s="837"/>
      <c r="AD128" s="837"/>
      <c r="AE128" s="838"/>
      <c r="AF128" s="839">
        <v>6038026</v>
      </c>
      <c r="AG128" s="837"/>
      <c r="AH128" s="837"/>
      <c r="AI128" s="837"/>
      <c r="AJ128" s="838"/>
      <c r="AK128" s="839">
        <v>5681828</v>
      </c>
      <c r="AL128" s="837"/>
      <c r="AM128" s="837"/>
      <c r="AN128" s="837"/>
      <c r="AO128" s="838"/>
      <c r="AP128" s="840"/>
      <c r="AQ128" s="841"/>
      <c r="AR128" s="841"/>
      <c r="AS128" s="841"/>
      <c r="AT128" s="842"/>
      <c r="AU128" s="232"/>
      <c r="AV128" s="232"/>
      <c r="AW128" s="232"/>
      <c r="AX128" s="843" t="s">
        <v>470</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471</v>
      </c>
      <c r="CQ128" s="766"/>
      <c r="CR128" s="766"/>
      <c r="CS128" s="766"/>
      <c r="CT128" s="766"/>
      <c r="CU128" s="766"/>
      <c r="CV128" s="766"/>
      <c r="CW128" s="766"/>
      <c r="CX128" s="766"/>
      <c r="CY128" s="766"/>
      <c r="CZ128" s="766"/>
      <c r="DA128" s="766"/>
      <c r="DB128" s="766"/>
      <c r="DC128" s="766"/>
      <c r="DD128" s="766"/>
      <c r="DE128" s="766"/>
      <c r="DF128" s="767"/>
      <c r="DG128" s="826">
        <v>181888</v>
      </c>
      <c r="DH128" s="827"/>
      <c r="DI128" s="827"/>
      <c r="DJ128" s="827"/>
      <c r="DK128" s="827"/>
      <c r="DL128" s="827">
        <v>171087</v>
      </c>
      <c r="DM128" s="827"/>
      <c r="DN128" s="827"/>
      <c r="DO128" s="827"/>
      <c r="DP128" s="827"/>
      <c r="DQ128" s="827">
        <v>160286</v>
      </c>
      <c r="DR128" s="827"/>
      <c r="DS128" s="827"/>
      <c r="DT128" s="827"/>
      <c r="DU128" s="827"/>
      <c r="DV128" s="828">
        <v>0.2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472</v>
      </c>
      <c r="X129" s="813"/>
      <c r="Y129" s="813"/>
      <c r="Z129" s="814"/>
      <c r="AA129" s="815">
        <v>107477795</v>
      </c>
      <c r="AB129" s="816"/>
      <c r="AC129" s="816"/>
      <c r="AD129" s="816"/>
      <c r="AE129" s="817"/>
      <c r="AF129" s="818">
        <v>104976508</v>
      </c>
      <c r="AG129" s="816"/>
      <c r="AH129" s="816"/>
      <c r="AI129" s="816"/>
      <c r="AJ129" s="817"/>
      <c r="AK129" s="818">
        <v>107016234</v>
      </c>
      <c r="AL129" s="816"/>
      <c r="AM129" s="816"/>
      <c r="AN129" s="816"/>
      <c r="AO129" s="817"/>
      <c r="AP129" s="819"/>
      <c r="AQ129" s="820"/>
      <c r="AR129" s="820"/>
      <c r="AS129" s="820"/>
      <c r="AT129" s="821"/>
      <c r="AU129" s="233"/>
      <c r="AV129" s="233"/>
      <c r="AW129" s="233"/>
      <c r="AX129" s="787" t="s">
        <v>473</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474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475</v>
      </c>
      <c r="X130" s="813"/>
      <c r="Y130" s="813"/>
      <c r="Z130" s="814"/>
      <c r="AA130" s="815">
        <v>11677549</v>
      </c>
      <c r="AB130" s="816"/>
      <c r="AC130" s="816"/>
      <c r="AD130" s="816"/>
      <c r="AE130" s="817"/>
      <c r="AF130" s="818">
        <v>11542190</v>
      </c>
      <c r="AG130" s="816"/>
      <c r="AH130" s="816"/>
      <c r="AI130" s="816"/>
      <c r="AJ130" s="817"/>
      <c r="AK130" s="818">
        <v>10911220</v>
      </c>
      <c r="AL130" s="816"/>
      <c r="AM130" s="816"/>
      <c r="AN130" s="816"/>
      <c r="AO130" s="817"/>
      <c r="AP130" s="819"/>
      <c r="AQ130" s="820"/>
      <c r="AR130" s="820"/>
      <c r="AS130" s="820"/>
      <c r="AT130" s="821"/>
      <c r="AU130" s="233"/>
      <c r="AV130" s="233"/>
      <c r="AW130" s="233"/>
      <c r="AX130" s="787" t="s">
        <v>476</v>
      </c>
      <c r="AY130" s="788"/>
      <c r="AZ130" s="788"/>
      <c r="BA130" s="788"/>
      <c r="BB130" s="788"/>
      <c r="BC130" s="788"/>
      <c r="BD130" s="788"/>
      <c r="BE130" s="789"/>
      <c r="BF130" s="790">
        <v>8.1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477</v>
      </c>
      <c r="X131" s="797"/>
      <c r="Y131" s="797"/>
      <c r="Z131" s="798"/>
      <c r="AA131" s="799">
        <v>95800246</v>
      </c>
      <c r="AB131" s="800"/>
      <c r="AC131" s="800"/>
      <c r="AD131" s="800"/>
      <c r="AE131" s="801"/>
      <c r="AF131" s="802">
        <v>93434318</v>
      </c>
      <c r="AG131" s="800"/>
      <c r="AH131" s="800"/>
      <c r="AI131" s="800"/>
      <c r="AJ131" s="801"/>
      <c r="AK131" s="802">
        <v>96105014</v>
      </c>
      <c r="AL131" s="800"/>
      <c r="AM131" s="800"/>
      <c r="AN131" s="800"/>
      <c r="AO131" s="801"/>
      <c r="AP131" s="803"/>
      <c r="AQ131" s="804"/>
      <c r="AR131" s="804"/>
      <c r="AS131" s="804"/>
      <c r="AT131" s="805"/>
      <c r="AU131" s="233"/>
      <c r="AV131" s="233"/>
      <c r="AW131" s="233"/>
      <c r="AX131" s="765" t="s">
        <v>478</v>
      </c>
      <c r="AY131" s="766"/>
      <c r="AZ131" s="766"/>
      <c r="BA131" s="766"/>
      <c r="BB131" s="766"/>
      <c r="BC131" s="766"/>
      <c r="BD131" s="766"/>
      <c r="BE131" s="767"/>
      <c r="BF131" s="768">
        <v>2.8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480</v>
      </c>
      <c r="W132" s="778"/>
      <c r="X132" s="778"/>
      <c r="Y132" s="778"/>
      <c r="Z132" s="779"/>
      <c r="AA132" s="780">
        <v>7.6294918909999998</v>
      </c>
      <c r="AB132" s="781"/>
      <c r="AC132" s="781"/>
      <c r="AD132" s="781"/>
      <c r="AE132" s="782"/>
      <c r="AF132" s="783">
        <v>8.2021201250000004</v>
      </c>
      <c r="AG132" s="781"/>
      <c r="AH132" s="781"/>
      <c r="AI132" s="781"/>
      <c r="AJ132" s="782"/>
      <c r="AK132" s="783">
        <v>8.6164214080000008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481</v>
      </c>
      <c r="W133" s="757"/>
      <c r="X133" s="757"/>
      <c r="Y133" s="757"/>
      <c r="Z133" s="758"/>
      <c r="AA133" s="759">
        <v>9.6999999999999993</v>
      </c>
      <c r="AB133" s="760"/>
      <c r="AC133" s="760"/>
      <c r="AD133" s="760"/>
      <c r="AE133" s="761"/>
      <c r="AF133" s="759">
        <v>8.5</v>
      </c>
      <c r="AG133" s="760"/>
      <c r="AH133" s="760"/>
      <c r="AI133" s="760"/>
      <c r="AJ133" s="761"/>
      <c r="AK133" s="759">
        <v>8.1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z17tnuUM4yT5TOA80bJelOy8FQEmfoOOjREh6whOh9rO6cOB5bF0588+/5dpIUiIlCXzNTjegHjGY4lJBOPdg==" saltValue="WdJuSw4zenMdBb9NqE/e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55" zoomScale="85" zoomScaleNormal="85" zoomScaleSheetLayoutView="85" workbookViewId="0">
      <selection activeCell="AK117" sqref="AK117:AO117"/>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482</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RvWJVqLP0X+MbLBUbBT1rrm7r2Ee/LPoN0nBNMjWqwdARViQoB0snsjoP2OAE3OMKCWgu5LA/pvz2hkNm9NWEQ==" saltValue="rC2hGr4W8momwQipGKVZ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Normal="100" zoomScaleSheetLayoutView="55" workbookViewId="0">
      <selection activeCell="AK117" sqref="AK117:AO117"/>
    </sheetView>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c+9laAZQHD1TUWtnzIT4nmaoNyep6GGvANh5ozP6vyIvpM0mA8xKERgTPz2QnH516EThYXVbbMr4K6SHLcUoA==" saltValue="x85THXoEBmz5ClRfNXGJ3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workbookViewId="0">
      <selection activeCell="AK117" sqref="AK117:AO117"/>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485</v>
      </c>
      <c r="AP7" s="272"/>
      <c r="AQ7" s="273" t="s">
        <v>486</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487</v>
      </c>
      <c r="AQ8" s="279" t="s">
        <v>488</v>
      </c>
      <c r="AR8" s="280" t="s">
        <v>489</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4" t="s">
        <v>490</v>
      </c>
      <c r="AL9" s="1165"/>
      <c r="AM9" s="1165"/>
      <c r="AN9" s="1166"/>
      <c r="AO9" s="281">
        <v>28830698</v>
      </c>
      <c r="AP9" s="281">
        <v>62943</v>
      </c>
      <c r="AQ9" s="282">
        <v>62936</v>
      </c>
      <c r="AR9" s="283">
        <v>0</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4" t="s">
        <v>491</v>
      </c>
      <c r="AL10" s="1165"/>
      <c r="AM10" s="1165"/>
      <c r="AN10" s="1166"/>
      <c r="AO10" s="284">
        <v>31321</v>
      </c>
      <c r="AP10" s="284">
        <v>68</v>
      </c>
      <c r="AQ10" s="285">
        <v>1734</v>
      </c>
      <c r="AR10" s="286">
        <v>-96.1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4" t="s">
        <v>492</v>
      </c>
      <c r="AL11" s="1165"/>
      <c r="AM11" s="1165"/>
      <c r="AN11" s="1166"/>
      <c r="AO11" s="284">
        <v>216132</v>
      </c>
      <c r="AP11" s="284">
        <v>472</v>
      </c>
      <c r="AQ11" s="285">
        <v>694</v>
      </c>
      <c r="AR11" s="286">
        <v>-32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4" t="s">
        <v>493</v>
      </c>
      <c r="AL12" s="1165"/>
      <c r="AM12" s="1165"/>
      <c r="AN12" s="1166"/>
      <c r="AO12" s="284" t="s">
        <v>494</v>
      </c>
      <c r="AP12" s="284" t="s">
        <v>494</v>
      </c>
      <c r="AQ12" s="285">
        <v>24</v>
      </c>
      <c r="AR12" s="286" t="s">
        <v>494</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4" t="s">
        <v>495</v>
      </c>
      <c r="AL13" s="1165"/>
      <c r="AM13" s="1165"/>
      <c r="AN13" s="1166"/>
      <c r="AO13" s="284">
        <v>1145633</v>
      </c>
      <c r="AP13" s="284">
        <v>2501</v>
      </c>
      <c r="AQ13" s="285">
        <v>1996</v>
      </c>
      <c r="AR13" s="286">
        <v>25.3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4" t="s">
        <v>496</v>
      </c>
      <c r="AL14" s="1165"/>
      <c r="AM14" s="1165"/>
      <c r="AN14" s="1166"/>
      <c r="AO14" s="284">
        <v>298545</v>
      </c>
      <c r="AP14" s="284">
        <v>652</v>
      </c>
      <c r="AQ14" s="285">
        <v>1351</v>
      </c>
      <c r="AR14" s="286">
        <v>-51.7</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7" t="s">
        <v>497</v>
      </c>
      <c r="AL15" s="1168"/>
      <c r="AM15" s="1168"/>
      <c r="AN15" s="1169"/>
      <c r="AO15" s="284">
        <v>-683340</v>
      </c>
      <c r="AP15" s="284">
        <v>-1492</v>
      </c>
      <c r="AQ15" s="285">
        <v>-1933</v>
      </c>
      <c r="AR15" s="286">
        <v>-22.8</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7" t="s">
        <v>177</v>
      </c>
      <c r="AL16" s="1168"/>
      <c r="AM16" s="1168"/>
      <c r="AN16" s="1169"/>
      <c r="AO16" s="284">
        <v>29838989</v>
      </c>
      <c r="AP16" s="284">
        <v>65144</v>
      </c>
      <c r="AQ16" s="285">
        <v>66802</v>
      </c>
      <c r="AR16" s="286">
        <v>-2.5</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0" t="s">
        <v>502</v>
      </c>
      <c r="AL21" s="1171"/>
      <c r="AM21" s="1171"/>
      <c r="AN21" s="1172"/>
      <c r="AO21" s="297">
        <v>6.26</v>
      </c>
      <c r="AP21" s="298">
        <v>6.52</v>
      </c>
      <c r="AQ21" s="299">
        <v>-0.26</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0" t="s">
        <v>503</v>
      </c>
      <c r="AL22" s="1171"/>
      <c r="AM22" s="1171"/>
      <c r="AN22" s="1172"/>
      <c r="AO22" s="302">
        <v>97.8</v>
      </c>
      <c r="AP22" s="303">
        <v>99.2</v>
      </c>
      <c r="AQ22" s="304">
        <v>-1.4</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3" t="s">
        <v>504</v>
      </c>
      <c r="B26" s="1163"/>
      <c r="C26" s="1163"/>
      <c r="D26" s="1163"/>
      <c r="E26" s="1163"/>
      <c r="F26" s="1163"/>
      <c r="G26" s="1163"/>
      <c r="H26" s="1163"/>
      <c r="I26" s="1163"/>
      <c r="J26" s="1163"/>
      <c r="K26" s="1163"/>
      <c r="L26" s="1163"/>
      <c r="M26" s="1163"/>
      <c r="N26" s="1163"/>
      <c r="O26" s="1163"/>
      <c r="P26" s="1163"/>
      <c r="Q26" s="1163"/>
      <c r="R26" s="1163"/>
      <c r="S26" s="1163"/>
      <c r="T26" s="1163"/>
      <c r="U26" s="1163"/>
      <c r="V26" s="1163"/>
      <c r="W26" s="1163"/>
      <c r="X26" s="1163"/>
      <c r="Y26" s="1163"/>
      <c r="Z26" s="1163"/>
      <c r="AA26" s="1163"/>
      <c r="AB26" s="1163"/>
      <c r="AC26" s="1163"/>
      <c r="AD26" s="1163"/>
      <c r="AE26" s="1163"/>
      <c r="AF26" s="1163"/>
      <c r="AG26" s="1163"/>
      <c r="AH26" s="1163"/>
      <c r="AI26" s="1163"/>
      <c r="AJ26" s="1163"/>
      <c r="AK26" s="1163"/>
      <c r="AL26" s="1163"/>
      <c r="AM26" s="1163"/>
      <c r="AN26" s="1163"/>
      <c r="AO26" s="1163"/>
      <c r="AP26" s="1163"/>
      <c r="AQ26" s="1163"/>
      <c r="AR26" s="1163"/>
      <c r="AS26" s="1163"/>
      <c r="AT26" s="267"/>
    </row>
    <row r="27" spans="1:46">
      <c r="A27" s="309"/>
      <c r="AO27" s="262"/>
      <c r="AP27" s="262"/>
      <c r="AQ27" s="262"/>
      <c r="AR27" s="262"/>
      <c r="AS27" s="262"/>
      <c r="AT27" s="262"/>
    </row>
    <row r="28" spans="1:46" ht="17.25">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485</v>
      </c>
      <c r="AP30" s="272"/>
      <c r="AQ30" s="273" t="s">
        <v>486</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487</v>
      </c>
      <c r="AQ31" s="279" t="s">
        <v>488</v>
      </c>
      <c r="AR31" s="280" t="s">
        <v>489</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4" t="s">
        <v>507</v>
      </c>
      <c r="AL32" s="1155"/>
      <c r="AM32" s="1155"/>
      <c r="AN32" s="1156"/>
      <c r="AO32" s="312">
        <v>22473566</v>
      </c>
      <c r="AP32" s="312">
        <v>49064</v>
      </c>
      <c r="AQ32" s="313">
        <v>37417</v>
      </c>
      <c r="AR32" s="314">
        <v>31.1</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4" t="s">
        <v>508</v>
      </c>
      <c r="AL33" s="1155"/>
      <c r="AM33" s="1155"/>
      <c r="AN33" s="1156"/>
      <c r="AO33" s="312" t="s">
        <v>494</v>
      </c>
      <c r="AP33" s="312" t="s">
        <v>494</v>
      </c>
      <c r="AQ33" s="313" t="s">
        <v>494</v>
      </c>
      <c r="AR33" s="314" t="s">
        <v>494</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4" t="s">
        <v>509</v>
      </c>
      <c r="AL34" s="1155"/>
      <c r="AM34" s="1155"/>
      <c r="AN34" s="1156"/>
      <c r="AO34" s="312" t="s">
        <v>494</v>
      </c>
      <c r="AP34" s="312" t="s">
        <v>494</v>
      </c>
      <c r="AQ34" s="313">
        <v>46</v>
      </c>
      <c r="AR34" s="314" t="s">
        <v>494</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4" t="s">
        <v>510</v>
      </c>
      <c r="AL35" s="1155"/>
      <c r="AM35" s="1155"/>
      <c r="AN35" s="1156"/>
      <c r="AO35" s="312">
        <v>2190570</v>
      </c>
      <c r="AP35" s="312">
        <v>4782</v>
      </c>
      <c r="AQ35" s="313">
        <v>8245</v>
      </c>
      <c r="AR35" s="314">
        <v>-42</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4" t="s">
        <v>511</v>
      </c>
      <c r="AL36" s="1155"/>
      <c r="AM36" s="1155"/>
      <c r="AN36" s="1156"/>
      <c r="AO36" s="312">
        <v>935</v>
      </c>
      <c r="AP36" s="312">
        <v>2</v>
      </c>
      <c r="AQ36" s="313">
        <v>440</v>
      </c>
      <c r="AR36" s="314">
        <v>-99.5</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4" t="s">
        <v>512</v>
      </c>
      <c r="AL37" s="1155"/>
      <c r="AM37" s="1155"/>
      <c r="AN37" s="1156"/>
      <c r="AO37" s="312">
        <v>208674</v>
      </c>
      <c r="AP37" s="312">
        <v>456</v>
      </c>
      <c r="AQ37" s="313">
        <v>558</v>
      </c>
      <c r="AR37" s="314">
        <v>-18.3</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7" t="s">
        <v>513</v>
      </c>
      <c r="AL38" s="1158"/>
      <c r="AM38" s="1158"/>
      <c r="AN38" s="1159"/>
      <c r="AO38" s="315">
        <v>116</v>
      </c>
      <c r="AP38" s="315">
        <v>0</v>
      </c>
      <c r="AQ38" s="316">
        <v>1</v>
      </c>
      <c r="AR38" s="304">
        <v>-100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7" t="s">
        <v>514</v>
      </c>
      <c r="AL39" s="1158"/>
      <c r="AM39" s="1158"/>
      <c r="AN39" s="1159"/>
      <c r="AO39" s="312">
        <v>-5681828</v>
      </c>
      <c r="AP39" s="312">
        <v>-12404</v>
      </c>
      <c r="AQ39" s="313">
        <v>-7933</v>
      </c>
      <c r="AR39" s="314">
        <v>56.4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4" t="s">
        <v>515</v>
      </c>
      <c r="AL40" s="1155"/>
      <c r="AM40" s="1155"/>
      <c r="AN40" s="1156"/>
      <c r="AO40" s="312">
        <v>-10911220</v>
      </c>
      <c r="AP40" s="312">
        <v>-23821</v>
      </c>
      <c r="AQ40" s="313">
        <v>-28055</v>
      </c>
      <c r="AR40" s="314">
        <v>-15.1</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0" t="s">
        <v>287</v>
      </c>
      <c r="AL41" s="1161"/>
      <c r="AM41" s="1161"/>
      <c r="AN41" s="1162"/>
      <c r="AO41" s="312">
        <v>8280813</v>
      </c>
      <c r="AP41" s="312">
        <v>18079</v>
      </c>
      <c r="AQ41" s="313">
        <v>10719</v>
      </c>
      <c r="AR41" s="314">
        <v>68.7</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7" t="s">
        <v>485</v>
      </c>
      <c r="AN49" s="1149" t="s">
        <v>518</v>
      </c>
      <c r="AO49" s="1150"/>
      <c r="AP49" s="1150"/>
      <c r="AQ49" s="1150"/>
      <c r="AR49" s="1151"/>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8"/>
      <c r="AN50" s="328" t="s">
        <v>519</v>
      </c>
      <c r="AO50" s="329" t="s">
        <v>520</v>
      </c>
      <c r="AP50" s="330" t="s">
        <v>521</v>
      </c>
      <c r="AQ50" s="331" t="s">
        <v>522</v>
      </c>
      <c r="AR50" s="332" t="s">
        <v>523</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14238794</v>
      </c>
      <c r="AN51" s="334">
        <v>30736</v>
      </c>
      <c r="AO51" s="335">
        <v>-21.9</v>
      </c>
      <c r="AP51" s="336">
        <v>51849</v>
      </c>
      <c r="AQ51" s="337">
        <v>11.6</v>
      </c>
      <c r="AR51" s="338">
        <v>-33.5</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7504167</v>
      </c>
      <c r="AN52" s="342">
        <v>16199</v>
      </c>
      <c r="AO52" s="343">
        <v>-19</v>
      </c>
      <c r="AP52" s="344">
        <v>26326</v>
      </c>
      <c r="AQ52" s="345">
        <v>9.6</v>
      </c>
      <c r="AR52" s="346">
        <v>-28.6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20079335</v>
      </c>
      <c r="AN53" s="334">
        <v>43385</v>
      </c>
      <c r="AO53" s="335">
        <v>41.2</v>
      </c>
      <c r="AP53" s="336">
        <v>52191</v>
      </c>
      <c r="AQ53" s="337">
        <v>0.7</v>
      </c>
      <c r="AR53" s="338">
        <v>40.5</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10511940</v>
      </c>
      <c r="AN54" s="342">
        <v>22713</v>
      </c>
      <c r="AO54" s="343">
        <v>40.200000000000003</v>
      </c>
      <c r="AP54" s="344">
        <v>26807</v>
      </c>
      <c r="AQ54" s="345">
        <v>1.8</v>
      </c>
      <c r="AR54" s="346">
        <v>38.4</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16739385</v>
      </c>
      <c r="AN55" s="334">
        <v>36378</v>
      </c>
      <c r="AO55" s="335">
        <v>-16.2</v>
      </c>
      <c r="AP55" s="336">
        <v>48105</v>
      </c>
      <c r="AQ55" s="337">
        <v>-7.8</v>
      </c>
      <c r="AR55" s="338">
        <v>-8.4</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10763374</v>
      </c>
      <c r="AN56" s="342">
        <v>23391</v>
      </c>
      <c r="AO56" s="343">
        <v>3</v>
      </c>
      <c r="AP56" s="344">
        <v>24072</v>
      </c>
      <c r="AQ56" s="345">
        <v>-10.199999999999999</v>
      </c>
      <c r="AR56" s="346">
        <v>13.2</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13222793</v>
      </c>
      <c r="AN57" s="334">
        <v>28814</v>
      </c>
      <c r="AO57" s="335">
        <v>-20.8</v>
      </c>
      <c r="AP57" s="336">
        <v>47446</v>
      </c>
      <c r="AQ57" s="337">
        <v>-1.4</v>
      </c>
      <c r="AR57" s="338">
        <v>-19.399999999999999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8765821</v>
      </c>
      <c r="AN58" s="342">
        <v>19102</v>
      </c>
      <c r="AO58" s="343">
        <v>-18.3</v>
      </c>
      <c r="AP58" s="344">
        <v>24371</v>
      </c>
      <c r="AQ58" s="345">
        <v>1.2</v>
      </c>
      <c r="AR58" s="346">
        <v>-19.5</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12460776</v>
      </c>
      <c r="AN59" s="334">
        <v>27204</v>
      </c>
      <c r="AO59" s="335">
        <v>-5.6</v>
      </c>
      <c r="AP59" s="336">
        <v>48387</v>
      </c>
      <c r="AQ59" s="337">
        <v>2</v>
      </c>
      <c r="AR59" s="338">
        <v>-7.6</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8062404</v>
      </c>
      <c r="AN60" s="342">
        <v>17602</v>
      </c>
      <c r="AO60" s="343">
        <v>-7.9</v>
      </c>
      <c r="AP60" s="344">
        <v>25592</v>
      </c>
      <c r="AQ60" s="345">
        <v>5</v>
      </c>
      <c r="AR60" s="346">
        <v>-12.9</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15348217</v>
      </c>
      <c r="AN61" s="349">
        <v>33303</v>
      </c>
      <c r="AO61" s="350">
        <v>-4.7</v>
      </c>
      <c r="AP61" s="351">
        <v>49596</v>
      </c>
      <c r="AQ61" s="352">
        <v>1</v>
      </c>
      <c r="AR61" s="338">
        <v>-5.7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9121541</v>
      </c>
      <c r="AN62" s="342">
        <v>19801</v>
      </c>
      <c r="AO62" s="343">
        <v>-0.4</v>
      </c>
      <c r="AP62" s="344">
        <v>25434</v>
      </c>
      <c r="AQ62" s="345">
        <v>1.5</v>
      </c>
      <c r="AR62" s="346">
        <v>-1.9</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5uiDRRbdiDShB6C2uxU3+4aLHN7uZIlssD+d+fBMslkg19/Fe/HCP6re9akxwhmpZuB0u26sXv4bIUrzJDCf6w==" saltValue="g9ECK4RkTYyTjFDbDs/F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Normal="100" zoomScaleSheetLayoutView="55" workbookViewId="0">
      <selection activeCell="AK117" sqref="AK117:AO117"/>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482</v>
      </c>
    </row>
    <row r="120" spans="125:125" ht="13.5" hidden="1" customHeight="1"/>
    <row r="121" spans="125:125" ht="13.5" hidden="1" customHeight="1">
      <c r="DU121" s="259"/>
    </row>
  </sheetData>
  <sheetProtection algorithmName="SHA-512" hashValue="3YI0LfjGTlEWW+9mT+i9byE1VQ+GWWfU6Gp/EUR+hnRi9vjcm+KxNr9WWDG5qd53D1OeuIVyXJ4fLpMIOpzkuA==" saltValue="Ct4Tw1RUvi6zlOJWRqi5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AK117" sqref="AK117:AO117"/>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482</v>
      </c>
    </row>
  </sheetData>
  <sheetProtection algorithmName="SHA-512" hashValue="Wg4sWbQEC5S+DwepmoNawa65Yh5n2zdHMNLgCrKakT/mliZXnZnbePTSvUZtCC0UMK8eEyZWK5PobBblxXNXeA==" saltValue="V57w3701ylKwHhYW/IGW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6" zoomScale="85" zoomScaleNormal="85" zoomScaleSheetLayoutView="100" workbookViewId="0">
      <selection activeCell="AK117" sqref="AK117:AO11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73" t="s">
        <v>3</v>
      </c>
      <c r="D47" s="1173"/>
      <c r="E47" s="1174"/>
      <c r="F47" s="11">
        <v>6.92</v>
      </c>
      <c r="G47" s="12">
        <v>9.27</v>
      </c>
      <c r="H47" s="12">
        <v>10.71</v>
      </c>
      <c r="I47" s="12">
        <v>11.18</v>
      </c>
      <c r="J47" s="13">
        <v>12.28</v>
      </c>
    </row>
    <row r="48" spans="2:10" ht="57.75" customHeight="1">
      <c r="B48" s="14"/>
      <c r="C48" s="1175" t="s">
        <v>4</v>
      </c>
      <c r="D48" s="1175"/>
      <c r="E48" s="1176"/>
      <c r="F48" s="15">
        <v>0.32</v>
      </c>
      <c r="G48" s="16">
        <v>0.45</v>
      </c>
      <c r="H48" s="16">
        <v>2.66</v>
      </c>
      <c r="I48" s="16">
        <v>2.2000000000000002</v>
      </c>
      <c r="J48" s="17">
        <v>2.16</v>
      </c>
    </row>
    <row r="49" spans="2:10" ht="57.75" customHeight="1" thickBot="1">
      <c r="B49" s="18"/>
      <c r="C49" s="1177" t="s">
        <v>5</v>
      </c>
      <c r="D49" s="1177"/>
      <c r="E49" s="1178"/>
      <c r="F49" s="19">
        <v>4.29</v>
      </c>
      <c r="G49" s="20">
        <v>5.27</v>
      </c>
      <c r="H49" s="20">
        <v>9.65</v>
      </c>
      <c r="I49" s="20">
        <v>1.1299999999999999</v>
      </c>
      <c r="J49" s="21">
        <v>2.0499999999999998</v>
      </c>
    </row>
    <row r="50" spans="2:10"/>
  </sheetData>
  <sheetProtection algorithmName="SHA-512" hashValue="tIV/cj04LY6LpPor8ovaMwQf8u1ynRLcVUtuZS/MVSnSxOOigEEMEszxYel8xBJc8v0+rLZFNFVDwgvgx3Rcsw==" saltValue="ymx0P4H7Ra2heSUJ0L/m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2025-03-14T04:16:49Z</cp:lastPrinted>
  <dcterms:created xsi:type="dcterms:W3CDTF">2025-02-19T03:34:49Z</dcterms:created>
  <dcterms:modified xsi:type="dcterms:W3CDTF">2025-09-25T00:31:59Z</dcterms:modified>
  <cp:category/>
</cp:coreProperties>
</file>