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<sst xmlns="http://schemas.openxmlformats.org/spreadsheetml/2006/main" count="1056" uniqueCount="110">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</sst>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17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19" sqref="G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地区１７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17</v>
      </c>
      <c r="C2" s="54">
        <f t="shared" ref="C2:H2" si="0">IF(C3="月",2,IF(C3="火",3,IF(C3="水",4,IF(C3="木",5,IF(C3="金",6,IF(C3="土",7,"-"))))))</f>
        <v>3</v>
      </c>
      <c r="D2" s="54">
        <f t="shared" si="0"/>
        <v>6</v>
      </c>
      <c r="E2" s="54">
        <f t="shared" si="0"/>
        <v>5</v>
      </c>
      <c r="F2" s="54">
        <f t="shared" si="0"/>
        <v>2</v>
      </c>
      <c r="G2" s="54" t="str">
        <f t="shared" si="0"/>
        <v>-</v>
      </c>
      <c r="H2" s="54">
        <f t="shared" si="0"/>
        <v>4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火</v>
      </c>
      <c r="D3" s="54" t="str">
        <f>INDEX(情報入力シート!$A$22:$P$47,MATCH($B$2,情報入力シート!$A$22:$A$47),9)</f>
        <v>金</v>
      </c>
      <c r="E3" s="54" t="str">
        <f>INDEX(情報入力シート!$A$22:$P$47,MATCH($B$2,情報入力シート!$A$22:$A$47),11)</f>
        <v>木</v>
      </c>
      <c r="F3" s="54" t="str">
        <f>INDEX(情報入力シート!$A$22:$P$47,MATCH($B$2,情報入力シート!$A$22:$A$47),13)</f>
        <v>月</v>
      </c>
      <c r="G3" s="54">
        <f>INDEX(情報入力シート!$A$22:$P$47,MATCH($B$2,情報入力シート!$A$22:$A$47),15)</f>
        <v>3</v>
      </c>
      <c r="H3" s="54" t="str">
        <f>INDEX(情報入力シート!$A$22:$P$47,MATCH($B$2,情報入力シート!$A$22:$A$47),16)</f>
        <v>水</v>
      </c>
      <c r="J3" s="57"/>
      <c r="K3" s="58" t="str">
        <f>IF($B$2&gt;0,INDEX(情報入力シート!$A$22:$P$47,MATCH($B$2,情報入力シート!$A$22:$A$47),2),"地区番号を１～２６の間で選択してください！")</f>
        <v>尾浜町、久々知西町、潮江１・５丁目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地区１７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尾浜町、久々知西町、潮江１・５丁目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紙・衣</v>
      </c>
      <c r="D22" s="71" t="str">
        <f t="shared" si="5"/>
        <v>燃</v>
      </c>
      <c r="E22" s="71" t="str">
        <f t="shared" si="5"/>
        <v/>
      </c>
      <c r="F22" s="71" t="str">
        <f t="shared" si="5"/>
        <v>び</v>
      </c>
      <c r="G22" s="71" t="str">
        <f t="shared" si="5"/>
        <v>燃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紙・衣</v>
      </c>
      <c r="M22" s="73" t="str">
        <f>IF(D21="","",
IF(IFERROR(INDEX($C$1:$H$2,1,MATCH(3,$C$2:$H$2,0)),"")=$G$1,
IFERROR(IF(WEEKDAY(D21,1)=$H$2,IF(M21=$G$3,$G$1,""),""),""),
IFERROR(INDEX($C$1:$H$2,1,MATCH(3,$C$2:$H$2,0)),"")
))</f>
        <v>燃</v>
      </c>
      <c r="N22" s="73" t="str">
        <f>IF(E21="","",
IF(IFERROR(INDEX($C$1:$H$2,1,MATCH(4,$C$2:$H$2,0)),"")=$G$1,
IFERROR(IF(WEEKDAY(E21,1)=$H$2,IF(N21=$G$3,$G$1,""),""),""),
IFERROR(INDEX($C$1:$H$2,1,MATCH(4,$C$2:$H$2,0)),"")
))</f>
        <v/>
      </c>
      <c r="O22" s="73" t="str">
        <f>IF(F21="","",
IF(IFERROR(INDEX($C$1:$H$2,1,MATCH(5,$C$2:$H$2,0)),"")=$G$1,
IFERROR(IF(WEEKDAY(F21,1)=$H$2,IF(O21=$G$3,$G$1,""),""),""),
IFERROR(INDEX($C$1:$H$2,1,MATCH(5,$C$2:$H$2,0)),"")
))</f>
        <v>び</v>
      </c>
      <c r="P22" s="73" t="str">
        <f>IF(G21="","",
IF(IFERROR(INDEX($C$1:$H$2,1,MATCH(6,$C$2:$H$2,0)),"")=$G$1,
IFERROR(IF(WEEKDAY(G21,1)=$H$2,IF(P21=$G$3,$G$1,""),""),""),
IFERROR(INDEX($C$1:$H$2,1,MATCH(6,$C$2:$H$2,0)),"")
))</f>
        <v>燃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紙・衣</v>
      </c>
      <c r="D24" s="71" t="str">
        <f t="shared" si="8"/>
        <v>燃</v>
      </c>
      <c r="E24" s="71" t="str">
        <f t="shared" si="8"/>
        <v/>
      </c>
      <c r="F24" s="71" t="str">
        <f t="shared" si="8"/>
        <v>び</v>
      </c>
      <c r="G24" s="71" t="str">
        <f t="shared" si="8"/>
        <v>燃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紙・衣</v>
      </c>
      <c r="M24" s="73" t="str">
        <f>IF(D23="","",
IF(IFERROR(INDEX($C$1:$H$2,1,MATCH(3,$C$2:$H$2,0)),"")=$G$1,
IFERROR(IF(WEEKDAY(D23,1)=$H$2,IF(M23=$G$3,$G$1,""),""),""),
IFERROR(INDEX($C$1:$H$2,1,MATCH(3,$C$2:$H$2,0)),"")
))</f>
        <v>燃</v>
      </c>
      <c r="N24" s="73" t="str">
        <f>IF(E23="","",
IF(IFERROR(INDEX($C$1:$H$2,1,MATCH(4,$C$2:$H$2,0)),"")=$G$1,
IFERROR(IF(WEEKDAY(E23,1)=$H$2,IF(N23=$G$3,$G$1,""),""),""),
IFERROR(INDEX($C$1:$H$2,1,MATCH(4,$C$2:$H$2,0)),"")
))</f>
        <v/>
      </c>
      <c r="O24" s="73" t="str">
        <f>IF(F23="","",
IF(IFERROR(INDEX($C$1:$H$2,1,MATCH(5,$C$2:$H$2,0)),"")=$G$1,
IFERROR(IF(WEEKDAY(F23,1)=$H$2,IF(O23=$G$3,$G$1,""),""),""),
IFERROR(INDEX($C$1:$H$2,1,MATCH(5,$C$2:$H$2,0)),"")
))</f>
        <v>び</v>
      </c>
      <c r="P24" s="73" t="str">
        <f>IF(G23="","",
IF(IFERROR(INDEX($C$1:$H$2,1,MATCH(6,$C$2:$H$2,0)),"")=$G$1,
IFERROR(IF(WEEKDAY(G23,1)=$H$2,IF(P23=$G$3,$G$1,""),""),""),
IFERROR(INDEX($C$1:$H$2,1,MATCH(6,$C$2:$H$2,0)),"")
))</f>
        <v>燃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紙・衣</v>
      </c>
      <c r="D26" s="71" t="str">
        <f t="shared" ref="D26" si="12">M26</f>
        <v>燃</v>
      </c>
      <c r="E26" s="71" t="str">
        <f t="shared" ref="E26" si="13">N26</f>
        <v>小・危</v>
      </c>
      <c r="F26" s="71" t="str">
        <f t="shared" ref="F26" si="14">O26</f>
        <v>び</v>
      </c>
      <c r="G26" s="71" t="str">
        <f t="shared" ref="G26" si="15">P26</f>
        <v>燃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紙・衣</v>
      </c>
      <c r="M26" s="73" t="str">
        <f>IF(D25="","",
IF(IFERROR(INDEX($C$1:$H$2,1,MATCH(3,$C$2:$H$2,0)),"")=$G$1,
IFERROR(IF(WEEKDAY(D25,1)=$H$2,IF(M25=$G$3,$G$1,""),""),""),
IFERROR(INDEX($C$1:$H$2,1,MATCH(3,$C$2:$H$2,0)),"")
))</f>
        <v>燃</v>
      </c>
      <c r="N26" s="73" t="str">
        <f>IF(E25="","",
IF(IFERROR(INDEX($C$1:$H$2,1,MATCH(4,$C$2:$H$2,0)),"")=$G$1,
IFERROR(IF(WEEKDAY(E25,1)=$H$2,IF(N25=$G$3,$G$1,""),""),""),
IFERROR(INDEX($C$1:$H$2,1,MATCH(4,$C$2:$H$2,0)),"")
))</f>
        <v>小・危</v>
      </c>
      <c r="O26" s="73" t="str">
        <f>IF(F25="","",
IF(IFERROR(INDEX($C$1:$H$2,1,MATCH(5,$C$2:$H$2,0)),"")=$G$1,
IFERROR(IF(WEEKDAY(F25,1)=$H$2,IF(O25=$G$3,$G$1,""),""),""),
IFERROR(INDEX($C$1:$H$2,1,MATCH(5,$C$2:$H$2,0)),"")
))</f>
        <v>び</v>
      </c>
      <c r="P26" s="73" t="str">
        <f>IF(G25="","",
IF(IFERROR(INDEX($C$1:$H$2,1,MATCH(6,$C$2:$H$2,0)),"")=$G$1,
IFERROR(IF(WEEKDAY(G25,1)=$H$2,IF(P25=$G$3,$G$1,""),""),""),
IFERROR(INDEX($C$1:$H$2,1,MATCH(6,$C$2:$H$2,0)),"")
))</f>
        <v>燃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紙・衣</v>
      </c>
      <c r="D28" s="71" t="str">
        <f t="shared" ref="D28" si="20">M28</f>
        <v>燃</v>
      </c>
      <c r="E28" s="71" t="str">
        <f t="shared" ref="E28" si="21">N28</f>
        <v/>
      </c>
      <c r="F28" s="71" t="str">
        <f t="shared" ref="F28" si="22">O28</f>
        <v>び</v>
      </c>
      <c r="G28" s="71" t="str">
        <f t="shared" ref="G28" si="23">P28</f>
        <v>燃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紙・衣</v>
      </c>
      <c r="M28" s="73" t="str">
        <f>IF(D27="","",
IF(IFERROR(INDEX($C$1:$H$2,1,MATCH(3,$C$2:$H$2,0)),"")=$G$1,
IFERROR(IF(WEEKDAY(D27,1)=$H$2,IF(M27=$G$3,$G$1,""),""),""),
IFERROR(INDEX($C$1:$H$2,1,MATCH(3,$C$2:$H$2,0)),"")
))</f>
        <v>燃</v>
      </c>
      <c r="N28" s="73" t="str">
        <f>IF(E27="","",
IF(IFERROR(INDEX($C$1:$H$2,1,MATCH(4,$C$2:$H$2,0)),"")=$G$1,
IFERROR(IF(WEEKDAY(E27,1)=$H$2,IF(N27=$G$3,$G$1,""),""),""),
IFERROR(INDEX($C$1:$H$2,1,MATCH(4,$C$2:$H$2,0)),"")
))</f>
        <v/>
      </c>
      <c r="O28" s="73" t="str">
        <f>IF(F27="","",
IF(IFERROR(INDEX($C$1:$H$2,1,MATCH(5,$C$2:$H$2,0)),"")=$G$1,
IFERROR(IF(WEEKDAY(F27,1)=$H$2,IF(O27=$G$3,$G$1,""),""),""),
IFERROR(INDEX($C$1:$H$2,1,MATCH(5,$C$2:$H$2,0)),"")
))</f>
        <v>び</v>
      </c>
      <c r="P28" s="73" t="str">
        <f>IF(G27="","",
IF(IFERROR(INDEX($C$1:$H$2,1,MATCH(6,$C$2:$H$2,0)),"")=$G$1,
IFERROR(IF(WEEKDAY(G27,1)=$H$2,IF(P27=$G$3,$G$1,""),""),""),
IFERROR(INDEX($C$1:$H$2,1,MATCH(6,$C$2:$H$2,0)),"")
))</f>
        <v>燃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紙・衣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紙・衣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地区１７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尾浜町、久々知西町、潮江１・５丁目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燃</v>
      </c>
      <c r="E62" s="71" t="str">
        <f t="shared" ref="E62" si="35">N62</f>
        <v/>
      </c>
      <c r="F62" s="71" t="str">
        <f t="shared" ref="F62" si="36">O62</f>
        <v>び</v>
      </c>
      <c r="G62" s="71" t="str">
        <f t="shared" ref="G62" si="37">P62</f>
        <v>燃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燃</v>
      </c>
      <c r="N62" s="73" t="str">
        <f>IF(E61="","",
IF(IFERROR(INDEX($C$1:$H$2,1,MATCH(4,$C$2:$H$2,0)),"")=$G$1,
IFERROR(IF(WEEKDAY(E61,1)=$H$2,IF(N61=$G$3,$G$1,""),""),""),
IFERROR(INDEX($C$1:$H$2,1,MATCH(4,$C$2:$H$2,0)),"")
))</f>
        <v/>
      </c>
      <c r="O62" s="73" t="str">
        <f>IF(F61="","",
IF(IFERROR(INDEX($C$1:$H$2,1,MATCH(5,$C$2:$H$2,0)),"")=$G$1,
IFERROR(IF(WEEKDAY(F61,1)=$H$2,IF(O61=$G$3,$G$1,""),""),""),
IFERROR(INDEX($C$1:$H$2,1,MATCH(5,$C$2:$H$2,0)),"")
))</f>
        <v>び</v>
      </c>
      <c r="P62" s="73" t="str">
        <f>IF(G61="","",
IF(IFERROR(INDEX($C$1:$H$2,1,MATCH(6,$C$2:$H$2,0)),"")=$G$1,
IFERROR(IF(WEEKDAY(G61,1)=$H$2,IF(P61=$G$3,$G$1,""),""),""),
IFERROR(INDEX($C$1:$H$2,1,MATCH(6,$C$2:$H$2,0)),"")
))</f>
        <v>燃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紙・衣</v>
      </c>
      <c r="D64" s="71" t="str">
        <f t="shared" ref="D64" si="53">M64</f>
        <v>燃</v>
      </c>
      <c r="E64" s="71" t="str">
        <f t="shared" ref="E64" si="54">N64</f>
        <v/>
      </c>
      <c r="F64" s="71" t="str">
        <f t="shared" ref="F64" si="55">O64</f>
        <v>び</v>
      </c>
      <c r="G64" s="71" t="str">
        <f t="shared" ref="G64" si="56">P64</f>
        <v>燃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紙・衣</v>
      </c>
      <c r="M64" s="73" t="str">
        <f>IF(D63="","",
IF(IFERROR(INDEX($C$1:$H$2,1,MATCH(3,$C$2:$H$2,0)),"")=$G$1,
IFERROR(IF(WEEKDAY(D63,1)=$H$2,IF(M63=$G$3,$G$1,""),""),""),
IFERROR(INDEX($C$1:$H$2,1,MATCH(3,$C$2:$H$2,0)),"")
))</f>
        <v>燃</v>
      </c>
      <c r="N64" s="73" t="str">
        <f>IF(E63="","",
IF(IFERROR(INDEX($C$1:$H$2,1,MATCH(4,$C$2:$H$2,0)),"")=$G$1,
IFERROR(IF(WEEKDAY(E63,1)=$H$2,IF(N63=$G$3,$G$1,""),""),""),
IFERROR(INDEX($C$1:$H$2,1,MATCH(4,$C$2:$H$2,0)),"")
))</f>
        <v/>
      </c>
      <c r="O64" s="73" t="str">
        <f>IF(F63="","",
IF(IFERROR(INDEX($C$1:$H$2,1,MATCH(5,$C$2:$H$2,0)),"")=$G$1,
IFERROR(IF(WEEKDAY(F63,1)=$H$2,IF(O63=$G$3,$G$1,""),""),""),
IFERROR(INDEX($C$1:$H$2,1,MATCH(5,$C$2:$H$2,0)),"")
))</f>
        <v>び</v>
      </c>
      <c r="P64" s="73" t="str">
        <f>IF(G63="","",
IF(IFERROR(INDEX($C$1:$H$2,1,MATCH(6,$C$2:$H$2,0)),"")=$G$1,
IFERROR(IF(WEEKDAY(G63,1)=$H$2,IF(P63=$G$3,$G$1,""),""),""),
IFERROR(INDEX($C$1:$H$2,1,MATCH(6,$C$2:$H$2,0)),"")
))</f>
        <v>燃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紙・衣</v>
      </c>
      <c r="D66" s="71" t="str">
        <f t="shared" ref="D66" si="68">M66</f>
        <v>燃</v>
      </c>
      <c r="E66" s="71" t="str">
        <f t="shared" ref="E66" si="69">N66</f>
        <v>小・危</v>
      </c>
      <c r="F66" s="71" t="str">
        <f t="shared" ref="F66" si="70">O66</f>
        <v>び</v>
      </c>
      <c r="G66" s="71" t="str">
        <f t="shared" ref="G66" si="71">P66</f>
        <v>燃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紙・衣</v>
      </c>
      <c r="M66" s="73" t="str">
        <f>IF(D65="","",
IF(IFERROR(INDEX($C$1:$H$2,1,MATCH(3,$C$2:$H$2,0)),"")=$G$1,
IFERROR(IF(WEEKDAY(D65,1)=$H$2,IF(M65=$G$3,$G$1,""),""),""),
IFERROR(INDEX($C$1:$H$2,1,MATCH(3,$C$2:$H$2,0)),"")
))</f>
        <v>燃</v>
      </c>
      <c r="N66" s="73" t="str">
        <f>IF(E65="","",
IF(IFERROR(INDEX($C$1:$H$2,1,MATCH(4,$C$2:$H$2,0)),"")=$G$1,
IFERROR(IF(WEEKDAY(E65,1)=$H$2,IF(N65=$G$3,$G$1,""),""),""),
IFERROR(INDEX($C$1:$H$2,1,MATCH(4,$C$2:$H$2,0)),"")
))</f>
        <v>小・危</v>
      </c>
      <c r="O66" s="73" t="str">
        <f>IF(F65="","",
IF(IFERROR(INDEX($C$1:$H$2,1,MATCH(5,$C$2:$H$2,0)),"")=$G$1,
IFERROR(IF(WEEKDAY(F65,1)=$H$2,IF(O65=$G$3,$G$1,""),""),""),
IFERROR(INDEX($C$1:$H$2,1,MATCH(5,$C$2:$H$2,0)),"")
))</f>
        <v>び</v>
      </c>
      <c r="P66" s="73" t="str">
        <f>IF(G65="","",
IF(IFERROR(INDEX($C$1:$H$2,1,MATCH(6,$C$2:$H$2,0)),"")=$G$1,
IFERROR(IF(WEEKDAY(G65,1)=$H$2,IF(P65=$G$3,$G$1,""),""),""),
IFERROR(INDEX($C$1:$H$2,1,MATCH(6,$C$2:$H$2,0)),"")
))</f>
        <v>燃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紙・衣</v>
      </c>
      <c r="D68" s="71" t="str">
        <f t="shared" ref="D68" si="83">M68</f>
        <v>燃</v>
      </c>
      <c r="E68" s="71" t="str">
        <f t="shared" ref="E68" si="84">N68</f>
        <v/>
      </c>
      <c r="F68" s="71" t="str">
        <f t="shared" ref="F68" si="85">O68</f>
        <v>び</v>
      </c>
      <c r="G68" s="71" t="str">
        <f t="shared" ref="G68" si="86">P68</f>
        <v>燃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紙・衣</v>
      </c>
      <c r="M68" s="73" t="str">
        <f>IF(D67="","",
IF(IFERROR(INDEX($C$1:$H$2,1,MATCH(3,$C$2:$H$2,0)),"")=$G$1,
IFERROR(IF(WEEKDAY(D67,1)=$H$2,IF(M67=$G$3,$G$1,""),""),""),
IFERROR(INDEX($C$1:$H$2,1,MATCH(3,$C$2:$H$2,0)),"")
))</f>
        <v>燃</v>
      </c>
      <c r="N68" s="73" t="str">
        <f>IF(E67="","",
IF(IFERROR(INDEX($C$1:$H$2,1,MATCH(4,$C$2:$H$2,0)),"")=$G$1,
IFERROR(IF(WEEKDAY(E67,1)=$H$2,IF(N67=$G$3,$G$1,""),""),""),
IFERROR(INDEX($C$1:$H$2,1,MATCH(4,$C$2:$H$2,0)),"")
))</f>
        <v/>
      </c>
      <c r="O68" s="73" t="str">
        <f>IF(F67="","",
IF(IFERROR(INDEX($C$1:$H$2,1,MATCH(5,$C$2:$H$2,0)),"")=$G$1,
IFERROR(IF(WEEKDAY(F67,1)=$H$2,IF(O67=$G$3,$G$1,""),""),""),
IFERROR(INDEX($C$1:$H$2,1,MATCH(5,$C$2:$H$2,0)),"")
))</f>
        <v>び</v>
      </c>
      <c r="P68" s="73" t="str">
        <f>IF(G67="","",
IF(IFERROR(INDEX($C$1:$H$2,1,MATCH(6,$C$2:$H$2,0)),"")=$G$1,
IFERROR(IF(WEEKDAY(G67,1)=$H$2,IF(P67=$G$3,$G$1,""),""),""),
IFERROR(INDEX($C$1:$H$2,1,MATCH(6,$C$2:$H$2,0)),"")
))</f>
        <v>燃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紙・衣</v>
      </c>
      <c r="D70" s="71" t="str">
        <f t="shared" ref="D70" si="95">M70</f>
        <v>燃</v>
      </c>
      <c r="E70" s="71" t="str">
        <f t="shared" ref="E70" si="96">N70</f>
        <v/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紙・衣</v>
      </c>
      <c r="M70" s="73" t="str">
        <f>IF(D69="","",
IF(IFERROR(INDEX($C$1:$H$2,1,MATCH(3,$C$2:$H$2,0)),"")=$G$1,
IFERROR(IF(WEEKDAY(D69,1)=$H$2,IF(M69=$G$3,$G$1,""),""),""),
IFERROR(INDEX($C$1:$H$2,1,MATCH(3,$C$2:$H$2,0)),"")
))</f>
        <v>燃</v>
      </c>
      <c r="N70" s="73" t="str">
        <f>IF(E69="","",
IF(IFERROR(INDEX($C$1:$H$2,1,MATCH(4,$C$2:$H$2,0)),"")=$G$1,
IFERROR(IF(WEEKDAY(E69,1)=$H$2,IF(N69=$G$3,$G$1,""),""),""),
IFERROR(INDEX($C$1:$H$2,1,MATCH(4,$C$2:$H$2,0)),"")
))</f>
        <v/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地区１７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尾浜町、久々知西町、潮江１・５丁目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び</v>
      </c>
      <c r="G104" s="71" t="str">
        <f t="shared" ref="G104" si="112">P104</f>
        <v>燃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び</v>
      </c>
      <c r="P104" s="73" t="str">
        <f>IF(G103="","",
IF(IFERROR(INDEX($C$1:$H$2,1,MATCH(6,$C$2:$H$2,0)),"")=$G$1,
IFERROR(IF(WEEKDAY(G103,1)=$H$2,IF(P103=$G$3,$G$1,""),""),""),
IFERROR(INDEX($C$1:$H$2,1,MATCH(6,$C$2:$H$2,0)),"")
))</f>
        <v>燃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紙・衣</v>
      </c>
      <c r="D106" s="71" t="str">
        <f t="shared" ref="D106" si="128">M106</f>
        <v>燃</v>
      </c>
      <c r="E106" s="71" t="str">
        <f t="shared" ref="E106" si="129">N106</f>
        <v/>
      </c>
      <c r="F106" s="71" t="str">
        <f t="shared" ref="F106" si="130">O106</f>
        <v>び</v>
      </c>
      <c r="G106" s="71" t="str">
        <f t="shared" ref="G106" si="131">P106</f>
        <v>燃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紙・衣</v>
      </c>
      <c r="M106" s="73" t="str">
        <f>IF(D105="","",
IF(IFERROR(INDEX($C$1:$H$2,1,MATCH(3,$C$2:$H$2,0)),"")=$G$1,
IFERROR(IF(WEEKDAY(D105,1)=$H$2,IF(M105=$G$3,$G$1,""),""),""),
IFERROR(INDEX($C$1:$H$2,1,MATCH(3,$C$2:$H$2,0)),"")
))</f>
        <v>燃</v>
      </c>
      <c r="N106" s="73" t="str">
        <f>IF(E105="","",
IF(IFERROR(INDEX($C$1:$H$2,1,MATCH(4,$C$2:$H$2,0)),"")=$G$1,
IFERROR(IF(WEEKDAY(E105,1)=$H$2,IF(N105=$G$3,$G$1,""),""),""),
IFERROR(INDEX($C$1:$H$2,1,MATCH(4,$C$2:$H$2,0)),"")
))</f>
        <v/>
      </c>
      <c r="O106" s="73" t="str">
        <f>IF(F105="","",
IF(IFERROR(INDEX($C$1:$H$2,1,MATCH(5,$C$2:$H$2,0)),"")=$G$1,
IFERROR(IF(WEEKDAY(F105,1)=$H$2,IF(O105=$G$3,$G$1,""),""),""),
IFERROR(INDEX($C$1:$H$2,1,MATCH(5,$C$2:$H$2,0)),"")
))</f>
        <v>び</v>
      </c>
      <c r="P106" s="73" t="str">
        <f>IF(G105="","",
IF(IFERROR(INDEX($C$1:$H$2,1,MATCH(6,$C$2:$H$2,0)),"")=$G$1,
IFERROR(IF(WEEKDAY(G105,1)=$H$2,IF(P105=$G$3,$G$1,""),""),""),
IFERROR(INDEX($C$1:$H$2,1,MATCH(6,$C$2:$H$2,0)),"")
))</f>
        <v>燃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紙・衣</v>
      </c>
      <c r="D108" s="71" t="str">
        <f t="shared" ref="D108" si="143">M108</f>
        <v>燃</v>
      </c>
      <c r="E108" s="71" t="str">
        <f t="shared" ref="E108" si="144">N108</f>
        <v/>
      </c>
      <c r="F108" s="71" t="str">
        <f t="shared" ref="F108" si="145">O108</f>
        <v>び</v>
      </c>
      <c r="G108" s="71" t="str">
        <f t="shared" ref="G108" si="146">P108</f>
        <v>燃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紙・衣</v>
      </c>
      <c r="M108" s="73" t="str">
        <f>IF(D107="","",
IF(IFERROR(INDEX($C$1:$H$2,1,MATCH(3,$C$2:$H$2,0)),"")=$G$1,
IFERROR(IF(WEEKDAY(D107,1)=$H$2,IF(M107=$G$3,$G$1,""),""),""),
IFERROR(INDEX($C$1:$H$2,1,MATCH(3,$C$2:$H$2,0)),"")
))</f>
        <v>燃</v>
      </c>
      <c r="N108" s="73" t="str">
        <f>IF(E107="","",
IF(IFERROR(INDEX($C$1:$H$2,1,MATCH(4,$C$2:$H$2,0)),"")=$G$1,
IFERROR(IF(WEEKDAY(E107,1)=$H$2,IF(N107=$G$3,$G$1,""),""),""),
IFERROR(INDEX($C$1:$H$2,1,MATCH(4,$C$2:$H$2,0)),"")
))</f>
        <v/>
      </c>
      <c r="O108" s="73" t="str">
        <f>IF(F107="","",
IF(IFERROR(INDEX($C$1:$H$2,1,MATCH(5,$C$2:$H$2,0)),"")=$G$1,
IFERROR(IF(WEEKDAY(F107,1)=$H$2,IF(O107=$G$3,$G$1,""),""),""),
IFERROR(INDEX($C$1:$H$2,1,MATCH(5,$C$2:$H$2,0)),"")
))</f>
        <v>び</v>
      </c>
      <c r="P108" s="73" t="str">
        <f>IF(G107="","",
IF(IFERROR(INDEX($C$1:$H$2,1,MATCH(6,$C$2:$H$2,0)),"")=$G$1,
IFERROR(IF(WEEKDAY(G107,1)=$H$2,IF(P107=$G$3,$G$1,""),""),""),
IFERROR(INDEX($C$1:$H$2,1,MATCH(6,$C$2:$H$2,0)),"")
))</f>
        <v>燃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紙・衣</v>
      </c>
      <c r="D110" s="71" t="str">
        <f t="shared" ref="D110" si="158">M110</f>
        <v>燃</v>
      </c>
      <c r="E110" s="71" t="str">
        <f t="shared" ref="E110" si="159">N110</f>
        <v>小・危</v>
      </c>
      <c r="F110" s="71" t="str">
        <f t="shared" ref="F110" si="160">O110</f>
        <v>び</v>
      </c>
      <c r="G110" s="71" t="str">
        <f t="shared" ref="G110" si="161">P110</f>
        <v>燃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紙・衣</v>
      </c>
      <c r="M110" s="73" t="str">
        <f>IF(D109="","",
IF(IFERROR(INDEX($C$1:$H$2,1,MATCH(3,$C$2:$H$2,0)),"")=$G$1,
IFERROR(IF(WEEKDAY(D109,1)=$H$2,IF(M109=$G$3,$G$1,""),""),""),
IFERROR(INDEX($C$1:$H$2,1,MATCH(3,$C$2:$H$2,0)),"")
))</f>
        <v>燃</v>
      </c>
      <c r="N110" s="73" t="str">
        <f>IF(E109="","",
IF(IFERROR(INDEX($C$1:$H$2,1,MATCH(4,$C$2:$H$2,0)),"")=$G$1,
IFERROR(IF(WEEKDAY(E109,1)=$H$2,IF(N109=$G$3,$G$1,""),""),""),
IFERROR(INDEX($C$1:$H$2,1,MATCH(4,$C$2:$H$2,0)),"")
))</f>
        <v>小・危</v>
      </c>
      <c r="O110" s="73" t="str">
        <f>IF(F109="","",
IF(IFERROR(INDEX($C$1:$H$2,1,MATCH(5,$C$2:$H$2,0)),"")=$G$1,
IFERROR(IF(WEEKDAY(F109,1)=$H$2,IF(O109=$G$3,$G$1,""),""),""),
IFERROR(INDEX($C$1:$H$2,1,MATCH(5,$C$2:$H$2,0)),"")
))</f>
        <v>び</v>
      </c>
      <c r="P110" s="73" t="str">
        <f>IF(G109="","",
IF(IFERROR(INDEX($C$1:$H$2,1,MATCH(6,$C$2:$H$2,0)),"")=$G$1,
IFERROR(IF(WEEKDAY(G109,1)=$H$2,IF(P109=$G$3,$G$1,""),""),""),
IFERROR(INDEX($C$1:$H$2,1,MATCH(6,$C$2:$H$2,0)),"")
))</f>
        <v>燃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紙・衣</v>
      </c>
      <c r="D112" s="71" t="str">
        <f t="shared" ref="D112" si="170">M112</f>
        <v>燃</v>
      </c>
      <c r="E112" s="71" t="str">
        <f t="shared" ref="E112" si="171">N112</f>
        <v/>
      </c>
      <c r="F112" s="71" t="str">
        <f t="shared" ref="F112" si="172">O112</f>
        <v>び</v>
      </c>
      <c r="G112" s="71" t="str">
        <f t="shared" ref="G112" si="173">P112</f>
        <v>燃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紙・衣</v>
      </c>
      <c r="M112" s="73" t="str">
        <f>IF(D111="","",
IF(IFERROR(INDEX($C$1:$H$2,1,MATCH(3,$C$2:$H$2,0)),"")=$G$1,
IFERROR(IF(WEEKDAY(D111,1)=$H$2,IF(M111=$G$3,$G$1,""),""),""),
IFERROR(INDEX($C$1:$H$2,1,MATCH(3,$C$2:$H$2,0)),"")
))</f>
        <v>燃</v>
      </c>
      <c r="N112" s="73" t="str">
        <f>IF(E111="","",
IF(IFERROR(INDEX($C$1:$H$2,1,MATCH(4,$C$2:$H$2,0)),"")=$G$1,
IFERROR(IF(WEEKDAY(E111,1)=$H$2,IF(N111=$G$3,$G$1,""),""),""),
IFERROR(INDEX($C$1:$H$2,1,MATCH(4,$C$2:$H$2,0)),"")
))</f>
        <v/>
      </c>
      <c r="O112" s="73" t="str">
        <f>IF(F111="","",
IF(IFERROR(INDEX($C$1:$H$2,1,MATCH(5,$C$2:$H$2,0)),"")=$G$1,
IFERROR(IF(WEEKDAY(F111,1)=$H$2,IF(O111=$G$3,$G$1,""),""),""),
IFERROR(INDEX($C$1:$H$2,1,MATCH(5,$C$2:$H$2,0)),"")
))</f>
        <v>び</v>
      </c>
      <c r="P112" s="73" t="str">
        <f>IF(G111="","",
IF(IFERROR(INDEX($C$1:$H$2,1,MATCH(6,$C$2:$H$2,0)),"")=$G$1,
IFERROR(IF(WEEKDAY(G111,1)=$H$2,IF(P111=$G$3,$G$1,""),""),""),
IFERROR(INDEX($C$1:$H$2,1,MATCH(6,$C$2:$H$2,0)),"")
))</f>
        <v>燃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地区１７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尾浜町、久々知西町、潮江１・５丁目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紙・衣</v>
      </c>
      <c r="D146" s="71" t="str">
        <f t="shared" ref="D146" si="184">M146</f>
        <v>燃</v>
      </c>
      <c r="E146" s="71" t="str">
        <f t="shared" ref="E146" si="185">N146</f>
        <v/>
      </c>
      <c r="F146" s="71" t="str">
        <f t="shared" ref="F146" si="186">O146</f>
        <v>び</v>
      </c>
      <c r="G146" s="71" t="str">
        <f t="shared" ref="G146" si="187">P146</f>
        <v>燃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紙・衣</v>
      </c>
      <c r="M146" s="73" t="str">
        <f>IF(D145="","",
IF(IFERROR(INDEX($C$1:$H$2,1,MATCH(3,$C$2:$H$2,0)),"")=$G$1,
IFERROR(IF(WEEKDAY(D145,1)=$H$2,IF(M145=$G$3,$G$1,""),""),""),
IFERROR(INDEX($C$1:$H$2,1,MATCH(3,$C$2:$H$2,0)),"")
))</f>
        <v>燃</v>
      </c>
      <c r="N146" s="73" t="str">
        <f>IF(E145="","",
IF(IFERROR(INDEX($C$1:$H$2,1,MATCH(4,$C$2:$H$2,0)),"")=$G$1,
IFERROR(IF(WEEKDAY(E145,1)=$H$2,IF(N145=$G$3,$G$1,""),""),""),
IFERROR(INDEX($C$1:$H$2,1,MATCH(4,$C$2:$H$2,0)),"")
))</f>
        <v/>
      </c>
      <c r="O146" s="73" t="str">
        <f>IF(F145="","",
IF(IFERROR(INDEX($C$1:$H$2,1,MATCH(5,$C$2:$H$2,0)),"")=$G$1,
IFERROR(IF(WEEKDAY(F145,1)=$H$2,IF(O145=$G$3,$G$1,""),""),""),
IFERROR(INDEX($C$1:$H$2,1,MATCH(5,$C$2:$H$2,0)),"")
))</f>
        <v>び</v>
      </c>
      <c r="P146" s="73" t="str">
        <f>IF(G145="","",
IF(IFERROR(INDEX($C$1:$H$2,1,MATCH(6,$C$2:$H$2,0)),"")=$G$1,
IFERROR(IF(WEEKDAY(G145,1)=$H$2,IF(P145=$G$3,$G$1,""),""),""),
IFERROR(INDEX($C$1:$H$2,1,MATCH(6,$C$2:$H$2,0)),"")
))</f>
        <v>燃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紙・衣</v>
      </c>
      <c r="D148" s="71" t="str">
        <f t="shared" ref="D148" si="203">M148</f>
        <v>燃</v>
      </c>
      <c r="E148" s="71" t="str">
        <f t="shared" ref="E148" si="204">N148</f>
        <v/>
      </c>
      <c r="F148" s="71" t="str">
        <f t="shared" ref="F148" si="205">O148</f>
        <v>び</v>
      </c>
      <c r="G148" s="71" t="str">
        <f t="shared" ref="G148" si="206">P148</f>
        <v>燃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紙・衣</v>
      </c>
      <c r="M148" s="73" t="str">
        <f>IF(D147="","",
IF(IFERROR(INDEX($C$1:$H$2,1,MATCH(3,$C$2:$H$2,0)),"")=$G$1,
IFERROR(IF(WEEKDAY(D147,1)=$H$2,IF(M147=$G$3,$G$1,""),""),""),
IFERROR(INDEX($C$1:$H$2,1,MATCH(3,$C$2:$H$2,0)),"")
))</f>
        <v>燃</v>
      </c>
      <c r="N148" s="73" t="str">
        <f>IF(E147="","",
IF(IFERROR(INDEX($C$1:$H$2,1,MATCH(4,$C$2:$H$2,0)),"")=$G$1,
IFERROR(IF(WEEKDAY(E147,1)=$H$2,IF(N147=$G$3,$G$1,""),""),""),
IFERROR(INDEX($C$1:$H$2,1,MATCH(4,$C$2:$H$2,0)),"")
))</f>
        <v/>
      </c>
      <c r="O148" s="73" t="str">
        <f>IF(F147="","",
IF(IFERROR(INDEX($C$1:$H$2,1,MATCH(5,$C$2:$H$2,0)),"")=$G$1,
IFERROR(IF(WEEKDAY(F147,1)=$H$2,IF(O147=$G$3,$G$1,""),""),""),
IFERROR(INDEX($C$1:$H$2,1,MATCH(5,$C$2:$H$2,0)),"")
))</f>
        <v>び</v>
      </c>
      <c r="P148" s="73" t="str">
        <f>IF(G147="","",
IF(IFERROR(INDEX($C$1:$H$2,1,MATCH(6,$C$2:$H$2,0)),"")=$G$1,
IFERROR(IF(WEEKDAY(G147,1)=$H$2,IF(P147=$G$3,$G$1,""),""),""),
IFERROR(INDEX($C$1:$H$2,1,MATCH(6,$C$2:$H$2,0)),"")
))</f>
        <v>燃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紙・衣</v>
      </c>
      <c r="D150" s="71" t="str">
        <f t="shared" ref="D150" si="218">M150</f>
        <v>燃</v>
      </c>
      <c r="E150" s="71" t="str">
        <f t="shared" ref="E150" si="219">N150</f>
        <v>小・危</v>
      </c>
      <c r="F150" s="71" t="str">
        <f t="shared" ref="F150" si="220">O150</f>
        <v>び</v>
      </c>
      <c r="G150" s="71" t="str">
        <f t="shared" ref="G150" si="221">P150</f>
        <v>燃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紙・衣</v>
      </c>
      <c r="M150" s="73" t="str">
        <f>IF(D149="","",
IF(IFERROR(INDEX($C$1:$H$2,1,MATCH(3,$C$2:$H$2,0)),"")=$G$1,
IFERROR(IF(WEEKDAY(D149,1)=$H$2,IF(M149=$G$3,$G$1,""),""),""),
IFERROR(INDEX($C$1:$H$2,1,MATCH(3,$C$2:$H$2,0)),"")
))</f>
        <v>燃</v>
      </c>
      <c r="N150" s="73" t="str">
        <f>IF(E149="","",
IF(IFERROR(INDEX($C$1:$H$2,1,MATCH(4,$C$2:$H$2,0)),"")=$G$1,
IFERROR(IF(WEEKDAY(E149,1)=$H$2,IF(N149=$G$3,$G$1,""),""),""),
IFERROR(INDEX($C$1:$H$2,1,MATCH(4,$C$2:$H$2,0)),"")
))</f>
        <v>小・危</v>
      </c>
      <c r="O150" s="73" t="str">
        <f>IF(F149="","",
IF(IFERROR(INDEX($C$1:$H$2,1,MATCH(5,$C$2:$H$2,0)),"")=$G$1,
IFERROR(IF(WEEKDAY(F149,1)=$H$2,IF(O149=$G$3,$G$1,""),""),""),
IFERROR(INDEX($C$1:$H$2,1,MATCH(5,$C$2:$H$2,0)),"")
))</f>
        <v>び</v>
      </c>
      <c r="P150" s="73" t="str">
        <f>IF(G149="","",
IF(IFERROR(INDEX($C$1:$H$2,1,MATCH(6,$C$2:$H$2,0)),"")=$G$1,
IFERROR(IF(WEEKDAY(G149,1)=$H$2,IF(P149=$G$3,$G$1,""),""),""),
IFERROR(INDEX($C$1:$H$2,1,MATCH(6,$C$2:$H$2,0)),"")
))</f>
        <v>燃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紙・衣</v>
      </c>
      <c r="D152" s="71" t="str">
        <f t="shared" ref="D152" si="233">M152</f>
        <v>燃</v>
      </c>
      <c r="E152" s="71" t="str">
        <f t="shared" ref="E152" si="234">N152</f>
        <v/>
      </c>
      <c r="F152" s="71" t="str">
        <f t="shared" ref="F152" si="235">O152</f>
        <v>び</v>
      </c>
      <c r="G152" s="71" t="str">
        <f t="shared" ref="G152" si="236">P152</f>
        <v>燃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紙・衣</v>
      </c>
      <c r="M152" s="73" t="str">
        <f>IF(D151="","",
IF(IFERROR(INDEX($C$1:$H$2,1,MATCH(3,$C$2:$H$2,0)),"")=$G$1,
IFERROR(IF(WEEKDAY(D151,1)=$H$2,IF(M151=$G$3,$G$1,""),""),""),
IFERROR(INDEX($C$1:$H$2,1,MATCH(3,$C$2:$H$2,0)),"")
))</f>
        <v>燃</v>
      </c>
      <c r="N152" s="73" t="str">
        <f>IF(E151="","",
IF(IFERROR(INDEX($C$1:$H$2,1,MATCH(4,$C$2:$H$2,0)),"")=$G$1,
IFERROR(IF(WEEKDAY(E151,1)=$H$2,IF(N151=$G$3,$G$1,""),""),""),
IFERROR(INDEX($C$1:$H$2,1,MATCH(4,$C$2:$H$2,0)),"")
))</f>
        <v/>
      </c>
      <c r="O152" s="73" t="str">
        <f>IF(F151="","",
IF(IFERROR(INDEX($C$1:$H$2,1,MATCH(5,$C$2:$H$2,0)),"")=$G$1,
IFERROR(IF(WEEKDAY(F151,1)=$H$2,IF(O151=$G$3,$G$1,""),""),""),
IFERROR(INDEX($C$1:$H$2,1,MATCH(5,$C$2:$H$2,0)),"")
))</f>
        <v>び</v>
      </c>
      <c r="P152" s="73" t="str">
        <f>IF(G151="","",
IF(IFERROR(INDEX($C$1:$H$2,1,MATCH(6,$C$2:$H$2,0)),"")=$G$1,
IFERROR(IF(WEEKDAY(G151,1)=$H$2,IF(P151=$G$3,$G$1,""),""),""),
IFERROR(INDEX($C$1:$H$2,1,MATCH(6,$C$2:$H$2,0)),"")
))</f>
        <v>燃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紙・衣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紙・衣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地区１７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尾浜町、久々知西町、潮江１・５丁目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燃</v>
      </c>
      <c r="E188" s="71" t="str">
        <f t="shared" ref="E188" si="260">N188</f>
        <v/>
      </c>
      <c r="F188" s="71" t="str">
        <f t="shared" ref="F188" si="261">O188</f>
        <v>び</v>
      </c>
      <c r="G188" s="71" t="str">
        <f t="shared" ref="G188" si="262">P188</f>
        <v>燃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燃</v>
      </c>
      <c r="N188" s="73" t="str">
        <f>IF(E187="","",
IF(IFERROR(INDEX($C$1:$H$2,1,MATCH(4,$C$2:$H$2,0)),"")=$G$1,
IFERROR(IF(WEEKDAY(E187,1)=$H$2,IF(N187=$G$3,$G$1,""),""),""),
IFERROR(INDEX($C$1:$H$2,1,MATCH(4,$C$2:$H$2,0)),"")
))</f>
        <v/>
      </c>
      <c r="O188" s="73" t="str">
        <f>IF(F187="","",
IF(IFERROR(INDEX($C$1:$H$2,1,MATCH(5,$C$2:$H$2,0)),"")=$G$1,
IFERROR(IF(WEEKDAY(F187,1)=$H$2,IF(O187=$G$3,$G$1,""),""),""),
IFERROR(INDEX($C$1:$H$2,1,MATCH(5,$C$2:$H$2,0)),"")
))</f>
        <v>び</v>
      </c>
      <c r="P188" s="73" t="str">
        <f>IF(G187="","",
IF(IFERROR(INDEX($C$1:$H$2,1,MATCH(6,$C$2:$H$2,0)),"")=$G$1,
IFERROR(IF(WEEKDAY(G187,1)=$H$2,IF(P187=$G$3,$G$1,""),""),""),
IFERROR(INDEX($C$1:$H$2,1,MATCH(6,$C$2:$H$2,0)),"")
))</f>
        <v>燃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紙・衣</v>
      </c>
      <c r="D190" s="71" t="str">
        <f t="shared" ref="D190" si="278">M190</f>
        <v>燃</v>
      </c>
      <c r="E190" s="71" t="str">
        <f t="shared" ref="E190" si="279">N190</f>
        <v/>
      </c>
      <c r="F190" s="71" t="str">
        <f t="shared" ref="F190" si="280">O190</f>
        <v>び</v>
      </c>
      <c r="G190" s="71" t="str">
        <f t="shared" ref="G190" si="281">P190</f>
        <v>燃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紙・衣</v>
      </c>
      <c r="M190" s="73" t="str">
        <f>IF(D189="","",
IF(IFERROR(INDEX($C$1:$H$2,1,MATCH(3,$C$2:$H$2,0)),"")=$G$1,
IFERROR(IF(WEEKDAY(D189,1)=$H$2,IF(M189=$G$3,$G$1,""),""),""),
IFERROR(INDEX($C$1:$H$2,1,MATCH(3,$C$2:$H$2,0)),"")
))</f>
        <v>燃</v>
      </c>
      <c r="N190" s="73" t="str">
        <f>IF(E189="","",
IF(IFERROR(INDEX($C$1:$H$2,1,MATCH(4,$C$2:$H$2,0)),"")=$G$1,
IFERROR(IF(WEEKDAY(E189,1)=$H$2,IF(N189=$G$3,$G$1,""),""),""),
IFERROR(INDEX($C$1:$H$2,1,MATCH(4,$C$2:$H$2,0)),"")
))</f>
        <v/>
      </c>
      <c r="O190" s="73" t="str">
        <f>IF(F189="","",
IF(IFERROR(INDEX($C$1:$H$2,1,MATCH(5,$C$2:$H$2,0)),"")=$G$1,
IFERROR(IF(WEEKDAY(F189,1)=$H$2,IF(O189=$G$3,$G$1,""),""),""),
IFERROR(INDEX($C$1:$H$2,1,MATCH(5,$C$2:$H$2,0)),"")
))</f>
        <v>び</v>
      </c>
      <c r="P190" s="73" t="str">
        <f>IF(G189="","",
IF(IFERROR(INDEX($C$1:$H$2,1,MATCH(6,$C$2:$H$2,0)),"")=$G$1,
IFERROR(IF(WEEKDAY(G189,1)=$H$2,IF(P189=$G$3,$G$1,""),""),""),
IFERROR(INDEX($C$1:$H$2,1,MATCH(6,$C$2:$H$2,0)),"")
))</f>
        <v>燃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紙・衣</v>
      </c>
      <c r="D192" s="71" t="str">
        <f t="shared" ref="D192" si="293">M192</f>
        <v>燃</v>
      </c>
      <c r="E192" s="71" t="str">
        <f t="shared" ref="E192" si="294">N192</f>
        <v>小・危</v>
      </c>
      <c r="F192" s="71" t="str">
        <f t="shared" ref="F192" si="295">O192</f>
        <v>び</v>
      </c>
      <c r="G192" s="71" t="str">
        <f t="shared" ref="G192" si="296">P192</f>
        <v>燃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紙・衣</v>
      </c>
      <c r="M192" s="73" t="str">
        <f>IF(D191="","",
IF(IFERROR(INDEX($C$1:$H$2,1,MATCH(3,$C$2:$H$2,0)),"")=$G$1,
IFERROR(IF(WEEKDAY(D191,1)=$H$2,IF(M191=$G$3,$G$1,""),""),""),
IFERROR(INDEX($C$1:$H$2,1,MATCH(3,$C$2:$H$2,0)),"")
))</f>
        <v>燃</v>
      </c>
      <c r="N192" s="73" t="str">
        <f>IF(E191="","",
IF(IFERROR(INDEX($C$1:$H$2,1,MATCH(4,$C$2:$H$2,0)),"")=$G$1,
IFERROR(IF(WEEKDAY(E191,1)=$H$2,IF(N191=$G$3,$G$1,""),""),""),
IFERROR(INDEX($C$1:$H$2,1,MATCH(4,$C$2:$H$2,0)),"")
))</f>
        <v>小・危</v>
      </c>
      <c r="O192" s="73" t="str">
        <f>IF(F191="","",
IF(IFERROR(INDEX($C$1:$H$2,1,MATCH(5,$C$2:$H$2,0)),"")=$G$1,
IFERROR(IF(WEEKDAY(F191,1)=$H$2,IF(O191=$G$3,$G$1,""),""),""),
IFERROR(INDEX($C$1:$H$2,1,MATCH(5,$C$2:$H$2,0)),"")
))</f>
        <v>び</v>
      </c>
      <c r="P192" s="73" t="str">
        <f>IF(G191="","",
IF(IFERROR(INDEX($C$1:$H$2,1,MATCH(6,$C$2:$H$2,0)),"")=$G$1,
IFERROR(IF(WEEKDAY(G191,1)=$H$2,IF(P191=$G$3,$G$1,""),""),""),
IFERROR(INDEX($C$1:$H$2,1,MATCH(6,$C$2:$H$2,0)),"")
))</f>
        <v>燃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紙・衣</v>
      </c>
      <c r="D194" s="71" t="str">
        <f t="shared" ref="D194" si="308">M194</f>
        <v>燃</v>
      </c>
      <c r="E194" s="71" t="str">
        <f t="shared" ref="E194" si="309">N194</f>
        <v/>
      </c>
      <c r="F194" s="71" t="str">
        <f t="shared" ref="F194" si="310">O194</f>
        <v>び</v>
      </c>
      <c r="G194" s="71" t="str">
        <f t="shared" ref="G194" si="311">P194</f>
        <v>燃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紙・衣</v>
      </c>
      <c r="M194" s="73" t="str">
        <f>IF(D193="","",
IF(IFERROR(INDEX($C$1:$H$2,1,MATCH(3,$C$2:$H$2,0)),"")=$G$1,
IFERROR(IF(WEEKDAY(D193,1)=$H$2,IF(M193=$G$3,$G$1,""),""),""),
IFERROR(INDEX($C$1:$H$2,1,MATCH(3,$C$2:$H$2,0)),"")
))</f>
        <v>燃</v>
      </c>
      <c r="N194" s="73" t="str">
        <f>IF(E193="","",
IF(IFERROR(INDEX($C$1:$H$2,1,MATCH(4,$C$2:$H$2,0)),"")=$G$1,
IFERROR(IF(WEEKDAY(E193,1)=$H$2,IF(N193=$G$3,$G$1,""),""),""),
IFERROR(INDEX($C$1:$H$2,1,MATCH(4,$C$2:$H$2,0)),"")
))</f>
        <v/>
      </c>
      <c r="O194" s="73" t="str">
        <f>IF(F193="","",
IF(IFERROR(INDEX($C$1:$H$2,1,MATCH(5,$C$2:$H$2,0)),"")=$G$1,
IFERROR(IF(WEEKDAY(F193,1)=$H$2,IF(O193=$G$3,$G$1,""),""),""),
IFERROR(INDEX($C$1:$H$2,1,MATCH(5,$C$2:$H$2,0)),"")
))</f>
        <v>び</v>
      </c>
      <c r="P194" s="73" t="str">
        <f>IF(G193="","",
IF(IFERROR(INDEX($C$1:$H$2,1,MATCH(6,$C$2:$H$2,0)),"")=$G$1,
IFERROR(IF(WEEKDAY(G193,1)=$H$2,IF(P193=$G$3,$G$1,""),""),""),
IFERROR(INDEX($C$1:$H$2,1,MATCH(6,$C$2:$H$2,0)),"")
))</f>
        <v>燃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紙・衣</v>
      </c>
      <c r="D196" s="71" t="str">
        <f t="shared" ref="D196" si="320">M196</f>
        <v>燃</v>
      </c>
      <c r="E196" s="71" t="str">
        <f t="shared" ref="E196" si="321">N196</f>
        <v/>
      </c>
      <c r="F196" s="71" t="str">
        <f t="shared" ref="F196" si="322">O196</f>
        <v>び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紙・衣</v>
      </c>
      <c r="M196" s="73" t="str">
        <f>IF(D195="","",
IF(IFERROR(INDEX($C$1:$H$2,1,MATCH(3,$C$2:$H$2,0)),"")=$G$1,
IFERROR(IF(WEEKDAY(D195,1)=$H$2,IF(M195=$G$3,$G$1,""),""),""),
IFERROR(INDEX($C$1:$H$2,1,MATCH(3,$C$2:$H$2,0)),"")
))</f>
        <v>燃</v>
      </c>
      <c r="N196" s="73" t="str">
        <f>IF(E195="","",
IF(IFERROR(INDEX($C$1:$H$2,1,MATCH(4,$C$2:$H$2,0)),"")=$G$1,
IFERROR(IF(WEEKDAY(E195,1)=$H$2,IF(N195=$G$3,$G$1,""),""),""),
IFERROR(INDEX($C$1:$H$2,1,MATCH(4,$C$2:$H$2,0)),"")
))</f>
        <v/>
      </c>
      <c r="O196" s="73" t="str">
        <f>IF(F195="","",
IF(IFERROR(INDEX($C$1:$H$2,1,MATCH(5,$C$2:$H$2,0)),"")=$G$1,
IFERROR(IF(WEEKDAY(F195,1)=$H$2,IF(O195=$G$3,$G$1,""),""),""),
IFERROR(INDEX($C$1:$H$2,1,MATCH(5,$C$2:$H$2,0)),"")
))</f>
        <v>び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地区１７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尾浜町、久々知西町、潮江１・５丁目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燃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燃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紙・衣</v>
      </c>
      <c r="D232" s="71" t="str">
        <f t="shared" ref="D232" si="353">M232</f>
        <v>燃</v>
      </c>
      <c r="E232" s="71" t="str">
        <f t="shared" ref="E232" si="354">N232</f>
        <v/>
      </c>
      <c r="F232" s="71" t="str">
        <f t="shared" ref="F232" si="355">O232</f>
        <v>び</v>
      </c>
      <c r="G232" s="71" t="str">
        <f t="shared" ref="G232" si="356">P232</f>
        <v>燃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紙・衣</v>
      </c>
      <c r="M232" s="73" t="str">
        <f>IF(D231="","",
IF(IFERROR(INDEX($C$1:$H$2,1,MATCH(3,$C$2:$H$2,0)),"")=$G$1,
IFERROR(IF(WEEKDAY(D231,1)=$H$2,IF(M231=$G$3,$G$1,""),""),""),
IFERROR(INDEX($C$1:$H$2,1,MATCH(3,$C$2:$H$2,0)),"")
))</f>
        <v>燃</v>
      </c>
      <c r="N232" s="73" t="str">
        <f>IF(E231="","",
IF(IFERROR(INDEX($C$1:$H$2,1,MATCH(4,$C$2:$H$2,0)),"")=$G$1,
IFERROR(IF(WEEKDAY(E231,1)=$H$2,IF(N231=$G$3,$G$1,""),""),""),
IFERROR(INDEX($C$1:$H$2,1,MATCH(4,$C$2:$H$2,0)),"")
))</f>
        <v/>
      </c>
      <c r="O232" s="73" t="str">
        <f>IF(F231="","",
IF(IFERROR(INDEX($C$1:$H$2,1,MATCH(5,$C$2:$H$2,0)),"")=$G$1,
IFERROR(IF(WEEKDAY(F231,1)=$H$2,IF(O231=$G$3,$G$1,""),""),""),
IFERROR(INDEX($C$1:$H$2,1,MATCH(5,$C$2:$H$2,0)),"")
))</f>
        <v>び</v>
      </c>
      <c r="P232" s="73" t="str">
        <f>IF(G231="","",
IF(IFERROR(INDEX($C$1:$H$2,1,MATCH(6,$C$2:$H$2,0)),"")=$G$1,
IFERROR(IF(WEEKDAY(G231,1)=$H$2,IF(P231=$G$3,$G$1,""),""),""),
IFERROR(INDEX($C$1:$H$2,1,MATCH(6,$C$2:$H$2,0)),"")
))</f>
        <v>燃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紙・衣</v>
      </c>
      <c r="D234" s="71" t="str">
        <f t="shared" ref="D234" si="368">M234</f>
        <v>燃</v>
      </c>
      <c r="E234" s="71" t="str">
        <f t="shared" ref="E234" si="369">N234</f>
        <v/>
      </c>
      <c r="F234" s="71" t="str">
        <f t="shared" ref="F234" si="370">O234</f>
        <v>び</v>
      </c>
      <c r="G234" s="71" t="str">
        <f t="shared" ref="G234" si="371">P234</f>
        <v>燃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紙・衣</v>
      </c>
      <c r="M234" s="73" t="str">
        <f>IF(D233="","",
IF(IFERROR(INDEX($C$1:$H$2,1,MATCH(3,$C$2:$H$2,0)),"")=$G$1,
IFERROR(IF(WEEKDAY(D233,1)=$H$2,IF(M233=$G$3,$G$1,""),""),""),
IFERROR(INDEX($C$1:$H$2,1,MATCH(3,$C$2:$H$2,0)),"")
))</f>
        <v>燃</v>
      </c>
      <c r="N234" s="73" t="str">
        <f>IF(E233="","",
IF(IFERROR(INDEX($C$1:$H$2,1,MATCH(4,$C$2:$H$2,0)),"")=$G$1,
IFERROR(IF(WEEKDAY(E233,1)=$H$2,IF(N233=$G$3,$G$1,""),""),""),
IFERROR(INDEX($C$1:$H$2,1,MATCH(4,$C$2:$H$2,0)),"")
))</f>
        <v/>
      </c>
      <c r="O234" s="73" t="str">
        <f>IF(F233="","",
IF(IFERROR(INDEX($C$1:$H$2,1,MATCH(5,$C$2:$H$2,0)),"")=$G$1,
IFERROR(IF(WEEKDAY(F233,1)=$H$2,IF(O233=$G$3,$G$1,""),""),""),
IFERROR(INDEX($C$1:$H$2,1,MATCH(5,$C$2:$H$2,0)),"")
))</f>
        <v>び</v>
      </c>
      <c r="P234" s="73" t="str">
        <f>IF(G233="","",
IF(IFERROR(INDEX($C$1:$H$2,1,MATCH(6,$C$2:$H$2,0)),"")=$G$1,
IFERROR(IF(WEEKDAY(G233,1)=$H$2,IF(P233=$G$3,$G$1,""),""),""),
IFERROR(INDEX($C$1:$H$2,1,MATCH(6,$C$2:$H$2,0)),"")
))</f>
        <v>燃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紙・衣</v>
      </c>
      <c r="D236" s="71" t="str">
        <f t="shared" ref="D236" si="383">M236</f>
        <v>燃</v>
      </c>
      <c r="E236" s="71" t="str">
        <f t="shared" ref="E236" si="384">N236</f>
        <v>小・危</v>
      </c>
      <c r="F236" s="71" t="str">
        <f t="shared" ref="F236" si="385">O236</f>
        <v>び</v>
      </c>
      <c r="G236" s="71" t="str">
        <f t="shared" ref="G236" si="386">P236</f>
        <v>燃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紙・衣</v>
      </c>
      <c r="M236" s="73" t="str">
        <f>IF(D235="","",
IF(IFERROR(INDEX($C$1:$H$2,1,MATCH(3,$C$2:$H$2,0)),"")=$G$1,
IFERROR(IF(WEEKDAY(D235,1)=$H$2,IF(M235=$G$3,$G$1,""),""),""),
IFERROR(INDEX($C$1:$H$2,1,MATCH(3,$C$2:$H$2,0)),"")
))</f>
        <v>燃</v>
      </c>
      <c r="N236" s="73" t="str">
        <f>IF(E235="","",
IF(IFERROR(INDEX($C$1:$H$2,1,MATCH(4,$C$2:$H$2,0)),"")=$G$1,
IFERROR(IF(WEEKDAY(E235,1)=$H$2,IF(N235=$G$3,$G$1,""),""),""),
IFERROR(INDEX($C$1:$H$2,1,MATCH(4,$C$2:$H$2,0)),"")
))</f>
        <v>小・危</v>
      </c>
      <c r="O236" s="73" t="str">
        <f>IF(F235="","",
IF(IFERROR(INDEX($C$1:$H$2,1,MATCH(5,$C$2:$H$2,0)),"")=$G$1,
IFERROR(IF(WEEKDAY(F235,1)=$H$2,IF(O235=$G$3,$G$1,""),""),""),
IFERROR(INDEX($C$1:$H$2,1,MATCH(5,$C$2:$H$2,0)),"")
))</f>
        <v>び</v>
      </c>
      <c r="P236" s="73" t="str">
        <f>IF(G235="","",
IF(IFERROR(INDEX($C$1:$H$2,1,MATCH(6,$C$2:$H$2,0)),"")=$G$1,
IFERROR(IF(WEEKDAY(G235,1)=$H$2,IF(P235=$G$3,$G$1,""),""),""),
IFERROR(INDEX($C$1:$H$2,1,MATCH(6,$C$2:$H$2,0)),"")
))</f>
        <v>燃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紙・衣</v>
      </c>
      <c r="D238" s="71" t="str">
        <f t="shared" ref="D238" si="395">M238</f>
        <v>燃</v>
      </c>
      <c r="E238" s="71" t="str">
        <f t="shared" ref="E238" si="396">N238</f>
        <v/>
      </c>
      <c r="F238" s="71" t="str">
        <f t="shared" ref="F238" si="397">O238</f>
        <v>び</v>
      </c>
      <c r="G238" s="71" t="str">
        <f t="shared" ref="G238" si="398">P238</f>
        <v>燃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紙・衣</v>
      </c>
      <c r="M238" s="73" t="str">
        <f>IF(D237="","",
IF(IFERROR(INDEX($C$1:$H$2,1,MATCH(3,$C$2:$H$2,0)),"")=$G$1,
IFERROR(IF(WEEKDAY(D237,1)=$H$2,IF(M237=$G$3,$G$1,""),""),""),
IFERROR(INDEX($C$1:$H$2,1,MATCH(3,$C$2:$H$2,0)),"")
))</f>
        <v>燃</v>
      </c>
      <c r="N238" s="73" t="str">
        <f>IF(E237="","",
IF(IFERROR(INDEX($C$1:$H$2,1,MATCH(4,$C$2:$H$2,0)),"")=$G$1,
IFERROR(IF(WEEKDAY(E237,1)=$H$2,IF(N237=$G$3,$G$1,""),""),""),
IFERROR(INDEX($C$1:$H$2,1,MATCH(4,$C$2:$H$2,0)),"")
))</f>
        <v/>
      </c>
      <c r="O238" s="73" t="str">
        <f>IF(F237="","",
IF(IFERROR(INDEX($C$1:$H$2,1,MATCH(5,$C$2:$H$2,0)),"")=$G$1,
IFERROR(IF(WEEKDAY(F237,1)=$H$2,IF(O237=$G$3,$G$1,""),""),""),
IFERROR(INDEX($C$1:$H$2,1,MATCH(5,$C$2:$H$2,0)),"")
))</f>
        <v>び</v>
      </c>
      <c r="P238" s="73" t="str">
        <f>IF(G237="","",
IF(IFERROR(INDEX($C$1:$H$2,1,MATCH(6,$C$2:$H$2,0)),"")=$G$1,
IFERROR(IF(WEEKDAY(G237,1)=$H$2,IF(P237=$G$3,$G$1,""),""),""),
IFERROR(INDEX($C$1:$H$2,1,MATCH(6,$C$2:$H$2,0)),"")
))</f>
        <v>燃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地区１７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尾浜町、久々知西町、潮江１・５丁目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紙・衣</v>
      </c>
      <c r="D272" s="71" t="str">
        <f t="shared" ref="D272" si="409">M272</f>
        <v>燃</v>
      </c>
      <c r="E272" s="71" t="str">
        <f t="shared" ref="E272" si="410">N272</f>
        <v/>
      </c>
      <c r="F272" s="71" t="str">
        <f t="shared" ref="F272" si="411">O272</f>
        <v>び</v>
      </c>
      <c r="G272" s="71" t="str">
        <f t="shared" ref="G272" si="412">P272</f>
        <v>燃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紙・衣</v>
      </c>
      <c r="M272" s="73" t="str">
        <f>IF(D271="","",
IF(IFERROR(INDEX($C$1:$H$2,1,MATCH(3,$C$2:$H$2,0)),"")=$G$1,
IFERROR(IF(WEEKDAY(D271,1)=$H$2,IF(M271=$G$3,$G$1,""),""),""),
IFERROR(INDEX($C$1:$H$2,1,MATCH(3,$C$2:$H$2,0)),"")
))</f>
        <v>燃</v>
      </c>
      <c r="N272" s="73" t="str">
        <f>IF(E271="","",
IF(IFERROR(INDEX($C$1:$H$2,1,MATCH(4,$C$2:$H$2,0)),"")=$G$1,
IFERROR(IF(WEEKDAY(E271,1)=$H$2,IF(N271=$G$3,$G$1,""),""),""),
IFERROR(INDEX($C$1:$H$2,1,MATCH(4,$C$2:$H$2,0)),"")
))</f>
        <v/>
      </c>
      <c r="O272" s="73" t="str">
        <f>IF(F271="","",
IF(IFERROR(INDEX($C$1:$H$2,1,MATCH(5,$C$2:$H$2,0)),"")=$G$1,
IFERROR(IF(WEEKDAY(F271,1)=$H$2,IF(O271=$G$3,$G$1,""),""),""),
IFERROR(INDEX($C$1:$H$2,1,MATCH(5,$C$2:$H$2,0)),"")
))</f>
        <v>び</v>
      </c>
      <c r="P272" s="73" t="str">
        <f>IF(G271="","",
IF(IFERROR(INDEX($C$1:$H$2,1,MATCH(6,$C$2:$H$2,0)),"")=$G$1,
IFERROR(IF(WEEKDAY(G271,1)=$H$2,IF(P271=$G$3,$G$1,""),""),""),
IFERROR(INDEX($C$1:$H$2,1,MATCH(6,$C$2:$H$2,0)),"")
))</f>
        <v>燃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紙・衣</v>
      </c>
      <c r="D274" s="71" t="str">
        <f t="shared" ref="D274" si="428">M274</f>
        <v>燃</v>
      </c>
      <c r="E274" s="71" t="str">
        <f t="shared" ref="E274" si="429">N274</f>
        <v/>
      </c>
      <c r="F274" s="71" t="str">
        <f t="shared" ref="F274" si="430">O274</f>
        <v>び</v>
      </c>
      <c r="G274" s="71" t="str">
        <f t="shared" ref="G274" si="431">P274</f>
        <v>燃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紙・衣</v>
      </c>
      <c r="M274" s="73" t="str">
        <f>IF(D273="","",
IF(IFERROR(INDEX($C$1:$H$2,1,MATCH(3,$C$2:$H$2,0)),"")=$G$1,
IFERROR(IF(WEEKDAY(D273,1)=$H$2,IF(M273=$G$3,$G$1,""),""),""),
IFERROR(INDEX($C$1:$H$2,1,MATCH(3,$C$2:$H$2,0)),"")
))</f>
        <v>燃</v>
      </c>
      <c r="N274" s="73" t="str">
        <f>IF(E273="","",
IF(IFERROR(INDEX($C$1:$H$2,1,MATCH(4,$C$2:$H$2,0)),"")=$G$1,
IFERROR(IF(WEEKDAY(E273,1)=$H$2,IF(N273=$G$3,$G$1,""),""),""),
IFERROR(INDEX($C$1:$H$2,1,MATCH(4,$C$2:$H$2,0)),"")
))</f>
        <v/>
      </c>
      <c r="O274" s="73" t="str">
        <f>IF(F273="","",
IF(IFERROR(INDEX($C$1:$H$2,1,MATCH(5,$C$2:$H$2,0)),"")=$G$1,
IFERROR(IF(WEEKDAY(F273,1)=$H$2,IF(O273=$G$3,$G$1,""),""),""),
IFERROR(INDEX($C$1:$H$2,1,MATCH(5,$C$2:$H$2,0)),"")
))</f>
        <v>び</v>
      </c>
      <c r="P274" s="73" t="str">
        <f>IF(G273="","",
IF(IFERROR(INDEX($C$1:$H$2,1,MATCH(6,$C$2:$H$2,0)),"")=$G$1,
IFERROR(IF(WEEKDAY(G273,1)=$H$2,IF(P273=$G$3,$G$1,""),""),""),
IFERROR(INDEX($C$1:$H$2,1,MATCH(6,$C$2:$H$2,0)),"")
))</f>
        <v>燃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紙・衣</v>
      </c>
      <c r="D276" s="71" t="str">
        <f t="shared" ref="D276" si="443">M276</f>
        <v>燃</v>
      </c>
      <c r="E276" s="71" t="str">
        <f t="shared" ref="E276" si="444">N276</f>
        <v>小・危</v>
      </c>
      <c r="F276" s="71" t="str">
        <f t="shared" ref="F276" si="445">O276</f>
        <v>び</v>
      </c>
      <c r="G276" s="71" t="str">
        <f t="shared" ref="G276" si="446">P276</f>
        <v>燃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紙・衣</v>
      </c>
      <c r="M276" s="73" t="str">
        <f>IF(D275="","",
IF(IFERROR(INDEX($C$1:$H$2,1,MATCH(3,$C$2:$H$2,0)),"")=$G$1,
IFERROR(IF(WEEKDAY(D275,1)=$H$2,IF(M275=$G$3,$G$1,""),""),""),
IFERROR(INDEX($C$1:$H$2,1,MATCH(3,$C$2:$H$2,0)),"")
))</f>
        <v>燃</v>
      </c>
      <c r="N276" s="73" t="str">
        <f>IF(E275="","",
IF(IFERROR(INDEX($C$1:$H$2,1,MATCH(4,$C$2:$H$2,0)),"")=$G$1,
IFERROR(IF(WEEKDAY(E275,1)=$H$2,IF(N275=$G$3,$G$1,""),""),""),
IFERROR(INDEX($C$1:$H$2,1,MATCH(4,$C$2:$H$2,0)),"")
))</f>
        <v>小・危</v>
      </c>
      <c r="O276" s="73" t="str">
        <f>IF(F275="","",
IF(IFERROR(INDEX($C$1:$H$2,1,MATCH(5,$C$2:$H$2,0)),"")=$G$1,
IFERROR(IF(WEEKDAY(F275,1)=$H$2,IF(O275=$G$3,$G$1,""),""),""),
IFERROR(INDEX($C$1:$H$2,1,MATCH(5,$C$2:$H$2,0)),"")
))</f>
        <v>び</v>
      </c>
      <c r="P276" s="73" t="str">
        <f>IF(G275="","",
IF(IFERROR(INDEX($C$1:$H$2,1,MATCH(6,$C$2:$H$2,0)),"")=$G$1,
IFERROR(IF(WEEKDAY(G275,1)=$H$2,IF(P275=$G$3,$G$1,""),""),""),
IFERROR(INDEX($C$1:$H$2,1,MATCH(6,$C$2:$H$2,0)),"")
))</f>
        <v>燃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紙・衣</v>
      </c>
      <c r="D278" s="71" t="str">
        <f t="shared" ref="D278" si="458">M278</f>
        <v>燃</v>
      </c>
      <c r="E278" s="71" t="str">
        <f t="shared" ref="E278" si="459">N278</f>
        <v/>
      </c>
      <c r="F278" s="71" t="str">
        <f t="shared" ref="F278" si="460">O278</f>
        <v>び</v>
      </c>
      <c r="G278" s="71" t="str">
        <f t="shared" ref="G278" si="461">P278</f>
        <v>燃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紙・衣</v>
      </c>
      <c r="M278" s="73" t="str">
        <f>IF(D277="","",
IF(IFERROR(INDEX($C$1:$H$2,1,MATCH(3,$C$2:$H$2,0)),"")=$G$1,
IFERROR(IF(WEEKDAY(D277,1)=$H$2,IF(M277=$G$3,$G$1,""),""),""),
IFERROR(INDEX($C$1:$H$2,1,MATCH(3,$C$2:$H$2,0)),"")
))</f>
        <v>燃</v>
      </c>
      <c r="N278" s="73" t="str">
        <f>IF(E277="","",
IF(IFERROR(INDEX($C$1:$H$2,1,MATCH(4,$C$2:$H$2,0)),"")=$G$1,
IFERROR(IF(WEEKDAY(E277,1)=$H$2,IF(N277=$G$3,$G$1,""),""),""),
IFERROR(INDEX($C$1:$H$2,1,MATCH(4,$C$2:$H$2,0)),"")
))</f>
        <v/>
      </c>
      <c r="O278" s="73" t="str">
        <f>IF(F277="","",
IF(IFERROR(INDEX($C$1:$H$2,1,MATCH(5,$C$2:$H$2,0)),"")=$G$1,
IFERROR(IF(WEEKDAY(F277,1)=$H$2,IF(O277=$G$3,$G$1,""),""),""),
IFERROR(INDEX($C$1:$H$2,1,MATCH(5,$C$2:$H$2,0)),"")
))</f>
        <v>び</v>
      </c>
      <c r="P278" s="73" t="str">
        <f>IF(G277="","",
IF(IFERROR(INDEX($C$1:$H$2,1,MATCH(6,$C$2:$H$2,0)),"")=$G$1,
IFERROR(IF(WEEKDAY(G277,1)=$H$2,IF(P277=$G$3,$G$1,""),""),""),
IFERROR(INDEX($C$1:$H$2,1,MATCH(6,$C$2:$H$2,0)),"")
))</f>
        <v>燃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紙・衣</v>
      </c>
      <c r="D280" s="71" t="str">
        <f t="shared" ref="D280" si="470">M280</f>
        <v>燃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紙・衣</v>
      </c>
      <c r="M280" s="73" t="str">
        <f>IF(D279="","",
IF(IFERROR(INDEX($C$1:$H$2,1,MATCH(3,$C$2:$H$2,0)),"")=$G$1,
IFERROR(IF(WEEKDAY(D279,1)=$H$2,IF(M279=$G$3,$G$1,""),""),""),
IFERROR(INDEX($C$1:$H$2,1,MATCH(3,$C$2:$H$2,0)),"")
))</f>
        <v>燃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地区１７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尾浜町、久々知西町、潮江１・５丁目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/>
      </c>
      <c r="F314" s="71" t="str">
        <f t="shared" ref="F314" si="486">O314</f>
        <v>び</v>
      </c>
      <c r="G314" s="71" t="str">
        <f t="shared" ref="G314" si="487">P314</f>
        <v>燃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/>
      </c>
      <c r="O314" s="73" t="str">
        <f>IF(F313="","",
IF(IFERROR(INDEX($C$1:$H$2,1,MATCH(5,$C$2:$H$2,0)),"")=$G$1,
IFERROR(IF(WEEKDAY(F313,1)=$H$2,IF(O313=$G$3,$G$1,""),""),""),
IFERROR(INDEX($C$1:$H$2,1,MATCH(5,$C$2:$H$2,0)),"")
))</f>
        <v>び</v>
      </c>
      <c r="P314" s="73" t="str">
        <f>IF(G313="","",
IF(IFERROR(INDEX($C$1:$H$2,1,MATCH(6,$C$2:$H$2,0)),"")=$G$1,
IFERROR(IF(WEEKDAY(G313,1)=$H$2,IF(P313=$G$3,$G$1,""),""),""),
IFERROR(INDEX($C$1:$H$2,1,MATCH(6,$C$2:$H$2,0)),"")
))</f>
        <v>燃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紙・衣</v>
      </c>
      <c r="D316" s="71" t="str">
        <f t="shared" ref="D316" si="503">M316</f>
        <v>燃</v>
      </c>
      <c r="E316" s="71" t="str">
        <f t="shared" ref="E316" si="504">N316</f>
        <v/>
      </c>
      <c r="F316" s="71" t="str">
        <f t="shared" ref="F316" si="505">O316</f>
        <v>び</v>
      </c>
      <c r="G316" s="71" t="str">
        <f t="shared" ref="G316" si="506">P316</f>
        <v>燃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紙・衣</v>
      </c>
      <c r="M316" s="73" t="str">
        <f>IF(D315="","",
IF(IFERROR(INDEX($C$1:$H$2,1,MATCH(3,$C$2:$H$2,0)),"")=$G$1,
IFERROR(IF(WEEKDAY(D315,1)=$H$2,IF(M315=$G$3,$G$1,""),""),""),
IFERROR(INDEX($C$1:$H$2,1,MATCH(3,$C$2:$H$2,0)),"")
))</f>
        <v>燃</v>
      </c>
      <c r="N316" s="73" t="str">
        <f>IF(E315="","",
IF(IFERROR(INDEX($C$1:$H$2,1,MATCH(4,$C$2:$H$2,0)),"")=$G$1,
IFERROR(IF(WEEKDAY(E315,1)=$H$2,IF(N315=$G$3,$G$1,""),""),""),
IFERROR(INDEX($C$1:$H$2,1,MATCH(4,$C$2:$H$2,0)),"")
))</f>
        <v/>
      </c>
      <c r="O316" s="73" t="str">
        <f>IF(F315="","",
IF(IFERROR(INDEX($C$1:$H$2,1,MATCH(5,$C$2:$H$2,0)),"")=$G$1,
IFERROR(IF(WEEKDAY(F315,1)=$H$2,IF(O315=$G$3,$G$1,""),""),""),
IFERROR(INDEX($C$1:$H$2,1,MATCH(5,$C$2:$H$2,0)),"")
))</f>
        <v>び</v>
      </c>
      <c r="P316" s="73" t="str">
        <f>IF(G315="","",
IF(IFERROR(INDEX($C$1:$H$2,1,MATCH(6,$C$2:$H$2,0)),"")=$G$1,
IFERROR(IF(WEEKDAY(G315,1)=$H$2,IF(P315=$G$3,$G$1,""),""),""),
IFERROR(INDEX($C$1:$H$2,1,MATCH(6,$C$2:$H$2,0)),"")
))</f>
        <v>燃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紙・衣</v>
      </c>
      <c r="D318" s="71" t="str">
        <f t="shared" ref="D318" si="518">M318</f>
        <v>燃</v>
      </c>
      <c r="E318" s="71" t="str">
        <f t="shared" ref="E318" si="519">N318</f>
        <v>小・危</v>
      </c>
      <c r="F318" s="71" t="str">
        <f t="shared" ref="F318" si="520">O318</f>
        <v>び</v>
      </c>
      <c r="G318" s="71" t="str">
        <f t="shared" ref="G318" si="521">P318</f>
        <v>燃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紙・衣</v>
      </c>
      <c r="M318" s="73" t="str">
        <f>IF(D317="","",
IF(IFERROR(INDEX($C$1:$H$2,1,MATCH(3,$C$2:$H$2,0)),"")=$G$1,
IFERROR(IF(WEEKDAY(D317,1)=$H$2,IF(M317=$G$3,$G$1,""),""),""),
IFERROR(INDEX($C$1:$H$2,1,MATCH(3,$C$2:$H$2,0)),"")
))</f>
        <v>燃</v>
      </c>
      <c r="N318" s="73" t="str">
        <f>IF(E317="","",
IF(IFERROR(INDEX($C$1:$H$2,1,MATCH(4,$C$2:$H$2,0)),"")=$G$1,
IFERROR(IF(WEEKDAY(E317,1)=$H$2,IF(N317=$G$3,$G$1,""),""),""),
IFERROR(INDEX($C$1:$H$2,1,MATCH(4,$C$2:$H$2,0)),"")
))</f>
        <v>小・危</v>
      </c>
      <c r="O318" s="73" t="str">
        <f>IF(F317="","",
IF(IFERROR(INDEX($C$1:$H$2,1,MATCH(5,$C$2:$H$2,0)),"")=$G$1,
IFERROR(IF(WEEKDAY(F317,1)=$H$2,IF(O317=$G$3,$G$1,""),""),""),
IFERROR(INDEX($C$1:$H$2,1,MATCH(5,$C$2:$H$2,0)),"")
))</f>
        <v>び</v>
      </c>
      <c r="P318" s="73" t="str">
        <f>IF(G317="","",
IF(IFERROR(INDEX($C$1:$H$2,1,MATCH(6,$C$2:$H$2,0)),"")=$G$1,
IFERROR(IF(WEEKDAY(G317,1)=$H$2,IF(P317=$G$3,$G$1,""),""),""),
IFERROR(INDEX($C$1:$H$2,1,MATCH(6,$C$2:$H$2,0)),"")
))</f>
        <v>燃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紙・衣</v>
      </c>
      <c r="D320" s="71" t="str">
        <f t="shared" ref="D320" si="533">M320</f>
        <v>燃</v>
      </c>
      <c r="E320" s="71" t="str">
        <f t="shared" ref="E320" si="534">N320</f>
        <v/>
      </c>
      <c r="F320" s="71" t="str">
        <f t="shared" ref="F320" si="535">O320</f>
        <v>び</v>
      </c>
      <c r="G320" s="71" t="str">
        <f t="shared" ref="G320" si="536">P320</f>
        <v>燃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紙・衣</v>
      </c>
      <c r="M320" s="73" t="str">
        <f>IF(D319="","",
IF(IFERROR(INDEX($C$1:$H$2,1,MATCH(3,$C$2:$H$2,0)),"")=$G$1,
IFERROR(IF(WEEKDAY(D319,1)=$H$2,IF(M319=$G$3,$G$1,""),""),""),
IFERROR(INDEX($C$1:$H$2,1,MATCH(3,$C$2:$H$2,0)),"")
))</f>
        <v>燃</v>
      </c>
      <c r="N320" s="73" t="str">
        <f>IF(E319="","",
IF(IFERROR(INDEX($C$1:$H$2,1,MATCH(4,$C$2:$H$2,0)),"")=$G$1,
IFERROR(IF(WEEKDAY(E319,1)=$H$2,IF(N319=$G$3,$G$1,""),""),""),
IFERROR(INDEX($C$1:$H$2,1,MATCH(4,$C$2:$H$2,0)),"")
))</f>
        <v/>
      </c>
      <c r="O320" s="73" t="str">
        <f>IF(F319="","",
IF(IFERROR(INDEX($C$1:$H$2,1,MATCH(5,$C$2:$H$2,0)),"")=$G$1,
IFERROR(IF(WEEKDAY(F319,1)=$H$2,IF(O319=$G$3,$G$1,""),""),""),
IFERROR(INDEX($C$1:$H$2,1,MATCH(5,$C$2:$H$2,0)),"")
))</f>
        <v>び</v>
      </c>
      <c r="P320" s="73" t="str">
        <f>IF(G319="","",
IF(IFERROR(INDEX($C$1:$H$2,1,MATCH(6,$C$2:$H$2,0)),"")=$G$1,
IFERROR(IF(WEEKDAY(G319,1)=$H$2,IF(P319=$G$3,$G$1,""),""),""),
IFERROR(INDEX($C$1:$H$2,1,MATCH(6,$C$2:$H$2,0)),"")
))</f>
        <v>燃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紙・衣</v>
      </c>
      <c r="D322" s="71" t="str">
        <f t="shared" ref="D322" si="545">M322</f>
        <v>燃</v>
      </c>
      <c r="E322" s="71" t="str">
        <f t="shared" ref="E322" si="546">N322</f>
        <v/>
      </c>
      <c r="F322" s="71" t="str">
        <f t="shared" ref="F322" si="547">O322</f>
        <v>び</v>
      </c>
      <c r="G322" s="71" t="str">
        <f t="shared" ref="G322" si="548">P322</f>
        <v>燃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紙・衣</v>
      </c>
      <c r="M322" s="73" t="str">
        <f>IF(D321="","",
IF(IFERROR(INDEX($C$1:$H$2,1,MATCH(3,$C$2:$H$2,0)),"")=$G$1,
IFERROR(IF(WEEKDAY(D321,1)=$H$2,IF(M321=$G$3,$G$1,""),""),""),
IFERROR(INDEX($C$1:$H$2,1,MATCH(3,$C$2:$H$2,0)),"")
))</f>
        <v>燃</v>
      </c>
      <c r="N322" s="73" t="str">
        <f>IF(E321="","",
IF(IFERROR(INDEX($C$1:$H$2,1,MATCH(4,$C$2:$H$2,0)),"")=$G$1,
IFERROR(IF(WEEKDAY(E321,1)=$H$2,IF(N321=$G$3,$G$1,""),""),""),
IFERROR(INDEX($C$1:$H$2,1,MATCH(4,$C$2:$H$2,0)),"")
))</f>
        <v/>
      </c>
      <c r="O322" s="73" t="str">
        <f>IF(F321="","",
IF(IFERROR(INDEX($C$1:$H$2,1,MATCH(5,$C$2:$H$2,0)),"")=$G$1,
IFERROR(IF(WEEKDAY(F321,1)=$H$2,IF(O321=$G$3,$G$1,""),""),""),
IFERROR(INDEX($C$1:$H$2,1,MATCH(5,$C$2:$H$2,0)),"")
))</f>
        <v>び</v>
      </c>
      <c r="P322" s="73" t="str">
        <f>IF(G321="","",
IF(IFERROR(INDEX($C$1:$H$2,1,MATCH(6,$C$2:$H$2,0)),"")=$G$1,
IFERROR(IF(WEEKDAY(G321,1)=$H$2,IF(P321=$G$3,$G$1,""),""),""),
IFERROR(INDEX($C$1:$H$2,1,MATCH(6,$C$2:$H$2,0)),"")
))</f>
        <v>燃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地区１７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尾浜町、久々知西町、潮江１・５丁目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紙・衣</v>
      </c>
      <c r="D358" s="71" t="str">
        <f t="shared" ref="D358" si="578">M358</f>
        <v>燃</v>
      </c>
      <c r="E358" s="71" t="str">
        <f t="shared" ref="E358" si="579">N358</f>
        <v/>
      </c>
      <c r="F358" s="71" t="str">
        <f t="shared" ref="F358" si="580">O358</f>
        <v>び</v>
      </c>
      <c r="G358" s="71" t="str">
        <f t="shared" ref="G358" si="581">P358</f>
        <v>燃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紙・衣</v>
      </c>
      <c r="M358" s="73" t="str">
        <f>IF(D357="","",
IF(IFERROR(INDEX($C$1:$H$2,1,MATCH(3,$C$2:$H$2,0)),"")=$G$1,
IFERROR(IF(WEEKDAY(D357,1)=$H$2,IF(M357=$G$3,$G$1,""),""),""),
IFERROR(INDEX($C$1:$H$2,1,MATCH(3,$C$2:$H$2,0)),"")
))</f>
        <v>燃</v>
      </c>
      <c r="N358" s="73" t="str">
        <f>IF(E357="","",
IF(IFERROR(INDEX($C$1:$H$2,1,MATCH(4,$C$2:$H$2,0)),"")=$G$1,
IFERROR(IF(WEEKDAY(E357,1)=$H$2,IF(N357=$G$3,$G$1,""),""),""),
IFERROR(INDEX($C$1:$H$2,1,MATCH(4,$C$2:$H$2,0)),"")
))</f>
        <v/>
      </c>
      <c r="O358" s="73" t="str">
        <f>IF(F357="","",
IF(IFERROR(INDEX($C$1:$H$2,1,MATCH(5,$C$2:$H$2,0)),"")=$G$1,
IFERROR(IF(WEEKDAY(F357,1)=$H$2,IF(O357=$G$3,$G$1,""),""),""),
IFERROR(INDEX($C$1:$H$2,1,MATCH(5,$C$2:$H$2,0)),"")
))</f>
        <v>び</v>
      </c>
      <c r="P358" s="73" t="str">
        <f>IF(G357="","",
IF(IFERROR(INDEX($C$1:$H$2,1,MATCH(6,$C$2:$H$2,0)),"")=$G$1,
IFERROR(IF(WEEKDAY(G357,1)=$H$2,IF(P357=$G$3,$G$1,""),""),""),
IFERROR(INDEX($C$1:$H$2,1,MATCH(6,$C$2:$H$2,0)),"")
))</f>
        <v>燃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紙・衣</v>
      </c>
      <c r="D360" s="71" t="str">
        <f t="shared" ref="D360" si="593">M360</f>
        <v>燃</v>
      </c>
      <c r="E360" s="71" t="str">
        <f t="shared" ref="E360" si="594">N360</f>
        <v/>
      </c>
      <c r="F360" s="71" t="str">
        <f t="shared" ref="F360" si="595">O360</f>
        <v>び</v>
      </c>
      <c r="G360" s="71" t="str">
        <f t="shared" ref="G360" si="596">P360</f>
        <v>燃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紙・衣</v>
      </c>
      <c r="M360" s="73" t="str">
        <f>IF(D359="","",
IF(IFERROR(INDEX($C$1:$H$2,1,MATCH(3,$C$2:$H$2,0)),"")=$G$1,
IFERROR(IF(WEEKDAY(D359,1)=$H$2,IF(M359=$G$3,$G$1,""),""),""),
IFERROR(INDEX($C$1:$H$2,1,MATCH(3,$C$2:$H$2,0)),"")
))</f>
        <v>燃</v>
      </c>
      <c r="N360" s="73" t="str">
        <f>IF(E359="","",
IF(IFERROR(INDEX($C$1:$H$2,1,MATCH(4,$C$2:$H$2,0)),"")=$G$1,
IFERROR(IF(WEEKDAY(E359,1)=$H$2,IF(N359=$G$3,$G$1,""),""),""),
IFERROR(INDEX($C$1:$H$2,1,MATCH(4,$C$2:$H$2,0)),"")
))</f>
        <v/>
      </c>
      <c r="O360" s="73" t="str">
        <f>IF(F359="","",
IF(IFERROR(INDEX($C$1:$H$2,1,MATCH(5,$C$2:$H$2,0)),"")=$G$1,
IFERROR(IF(WEEKDAY(F359,1)=$H$2,IF(O359=$G$3,$G$1,""),""),""),
IFERROR(INDEX($C$1:$H$2,1,MATCH(5,$C$2:$H$2,0)),"")
))</f>
        <v>び</v>
      </c>
      <c r="P360" s="73" t="str">
        <f>IF(G359="","",
IF(IFERROR(INDEX($C$1:$H$2,1,MATCH(6,$C$2:$H$2,0)),"")=$G$1,
IFERROR(IF(WEEKDAY(G359,1)=$H$2,IF(P359=$G$3,$G$1,""),""),""),
IFERROR(INDEX($C$1:$H$2,1,MATCH(6,$C$2:$H$2,0)),"")
))</f>
        <v>燃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紙・衣</v>
      </c>
      <c r="D362" s="71" t="str">
        <f t="shared" si="606"/>
        <v>燃</v>
      </c>
      <c r="E362" s="71" t="str">
        <f t="shared" si="606"/>
        <v>小・危</v>
      </c>
      <c r="F362" s="71" t="str">
        <f t="shared" si="606"/>
        <v>び</v>
      </c>
      <c r="G362" s="71" t="str">
        <f t="shared" si="606"/>
        <v>燃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紙・衣</v>
      </c>
      <c r="M362" s="73" t="str">
        <f>IF(D361="","",
IF(IFERROR(INDEX($C$1:$H$2,1,MATCH(3,$C$2:$H$2,0)),"")=$G$1,
IFERROR(IF(WEEKDAY(D361,1)=$H$2,IF(M361=$G$3,$G$1,""),""),""),
IFERROR(INDEX($C$1:$H$2,1,MATCH(3,$C$2:$H$2,0)),"")
))</f>
        <v>燃</v>
      </c>
      <c r="N362" s="73" t="str">
        <f>IF(E361="","",
IF(IFERROR(INDEX($C$1:$H$2,1,MATCH(4,$C$2:$H$2,0)),"")=$G$1,
IFERROR(IF(WEEKDAY(E361,1)=$H$2,IF(N361=$G$3,$G$1,""),""),""),
IFERROR(INDEX($C$1:$H$2,1,MATCH(4,$C$2:$H$2,0)),"")
))</f>
        <v>小・危</v>
      </c>
      <c r="O362" s="73" t="str">
        <f>IF(F361="","",
IF(IFERROR(INDEX($C$1:$H$2,1,MATCH(5,$C$2:$H$2,0)),"")=$G$1,
IFERROR(IF(WEEKDAY(F361,1)=$H$2,IF(O361=$G$3,$G$1,""),""),""),
IFERROR(INDEX($C$1:$H$2,1,MATCH(5,$C$2:$H$2,0)),"")
))</f>
        <v>び</v>
      </c>
      <c r="P362" s="73" t="str">
        <f>IF(G361="","",
IF(IFERROR(INDEX($C$1:$H$2,1,MATCH(6,$C$2:$H$2,0)),"")=$G$1,
IFERROR(IF(WEEKDAY(G361,1)=$H$2,IF(P361=$G$3,$G$1,""),""),""),
IFERROR(INDEX($C$1:$H$2,1,MATCH(6,$C$2:$H$2,0)),"")
))</f>
        <v>燃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紙・衣</v>
      </c>
      <c r="D364" s="71" t="str">
        <f t="shared" si="612"/>
        <v>燃</v>
      </c>
      <c r="E364" s="71" t="str">
        <f t="shared" si="612"/>
        <v/>
      </c>
      <c r="F364" s="71" t="str">
        <f t="shared" si="612"/>
        <v>び</v>
      </c>
      <c r="G364" s="71" t="str">
        <f t="shared" si="612"/>
        <v>燃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紙・衣</v>
      </c>
      <c r="M364" s="73" t="str">
        <f>IF(D363="","",
IF(IFERROR(INDEX($C$1:$H$2,1,MATCH(3,$C$2:$H$2,0)),"")=$G$1,
IFERROR(IF(WEEKDAY(D363,1)=$H$2,IF(M363=$G$3,$G$1,""),""),""),
IFERROR(INDEX($C$1:$H$2,1,MATCH(3,$C$2:$H$2,0)),"")
))</f>
        <v>燃</v>
      </c>
      <c r="N364" s="73" t="str">
        <f>IF(E363="","",
IF(IFERROR(INDEX($C$1:$H$2,1,MATCH(4,$C$2:$H$2,0)),"")=$G$1,
IFERROR(IF(WEEKDAY(E363,1)=$H$2,IF(N363=$G$3,$G$1,""),""),""),
IFERROR(INDEX($C$1:$H$2,1,MATCH(4,$C$2:$H$2,0)),"")
))</f>
        <v/>
      </c>
      <c r="O364" s="73" t="str">
        <f>IF(F363="","",
IF(IFERROR(INDEX($C$1:$H$2,1,MATCH(5,$C$2:$H$2,0)),"")=$G$1,
IFERROR(IF(WEEKDAY(F363,1)=$H$2,IF(O363=$G$3,$G$1,""),""),""),
IFERROR(INDEX($C$1:$H$2,1,MATCH(5,$C$2:$H$2,0)),"")
))</f>
        <v>び</v>
      </c>
      <c r="P364" s="73" t="str">
        <f>IF(G363="","",
IF(IFERROR(INDEX($C$1:$H$2,1,MATCH(6,$C$2:$H$2,0)),"")=$G$1,
IFERROR(IF(WEEKDAY(G363,1)=$H$2,IF(P363=$G$3,$G$1,""),""),""),
IFERROR(INDEX($C$1:$H$2,1,MATCH(6,$C$2:$H$2,0)),"")
))</f>
        <v>燃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地区１７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尾浜町、久々知西町、潮江１・５丁目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紙・衣</v>
      </c>
      <c r="D398" s="71" t="str">
        <f t="shared" si="619"/>
        <v>燃</v>
      </c>
      <c r="E398" s="71" t="str">
        <f t="shared" si="619"/>
        <v/>
      </c>
      <c r="F398" s="71" t="str">
        <f t="shared" si="619"/>
        <v>び</v>
      </c>
      <c r="G398" s="71" t="str">
        <f t="shared" si="619"/>
        <v>燃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紙・衣</v>
      </c>
      <c r="M398" s="73" t="str">
        <f>IF(D397="","",
IF(IFERROR(INDEX($C$1:$H$2,1,MATCH(3,$C$2:$H$2,0)),"")=$G$1,
IFERROR(IF(WEEKDAY(D397,1)=$H$2,IF(M397=$G$3,$G$1,""),""),""),
IFERROR(INDEX($C$1:$H$2,1,MATCH(3,$C$2:$H$2,0)),"")
))</f>
        <v>燃</v>
      </c>
      <c r="N398" s="73" t="str">
        <f>IF(E397="","",
IF(IFERROR(INDEX($C$1:$H$2,1,MATCH(4,$C$2:$H$2,0)),"")=$G$1,
IFERROR(IF(WEEKDAY(E397,1)=$H$2,IF(N397=$G$3,$G$1,""),""),""),
IFERROR(INDEX($C$1:$H$2,1,MATCH(4,$C$2:$H$2,0)),"")
))</f>
        <v/>
      </c>
      <c r="O398" s="73" t="str">
        <f>IF(F397="","",
IF(IFERROR(INDEX($C$1:$H$2,1,MATCH(5,$C$2:$H$2,0)),"")=$G$1,
IFERROR(IF(WEEKDAY(F397,1)=$H$2,IF(O397=$G$3,$G$1,""),""),""),
IFERROR(INDEX($C$1:$H$2,1,MATCH(5,$C$2:$H$2,0)),"")
))</f>
        <v>び</v>
      </c>
      <c r="P398" s="73" t="str">
        <f>IF(G397="","",
IF(IFERROR(INDEX($C$1:$H$2,1,MATCH(6,$C$2:$H$2,0)),"")=$G$1,
IFERROR(IF(WEEKDAY(G397,1)=$H$2,IF(P397=$G$3,$G$1,""),""),""),
IFERROR(INDEX($C$1:$H$2,1,MATCH(6,$C$2:$H$2,0)),"")
))</f>
        <v>燃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紙・衣</v>
      </c>
      <c r="D400" s="71" t="str">
        <f t="shared" si="632"/>
        <v>燃</v>
      </c>
      <c r="E400" s="71" t="str">
        <f t="shared" si="632"/>
        <v/>
      </c>
      <c r="F400" s="71" t="str">
        <f t="shared" si="632"/>
        <v>び</v>
      </c>
      <c r="G400" s="71" t="str">
        <f t="shared" si="632"/>
        <v>燃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紙・衣</v>
      </c>
      <c r="M400" s="73" t="str">
        <f>IF(D399="","",
IF(IFERROR(INDEX($C$1:$H$2,1,MATCH(3,$C$2:$H$2,0)),"")=$G$1,
IFERROR(IF(WEEKDAY(D399,1)=$H$2,IF(M399=$G$3,$G$1,""),""),""),
IFERROR(INDEX($C$1:$H$2,1,MATCH(3,$C$2:$H$2,0)),"")
))</f>
        <v>燃</v>
      </c>
      <c r="N400" s="73" t="str">
        <f>IF(E399="","",
IF(IFERROR(INDEX($C$1:$H$2,1,MATCH(4,$C$2:$H$2,0)),"")=$G$1,
IFERROR(IF(WEEKDAY(E399,1)=$H$2,IF(N399=$G$3,$G$1,""),""),""),
IFERROR(INDEX($C$1:$H$2,1,MATCH(4,$C$2:$H$2,0)),"")
))</f>
        <v/>
      </c>
      <c r="O400" s="73" t="str">
        <f>IF(F399="","",
IF(IFERROR(INDEX($C$1:$H$2,1,MATCH(5,$C$2:$H$2,0)),"")=$G$1,
IFERROR(IF(WEEKDAY(F399,1)=$H$2,IF(O399=$G$3,$G$1,""),""),""),
IFERROR(INDEX($C$1:$H$2,1,MATCH(5,$C$2:$H$2,0)),"")
))</f>
        <v>び</v>
      </c>
      <c r="P400" s="73" t="str">
        <f>IF(G399="","",
IF(IFERROR(INDEX($C$1:$H$2,1,MATCH(6,$C$2:$H$2,0)),"")=$G$1,
IFERROR(IF(WEEKDAY(G399,1)=$H$2,IF(P399=$G$3,$G$1,""),""),""),
IFERROR(INDEX($C$1:$H$2,1,MATCH(6,$C$2:$H$2,0)),"")
))</f>
        <v>燃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紙・衣</v>
      </c>
      <c r="D402" s="71" t="str">
        <f t="shared" si="641"/>
        <v>燃</v>
      </c>
      <c r="E402" s="71" t="str">
        <f t="shared" si="641"/>
        <v>小・危</v>
      </c>
      <c r="F402" s="71" t="str">
        <f t="shared" si="641"/>
        <v>び</v>
      </c>
      <c r="G402" s="71" t="str">
        <f t="shared" si="641"/>
        <v>燃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紙・衣</v>
      </c>
      <c r="M402" s="73" t="str">
        <f>IF(D401="","",
IF(IFERROR(INDEX($C$1:$H$2,1,MATCH(3,$C$2:$H$2,0)),"")=$G$1,
IFERROR(IF(WEEKDAY(D401,1)=$H$2,IF(M401=$G$3,$G$1,""),""),""),
IFERROR(INDEX($C$1:$H$2,1,MATCH(3,$C$2:$H$2,0)),"")
))</f>
        <v>燃</v>
      </c>
      <c r="N402" s="73" t="str">
        <f>IF(E401="","",
IF(IFERROR(INDEX($C$1:$H$2,1,MATCH(4,$C$2:$H$2,0)),"")=$G$1,
IFERROR(IF(WEEKDAY(E401,1)=$H$2,IF(N401=$G$3,$G$1,""),""),""),
IFERROR(INDEX($C$1:$H$2,1,MATCH(4,$C$2:$H$2,0)),"")
))</f>
        <v>小・危</v>
      </c>
      <c r="O402" s="73" t="str">
        <f>IF(F401="","",
IF(IFERROR(INDEX($C$1:$H$2,1,MATCH(5,$C$2:$H$2,0)),"")=$G$1,
IFERROR(IF(WEEKDAY(F401,1)=$H$2,IF(O401=$G$3,$G$1,""),""),""),
IFERROR(INDEX($C$1:$H$2,1,MATCH(5,$C$2:$H$2,0)),"")
))</f>
        <v>び</v>
      </c>
      <c r="P402" s="73" t="str">
        <f>IF(G401="","",
IF(IFERROR(INDEX($C$1:$H$2,1,MATCH(6,$C$2:$H$2,0)),"")=$G$1,
IFERROR(IF(WEEKDAY(G401,1)=$H$2,IF(P401=$G$3,$G$1,""),""),""),
IFERROR(INDEX($C$1:$H$2,1,MATCH(6,$C$2:$H$2,0)),"")
))</f>
        <v>燃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紙・衣</v>
      </c>
      <c r="M404" s="73" t="str">
        <f>IF(D403="","",
IF(IFERROR(INDEX($C$1:$H$2,1,MATCH(3,$C$2:$H$2,0)),"")=$G$1,
IFERROR(IF(WEEKDAY(D403,1)=$H$2,IF(M403=$G$3,$G$1,""),""),""),
IFERROR(INDEX($C$1:$H$2,1,MATCH(3,$C$2:$H$2,0)),"")
))</f>
        <v>燃</v>
      </c>
      <c r="N404" s="73" t="str">
        <f>IF(E403="","",
IF(IFERROR(INDEX($C$1:$H$2,1,MATCH(4,$C$2:$H$2,0)),"")=$G$1,
IFERROR(IF(WEEKDAY(E403,1)=$H$2,IF(N403=$G$3,$G$1,""),""),""),
IFERROR(INDEX($C$1:$H$2,1,MATCH(4,$C$2:$H$2,0)),"")
))</f>
        <v/>
      </c>
      <c r="O404" s="73" t="str">
        <f>IF(F403="","",
IF(IFERROR(INDEX($C$1:$H$2,1,MATCH(5,$C$2:$H$2,0)),"")=$G$1,
IFERROR(IF(WEEKDAY(F403,1)=$H$2,IF(O403=$G$3,$G$1,""),""),""),
IFERROR(INDEX($C$1:$H$2,1,MATCH(5,$C$2:$H$2,0)),"")
))</f>
        <v>び</v>
      </c>
      <c r="P404" s="73" t="str">
        <f>IF(G403="","",
IF(IFERROR(INDEX($C$1:$H$2,1,MATCH(6,$C$2:$H$2,0)),"")=$G$1,
IFERROR(IF(WEEKDAY(G403,1)=$H$2,IF(P403=$G$3,$G$1,""),""),""),
IFERROR(INDEX($C$1:$H$2,1,MATCH(6,$C$2:$H$2,0)),"")
))</f>
        <v>燃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紙・衣</v>
      </c>
      <c r="M406" s="73" t="str">
        <f>IF(D405="","",
IF(IFERROR(INDEX($C$1:$H$2,1,MATCH(3,$C$2:$H$2,0)),"")=$G$1,
IFERROR(IF(WEEKDAY(D405,1)=$H$2,IF(M405=$G$3,$G$1,""),""),""),
IFERROR(INDEX($C$1:$H$2,1,MATCH(3,$C$2:$H$2,0)),"")
))</f>
        <v>燃</v>
      </c>
      <c r="N406" s="73" t="str">
        <f>IF(E405="","",
IF(IFERROR(INDEX($C$1:$H$2,1,MATCH(4,$C$2:$H$2,0)),"")=$G$1,
IFERROR(IF(WEEKDAY(E405,1)=$H$2,IF(N405=$G$3,$G$1,""),""),""),
IFERROR(INDEX($C$1:$H$2,1,MATCH(4,$C$2:$H$2,0)),"")
))</f>
        <v/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地区１７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尾浜町、久々知西町、潮江１・５丁目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び</v>
      </c>
      <c r="P440" s="73" t="str">
        <f>IF(G439="","",
IF(IFERROR(INDEX($C$1:$H$2,1,MATCH(6,$C$2:$H$2,0)),"")=$G$1,
IFERROR(IF(WEEKDAY(G439,1)=$H$2,IF(P439=$G$3,$G$1,""),""),""),
IFERROR(INDEX($C$1:$H$2,1,MATCH(6,$C$2:$H$2,0)),"")
))</f>
        <v>燃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紙・衣</v>
      </c>
      <c r="M442" s="73" t="str">
        <f>IF(D441="","",
IF(IFERROR(INDEX($C$1:$H$2,1,MATCH(3,$C$2:$H$2,0)),"")=$G$1,
IFERROR(IF(WEEKDAY(D441,1)=$H$2,IF(M441=$G$3,$G$1,""),""),""),
IFERROR(INDEX($C$1:$H$2,1,MATCH(3,$C$2:$H$2,0)),"")
))</f>
        <v>燃</v>
      </c>
      <c r="N442" s="73" t="str">
        <f>IF(E441="","",
IF(IFERROR(INDEX($C$1:$H$2,1,MATCH(4,$C$2:$H$2,0)),"")=$G$1,
IFERROR(IF(WEEKDAY(E441,1)=$H$2,IF(N441=$G$3,$G$1,""),""),""),
IFERROR(INDEX($C$1:$H$2,1,MATCH(4,$C$2:$H$2,0)),"")
))</f>
        <v/>
      </c>
      <c r="O442" s="73" t="str">
        <f>IF(F441="","",
IF(IFERROR(INDEX($C$1:$H$2,1,MATCH(5,$C$2:$H$2,0)),"")=$G$1,
IFERROR(IF(WEEKDAY(F441,1)=$H$2,IF(O441=$G$3,$G$1,""),""),""),
IFERROR(INDEX($C$1:$H$2,1,MATCH(5,$C$2:$H$2,0)),"")
))</f>
        <v>び</v>
      </c>
      <c r="P442" s="73" t="str">
        <f>IF(G441="","",
IF(IFERROR(INDEX($C$1:$H$2,1,MATCH(6,$C$2:$H$2,0)),"")=$G$1,
IFERROR(IF(WEEKDAY(G441,1)=$H$2,IF(P441=$G$3,$G$1,""),""),""),
IFERROR(INDEX($C$1:$H$2,1,MATCH(6,$C$2:$H$2,0)),"")
))</f>
        <v>燃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紙・衣</v>
      </c>
      <c r="M444" s="73" t="str">
        <f>IF(D443="","",
IF(IFERROR(INDEX($C$1:$H$2,1,MATCH(3,$C$2:$H$2,0)),"")=$G$1,
IFERROR(IF(WEEKDAY(D443,1)=$H$2,IF(M443=$G$3,$G$1,""),""),""),
IFERROR(INDEX($C$1:$H$2,1,MATCH(3,$C$2:$H$2,0)),"")
))</f>
        <v>燃</v>
      </c>
      <c r="N444" s="73" t="str">
        <f>IF(E443="","",
IF(IFERROR(INDEX($C$1:$H$2,1,MATCH(4,$C$2:$H$2,0)),"")=$G$1,
IFERROR(IF(WEEKDAY(E443,1)=$H$2,IF(N443=$G$3,$G$1,""),""),""),
IFERROR(INDEX($C$1:$H$2,1,MATCH(4,$C$2:$H$2,0)),"")
))</f>
        <v/>
      </c>
      <c r="O444" s="73" t="str">
        <f>IF(F443="","",
IF(IFERROR(INDEX($C$1:$H$2,1,MATCH(5,$C$2:$H$2,0)),"")=$G$1,
IFERROR(IF(WEEKDAY(F443,1)=$H$2,IF(O443=$G$3,$G$1,""),""),""),
IFERROR(INDEX($C$1:$H$2,1,MATCH(5,$C$2:$H$2,0)),"")
))</f>
        <v>び</v>
      </c>
      <c r="P444" s="73" t="str">
        <f>IF(G443="","",
IF(IFERROR(INDEX($C$1:$H$2,1,MATCH(6,$C$2:$H$2,0)),"")=$G$1,
IFERROR(IF(WEEKDAY(G443,1)=$H$2,IF(P443=$G$3,$G$1,""),""),""),
IFERROR(INDEX($C$1:$H$2,1,MATCH(6,$C$2:$H$2,0)),"")
))</f>
        <v>燃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紙・衣</v>
      </c>
      <c r="D446" s="71" t="str">
        <f t="shared" ref="D446" si="691">M446</f>
        <v>燃</v>
      </c>
      <c r="E446" s="71" t="str">
        <f t="shared" ref="E446" si="692">N446</f>
        <v>小・危</v>
      </c>
      <c r="F446" s="71" t="str">
        <f t="shared" ref="F446" si="693">O446</f>
        <v>び</v>
      </c>
      <c r="G446" s="71" t="str">
        <f t="shared" ref="G446" si="694">P446</f>
        <v>燃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紙・衣</v>
      </c>
      <c r="M446" s="73" t="str">
        <f>IF(D445="","",
IF(IFERROR(INDEX($C$1:$H$2,1,MATCH(3,$C$2:$H$2,0)),"")=$G$1,
IFERROR(IF(WEEKDAY(D445,1)=$H$2,IF(M445=$G$3,$G$1,""),""),""),
IFERROR(INDEX($C$1:$H$2,1,MATCH(3,$C$2:$H$2,0)),"")
))</f>
        <v>燃</v>
      </c>
      <c r="N446" s="73" t="str">
        <f>IF(E445="","",
IF(IFERROR(INDEX($C$1:$H$2,1,MATCH(4,$C$2:$H$2,0)),"")=$G$1,
IFERROR(IF(WEEKDAY(E445,1)=$H$2,IF(N445=$G$3,$G$1,""),""),""),
IFERROR(INDEX($C$1:$H$2,1,MATCH(4,$C$2:$H$2,0)),"")
))</f>
        <v>小・危</v>
      </c>
      <c r="O446" s="73" t="str">
        <f>IF(F445="","",
IF(IFERROR(INDEX($C$1:$H$2,1,MATCH(5,$C$2:$H$2,0)),"")=$G$1,
IFERROR(IF(WEEKDAY(F445,1)=$H$2,IF(O445=$G$3,$G$1,""),""),""),
IFERROR(INDEX($C$1:$H$2,1,MATCH(5,$C$2:$H$2,0)),"")
))</f>
        <v>び</v>
      </c>
      <c r="P446" s="73" t="str">
        <f>IF(G445="","",
IF(IFERROR(INDEX($C$1:$H$2,1,MATCH(6,$C$2:$H$2,0)),"")=$G$1,
IFERROR(IF(WEEKDAY(G445,1)=$H$2,IF(P445=$G$3,$G$1,""),""),""),
IFERROR(INDEX($C$1:$H$2,1,MATCH(6,$C$2:$H$2,0)),"")
))</f>
        <v>燃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紙・衣</v>
      </c>
      <c r="D448" s="71" t="str">
        <f t="shared" ref="D448" si="703">M448</f>
        <v>燃</v>
      </c>
      <c r="E448" s="71" t="str">
        <f t="shared" ref="E448" si="704">N448</f>
        <v/>
      </c>
      <c r="F448" s="71" t="str">
        <f t="shared" ref="F448" si="705">O448</f>
        <v>び</v>
      </c>
      <c r="G448" s="71" t="str">
        <f t="shared" ref="G448" si="706">P448</f>
        <v>燃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紙・衣</v>
      </c>
      <c r="M448" s="73" t="str">
        <f>IF(D447="","",
IF(IFERROR(INDEX($C$1:$H$2,1,MATCH(3,$C$2:$H$2,0)),"")=$G$1,
IFERROR(IF(WEEKDAY(D447,1)=$H$2,IF(M447=$G$3,$G$1,""),""),""),
IFERROR(INDEX($C$1:$H$2,1,MATCH(3,$C$2:$H$2,0)),"")
))</f>
        <v>燃</v>
      </c>
      <c r="N448" s="73" t="str">
        <f>IF(E447="","",
IF(IFERROR(INDEX($C$1:$H$2,1,MATCH(4,$C$2:$H$2,0)),"")=$G$1,
IFERROR(IF(WEEKDAY(E447,1)=$H$2,IF(N447=$G$3,$G$1,""),""),""),
IFERROR(INDEX($C$1:$H$2,1,MATCH(4,$C$2:$H$2,0)),"")
))</f>
        <v/>
      </c>
      <c r="O448" s="73" t="str">
        <f>IF(F447="","",
IF(IFERROR(INDEX($C$1:$H$2,1,MATCH(5,$C$2:$H$2,0)),"")=$G$1,
IFERROR(IF(WEEKDAY(F447,1)=$H$2,IF(O447=$G$3,$G$1,""),""),""),
IFERROR(INDEX($C$1:$H$2,1,MATCH(5,$C$2:$H$2,0)),"")
))</f>
        <v>び</v>
      </c>
      <c r="P448" s="73" t="str">
        <f>IF(G447="","",
IF(IFERROR(INDEX($C$1:$H$2,1,MATCH(6,$C$2:$H$2,0)),"")=$G$1,
IFERROR(IF(WEEKDAY(G447,1)=$H$2,IF(P447=$G$3,$G$1,""),""),""),
IFERROR(INDEX($C$1:$H$2,1,MATCH(6,$C$2:$H$2,0)),"")
))</f>
        <v>燃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地区１７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尾浜町、久々知西町、潮江１・５丁目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紙・衣</v>
      </c>
      <c r="D482" s="71" t="str">
        <f t="shared" ref="D482" si="717">M482</f>
        <v>燃</v>
      </c>
      <c r="E482" s="71" t="str">
        <f t="shared" ref="E482" si="718">N482</f>
        <v/>
      </c>
      <c r="F482" s="71" t="str">
        <f t="shared" ref="F482" si="719">O482</f>
        <v>び</v>
      </c>
      <c r="G482" s="71" t="str">
        <f t="shared" ref="G482" si="720">P482</f>
        <v>燃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紙・衣</v>
      </c>
      <c r="M482" s="73" t="str">
        <f>IF(D481="","",
IF(IFERROR(INDEX($C$1:$H$2,1,MATCH(3,$C$2:$H$2,0)),"")=$G$1,
IFERROR(IF(WEEKDAY(D481,1)=$H$2,IF(M481=$G$3,$G$1,""),""),""),
IFERROR(INDEX($C$1:$H$2,1,MATCH(3,$C$2:$H$2,0)),"")
))</f>
        <v>燃</v>
      </c>
      <c r="N482" s="73" t="str">
        <f>IF(E481="","",
IF(IFERROR(INDEX($C$1:$H$2,1,MATCH(4,$C$2:$H$2,0)),"")=$G$1,
IFERROR(IF(WEEKDAY(E481,1)=$H$2,IF(N481=$G$3,$G$1,""),""),""),
IFERROR(INDEX($C$1:$H$2,1,MATCH(4,$C$2:$H$2,0)),"")
))</f>
        <v/>
      </c>
      <c r="O482" s="73" t="str">
        <f>IF(F481="","",
IF(IFERROR(INDEX($C$1:$H$2,1,MATCH(5,$C$2:$H$2,0)),"")=$G$1,
IFERROR(IF(WEEKDAY(F481,1)=$H$2,IF(O481=$G$3,$G$1,""),""),""),
IFERROR(INDEX($C$1:$H$2,1,MATCH(5,$C$2:$H$2,0)),"")
))</f>
        <v>び</v>
      </c>
      <c r="P482" s="73" t="str">
        <f>IF(G481="","",
IF(IFERROR(INDEX($C$1:$H$2,1,MATCH(6,$C$2:$H$2,0)),"")=$G$1,
IFERROR(IF(WEEKDAY(G481,1)=$H$2,IF(P481=$G$3,$G$1,""),""),""),
IFERROR(INDEX($C$1:$H$2,1,MATCH(6,$C$2:$H$2,0)),"")
))</f>
        <v>燃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紙・衣</v>
      </c>
      <c r="D484" s="71" t="str">
        <f t="shared" ref="D484" si="736">M484</f>
        <v>燃</v>
      </c>
      <c r="E484" s="71" t="str">
        <f t="shared" ref="E484" si="737">N484</f>
        <v/>
      </c>
      <c r="F484" s="71" t="str">
        <f t="shared" ref="F484" si="738">O484</f>
        <v>び</v>
      </c>
      <c r="G484" s="71" t="str">
        <f t="shared" ref="G484" si="739">P484</f>
        <v>燃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紙・衣</v>
      </c>
      <c r="M484" s="73" t="str">
        <f>IF(D483="","",
IF(IFERROR(INDEX($C$1:$H$2,1,MATCH(3,$C$2:$H$2,0)),"")=$G$1,
IFERROR(IF(WEEKDAY(D483,1)=$H$2,IF(M483=$G$3,$G$1,""),""),""),
IFERROR(INDEX($C$1:$H$2,1,MATCH(3,$C$2:$H$2,0)),"")
))</f>
        <v>燃</v>
      </c>
      <c r="N484" s="73" t="str">
        <f>IF(E483="","",
IF(IFERROR(INDEX($C$1:$H$2,1,MATCH(4,$C$2:$H$2,0)),"")=$G$1,
IFERROR(IF(WEEKDAY(E483,1)=$H$2,IF(N483=$G$3,$G$1,""),""),""),
IFERROR(INDEX($C$1:$H$2,1,MATCH(4,$C$2:$H$2,0)),"")
))</f>
        <v/>
      </c>
      <c r="O484" s="73" t="str">
        <f>IF(F483="","",
IF(IFERROR(INDEX($C$1:$H$2,1,MATCH(5,$C$2:$H$2,0)),"")=$G$1,
IFERROR(IF(WEEKDAY(F483,1)=$H$2,IF(O483=$G$3,$G$1,""),""),""),
IFERROR(INDEX($C$1:$H$2,1,MATCH(5,$C$2:$H$2,0)),"")
))</f>
        <v>び</v>
      </c>
      <c r="P484" s="73" t="str">
        <f>IF(G483="","",
IF(IFERROR(INDEX($C$1:$H$2,1,MATCH(6,$C$2:$H$2,0)),"")=$G$1,
IFERROR(IF(WEEKDAY(G483,1)=$H$2,IF(P483=$G$3,$G$1,""),""),""),
IFERROR(INDEX($C$1:$H$2,1,MATCH(6,$C$2:$H$2,0)),"")
))</f>
        <v>燃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紙・衣</v>
      </c>
      <c r="D486" s="71" t="str">
        <f t="shared" ref="D486" si="751">M486</f>
        <v>燃</v>
      </c>
      <c r="E486" s="71" t="str">
        <f t="shared" ref="E486" si="752">N486</f>
        <v>小・危</v>
      </c>
      <c r="F486" s="71" t="str">
        <f t="shared" ref="F486" si="753">O486</f>
        <v>び</v>
      </c>
      <c r="G486" s="71" t="str">
        <f t="shared" ref="G486" si="754">P486</f>
        <v>燃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紙・衣</v>
      </c>
      <c r="M486" s="73" t="str">
        <f>IF(D485="","",
IF(IFERROR(INDEX($C$1:$H$2,1,MATCH(3,$C$2:$H$2,0)),"")=$G$1,
IFERROR(IF(WEEKDAY(D485,1)=$H$2,IF(M485=$G$3,$G$1,""),""),""),
IFERROR(INDEX($C$1:$H$2,1,MATCH(3,$C$2:$H$2,0)),"")
))</f>
        <v>燃</v>
      </c>
      <c r="N486" s="73" t="str">
        <f>IF(E485="","",
IF(IFERROR(INDEX($C$1:$H$2,1,MATCH(4,$C$2:$H$2,0)),"")=$G$1,
IFERROR(IF(WEEKDAY(E485,1)=$H$2,IF(N485=$G$3,$G$1,""),""),""),
IFERROR(INDEX($C$1:$H$2,1,MATCH(4,$C$2:$H$2,0)),"")
))</f>
        <v>小・危</v>
      </c>
      <c r="O486" s="73" t="str">
        <f>IF(F485="","",
IF(IFERROR(INDEX($C$1:$H$2,1,MATCH(5,$C$2:$H$2,0)),"")=$G$1,
IFERROR(IF(WEEKDAY(F485,1)=$H$2,IF(O485=$G$3,$G$1,""),""),""),
IFERROR(INDEX($C$1:$H$2,1,MATCH(5,$C$2:$H$2,0)),"")
))</f>
        <v>び</v>
      </c>
      <c r="P486" s="73" t="str">
        <f>IF(G485="","",
IF(IFERROR(INDEX($C$1:$H$2,1,MATCH(6,$C$2:$H$2,0)),"")=$G$1,
IFERROR(IF(WEEKDAY(G485,1)=$H$2,IF(P485=$G$3,$G$1,""),""),""),
IFERROR(INDEX($C$1:$H$2,1,MATCH(6,$C$2:$H$2,0)),"")
))</f>
        <v>燃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紙・衣</v>
      </c>
      <c r="D488" s="71" t="str">
        <f t="shared" ref="D488" si="766">M488</f>
        <v>燃</v>
      </c>
      <c r="E488" s="71" t="str">
        <f t="shared" ref="E488" si="767">N488</f>
        <v/>
      </c>
      <c r="F488" s="71" t="str">
        <f t="shared" ref="F488" si="768">O488</f>
        <v>び</v>
      </c>
      <c r="G488" s="71" t="str">
        <f t="shared" ref="G488" si="769">P488</f>
        <v>燃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紙・衣</v>
      </c>
      <c r="M488" s="73" t="str">
        <f>IF(D487="","",
IF(IFERROR(INDEX($C$1:$H$2,1,MATCH(3,$C$2:$H$2,0)),"")=$G$1,
IFERROR(IF(WEEKDAY(D487,1)=$H$2,IF(M487=$G$3,$G$1,""),""),""),
IFERROR(INDEX($C$1:$H$2,1,MATCH(3,$C$2:$H$2,0)),"")
))</f>
        <v>燃</v>
      </c>
      <c r="N488" s="73" t="str">
        <f>IF(E487="","",
IF(IFERROR(INDEX($C$1:$H$2,1,MATCH(4,$C$2:$H$2,0)),"")=$G$1,
IFERROR(IF(WEEKDAY(E487,1)=$H$2,IF(N487=$G$3,$G$1,""),""),""),
IFERROR(INDEX($C$1:$H$2,1,MATCH(4,$C$2:$H$2,0)),"")
))</f>
        <v/>
      </c>
      <c r="O488" s="73" t="str">
        <f>IF(F487="","",
IF(IFERROR(INDEX($C$1:$H$2,1,MATCH(5,$C$2:$H$2,0)),"")=$G$1,
IFERROR(IF(WEEKDAY(F487,1)=$H$2,IF(O487=$G$3,$G$1,""),""),""),
IFERROR(INDEX($C$1:$H$2,1,MATCH(5,$C$2:$H$2,0)),"")
))</f>
        <v>び</v>
      </c>
      <c r="P488" s="73" t="str">
        <f>IF(G487="","",
IF(IFERROR(INDEX($C$1:$H$2,1,MATCH(6,$C$2:$H$2,0)),"")=$G$1,
IFERROR(IF(WEEKDAY(G487,1)=$H$2,IF(P487=$G$3,$G$1,""),""),""),
IFERROR(INDEX($C$1:$H$2,1,MATCH(6,$C$2:$H$2,0)),"")
))</f>
        <v>燃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地区１７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尾浜町、久々知西町、潮江１・５丁目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紙・衣</v>
      </c>
      <c r="D524" s="71" t="str">
        <f t="shared" ref="D524" si="792">M524</f>
        <v>燃</v>
      </c>
      <c r="E524" s="71" t="str">
        <f t="shared" ref="E524" si="793">N524</f>
        <v/>
      </c>
      <c r="F524" s="71" t="str">
        <f t="shared" ref="F524" si="794">O524</f>
        <v>び</v>
      </c>
      <c r="G524" s="71" t="str">
        <f t="shared" ref="G524" si="795">P524</f>
        <v>燃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紙・衣</v>
      </c>
      <c r="M524" s="73" t="str">
        <f>IF(D523="","",
IF(IFERROR(INDEX($C$1:$H$2,1,MATCH(3,$C$2:$H$2,0)),"")=$G$1,
IFERROR(IF(WEEKDAY(D523,1)=$H$2,IF(M523=$G$3,$G$1,""),""),""),
IFERROR(INDEX($C$1:$H$2,1,MATCH(3,$C$2:$H$2,0)),"")
))</f>
        <v>燃</v>
      </c>
      <c r="N524" s="73" t="str">
        <f>IF(E523="","",
IF(IFERROR(INDEX($C$1:$H$2,1,MATCH(4,$C$2:$H$2,0)),"")=$G$1,
IFERROR(IF(WEEKDAY(E523,1)=$H$2,IF(N523=$G$3,$G$1,""),""),""),
IFERROR(INDEX($C$1:$H$2,1,MATCH(4,$C$2:$H$2,0)),"")
))</f>
        <v/>
      </c>
      <c r="O524" s="73" t="str">
        <f>IF(F523="","",
IF(IFERROR(INDEX($C$1:$H$2,1,MATCH(5,$C$2:$H$2,0)),"")=$G$1,
IFERROR(IF(WEEKDAY(F523,1)=$H$2,IF(O523=$G$3,$G$1,""),""),""),
IFERROR(INDEX($C$1:$H$2,1,MATCH(5,$C$2:$H$2,0)),"")
))</f>
        <v>び</v>
      </c>
      <c r="P524" s="73" t="str">
        <f>IF(G523="","",
IF(IFERROR(INDEX($C$1:$H$2,1,MATCH(6,$C$2:$H$2,0)),"")=$G$1,
IFERROR(IF(WEEKDAY(G523,1)=$H$2,IF(P523=$G$3,$G$1,""),""),""),
IFERROR(INDEX($C$1:$H$2,1,MATCH(6,$C$2:$H$2,0)),"")
))</f>
        <v>燃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紙・衣</v>
      </c>
      <c r="D526" s="71" t="str">
        <f t="shared" ref="D526" si="811">M526</f>
        <v>燃</v>
      </c>
      <c r="E526" s="71" t="str">
        <f t="shared" ref="E526" si="812">N526</f>
        <v/>
      </c>
      <c r="F526" s="71" t="str">
        <f t="shared" ref="F526" si="813">O526</f>
        <v>び</v>
      </c>
      <c r="G526" s="71" t="str">
        <f t="shared" ref="G526" si="814">P526</f>
        <v>燃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紙・衣</v>
      </c>
      <c r="M526" s="73" t="str">
        <f>IF(D525="","",
IF(IFERROR(INDEX($C$1:$H$2,1,MATCH(3,$C$2:$H$2,0)),"")=$G$1,
IFERROR(IF(WEEKDAY(D525,1)=$H$2,IF(M525=$G$3,$G$1,""),""),""),
IFERROR(INDEX($C$1:$H$2,1,MATCH(3,$C$2:$H$2,0)),"")
))</f>
        <v>燃</v>
      </c>
      <c r="N526" s="73" t="str">
        <f>IF(E525="","",
IF(IFERROR(INDEX($C$1:$H$2,1,MATCH(4,$C$2:$H$2,0)),"")=$G$1,
IFERROR(IF(WEEKDAY(E525,1)=$H$2,IF(N525=$G$3,$G$1,""),""),""),
IFERROR(INDEX($C$1:$H$2,1,MATCH(4,$C$2:$H$2,0)),"")
))</f>
        <v/>
      </c>
      <c r="O526" s="73" t="str">
        <f>IF(F525="","",
IF(IFERROR(INDEX($C$1:$H$2,1,MATCH(5,$C$2:$H$2,0)),"")=$G$1,
IFERROR(IF(WEEKDAY(F525,1)=$H$2,IF(O525=$G$3,$G$1,""),""),""),
IFERROR(INDEX($C$1:$H$2,1,MATCH(5,$C$2:$H$2,0)),"")
))</f>
        <v>び</v>
      </c>
      <c r="P526" s="73" t="str">
        <f>IF(G525="","",
IF(IFERROR(INDEX($C$1:$H$2,1,MATCH(6,$C$2:$H$2,0)),"")=$G$1,
IFERROR(IF(WEEKDAY(G525,1)=$H$2,IF(P525=$G$3,$G$1,""),""),""),
IFERROR(INDEX($C$1:$H$2,1,MATCH(6,$C$2:$H$2,0)),"")
))</f>
        <v>燃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紙・衣</v>
      </c>
      <c r="D528" s="71" t="str">
        <f t="shared" ref="D528" si="826">M528</f>
        <v>燃</v>
      </c>
      <c r="E528" s="71" t="str">
        <f t="shared" ref="E528" si="827">N528</f>
        <v>小・危</v>
      </c>
      <c r="F528" s="71" t="str">
        <f t="shared" ref="F528" si="828">O528</f>
        <v>び</v>
      </c>
      <c r="G528" s="71" t="str">
        <f t="shared" ref="G528" si="829">P528</f>
        <v>燃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紙・衣</v>
      </c>
      <c r="M528" s="73" t="str">
        <f>IF(D527="","",
IF(IFERROR(INDEX($C$1:$H$2,1,MATCH(3,$C$2:$H$2,0)),"")=$G$1,
IFERROR(IF(WEEKDAY(D527,1)=$H$2,IF(M527=$G$3,$G$1,""),""),""),
IFERROR(INDEX($C$1:$H$2,1,MATCH(3,$C$2:$H$2,0)),"")
))</f>
        <v>燃</v>
      </c>
      <c r="N528" s="73" t="str">
        <f>IF(E527="","",
IF(IFERROR(INDEX($C$1:$H$2,1,MATCH(4,$C$2:$H$2,0)),"")=$G$1,
IFERROR(IF(WEEKDAY(E527,1)=$H$2,IF(N527=$G$3,$G$1,""),""),""),
IFERROR(INDEX($C$1:$H$2,1,MATCH(4,$C$2:$H$2,0)),"")
))</f>
        <v>小・危</v>
      </c>
      <c r="O528" s="73" t="str">
        <f>IF(F527="","",
IF(IFERROR(INDEX($C$1:$H$2,1,MATCH(5,$C$2:$H$2,0)),"")=$G$1,
IFERROR(IF(WEEKDAY(F527,1)=$H$2,IF(O527=$G$3,$G$1,""),""),""),
IFERROR(INDEX($C$1:$H$2,1,MATCH(5,$C$2:$H$2,0)),"")
))</f>
        <v>び</v>
      </c>
      <c r="P528" s="73" t="str">
        <f>IF(G527="","",
IF(IFERROR(INDEX($C$1:$H$2,1,MATCH(6,$C$2:$H$2,0)),"")=$G$1,
IFERROR(IF(WEEKDAY(G527,1)=$H$2,IF(P527=$G$3,$G$1,""),""),""),
IFERROR(INDEX($C$1:$H$2,1,MATCH(6,$C$2:$H$2,0)),"")
))</f>
        <v>燃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紙・衣</v>
      </c>
      <c r="D530" s="71" t="str">
        <f t="shared" ref="D530" si="841">M530</f>
        <v>燃</v>
      </c>
      <c r="E530" s="71" t="str">
        <f t="shared" ref="E530" si="842">N530</f>
        <v/>
      </c>
      <c r="F530" s="71" t="str">
        <f t="shared" ref="F530" si="843">O530</f>
        <v>び</v>
      </c>
      <c r="G530" s="71" t="str">
        <f t="shared" ref="G530" si="844">P530</f>
        <v>燃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紙・衣</v>
      </c>
      <c r="M530" s="73" t="str">
        <f>IF(D529="","",
IF(IFERROR(INDEX($C$1:$H$2,1,MATCH(3,$C$2:$H$2,0)),"")=$G$1,
IFERROR(IF(WEEKDAY(D529,1)=$H$2,IF(M529=$G$3,$G$1,""),""),""),
IFERROR(INDEX($C$1:$H$2,1,MATCH(3,$C$2:$H$2,0)),"")
))</f>
        <v>燃</v>
      </c>
      <c r="N530" s="73" t="str">
        <f>IF(E529="","",
IF(IFERROR(INDEX($C$1:$H$2,1,MATCH(4,$C$2:$H$2,0)),"")=$G$1,
IFERROR(IF(WEEKDAY(E529,1)=$H$2,IF(N529=$G$3,$G$1,""),""),""),
IFERROR(INDEX($C$1:$H$2,1,MATCH(4,$C$2:$H$2,0)),"")
))</f>
        <v/>
      </c>
      <c r="O530" s="73" t="str">
        <f>IF(F529="","",
IF(IFERROR(INDEX($C$1:$H$2,1,MATCH(5,$C$2:$H$2,0)),"")=$G$1,
IFERROR(IF(WEEKDAY(F529,1)=$H$2,IF(O529=$G$3,$G$1,""),""),""),
IFERROR(INDEX($C$1:$H$2,1,MATCH(5,$C$2:$H$2,0)),"")
))</f>
        <v>び</v>
      </c>
      <c r="P530" s="73" t="str">
        <f>IF(G529="","",
IF(IFERROR(INDEX($C$1:$H$2,1,MATCH(6,$C$2:$H$2,0)),"")=$G$1,
IFERROR(IF(WEEKDAY(G529,1)=$H$2,IF(P529=$G$3,$G$1,""),""),""),
IFERROR(INDEX($C$1:$H$2,1,MATCH(6,$C$2:$H$2,0)),"")
))</f>
        <v>燃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紙・衣</v>
      </c>
      <c r="D532" s="71" t="str">
        <f t="shared" ref="D532" si="853">M532</f>
        <v>燃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紙・衣</v>
      </c>
      <c r="M532" s="73" t="str">
        <f>IF(D531="","",
IF(IFERROR(INDEX($C$1:$H$2,1,MATCH(3,$C$2:$H$2,0)),"")=$G$1,
IFERROR(IF(WEEKDAY(D531,1)=$H$2,IF(M531=$G$3,$G$1,""),""),""),
IFERROR(INDEX($C$1:$H$2,1,MATCH(3,$C$2:$H$2,0)),"")
))</f>
        <v>燃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地区１７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17</v>
      </c>
      <c r="C2" s="33">
        <f t="shared" ref="C2:H2" si="0">IF(C3="月",2,IF(C3="火",3,IF(C3="水",4,IF(C3="木",5,IF(C3="金",6,IF(C3="土",7,"-"))))))</f>
        <v>3</v>
      </c>
      <c r="D2" s="33">
        <f t="shared" si="0"/>
        <v>6</v>
      </c>
      <c r="E2" s="33">
        <f t="shared" si="0"/>
        <v>5</v>
      </c>
      <c r="F2" s="33">
        <f t="shared" si="0"/>
        <v>2</v>
      </c>
      <c r="G2" s="33" t="str">
        <f t="shared" si="0"/>
        <v>-</v>
      </c>
      <c r="H2" s="33">
        <f t="shared" si="0"/>
        <v>4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火</v>
      </c>
      <c r="D3" s="33" t="str">
        <f>INDEX(情報入力シート!$A$22:$P$47,MATCH($B$2,情報入力シート!$A$22:$A$47),9)</f>
        <v>金</v>
      </c>
      <c r="E3" s="33" t="str">
        <f>INDEX(情報入力シート!$A$22:$P$47,MATCH($B$2,情報入力シート!$A$22:$A$47),11)</f>
        <v>木</v>
      </c>
      <c r="F3" s="33" t="str">
        <f>INDEX(情報入力シート!$A$22:$P$47,MATCH($B$2,情報入力シート!$A$22:$A$47),13)</f>
        <v>月</v>
      </c>
      <c r="G3" s="33">
        <f>INDEX(情報入力シート!$A$22:$P$47,MATCH($B$2,情報入力シート!$A$22:$A$47),15)</f>
        <v>3</v>
      </c>
      <c r="H3" s="33" t="str">
        <f>INDEX(情報入力シート!$A$22:$P$47,MATCH($B$2,情報入力シート!$A$22:$A$47),16)</f>
        <v>水</v>
      </c>
      <c r="J3" s="44"/>
      <c r="K3" s="8" t="str">
        <f>IF($B$2&gt;0,INDEX(情報入力シート!$A$22:$P$47,MATCH($B$2,情報入力シート!$A$22:$A$47),2),"地区番号を１～２６の間で選択してください！")</f>
        <v>尾浜町、久々知西町、潮江１・５丁目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地区１７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尾浜町、久々知西町、潮江１・５丁目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燃</v>
      </c>
      <c r="E20" s="41" t="str">
        <f t="shared" si="2"/>
        <v/>
      </c>
      <c r="F20" s="41" t="str">
        <f t="shared" si="2"/>
        <v>び</v>
      </c>
      <c r="G20" s="41" t="str">
        <f t="shared" si="2"/>
        <v>燃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燃</v>
      </c>
      <c r="N20" s="6" t="str">
        <f>IF(E19="","",
IF(IFERROR(INDEX($C$1:$H$2,1,MATCH(4,$C$2:$H$2,0)),"")=$G$1,
IFERROR(IF(WEEKDAY(E19,1)=$H$2,IF(N19=$G$3,$G$1,""),""),""),
IFERROR(INDEX($C$1:$H$2,1,MATCH(4,$C$2:$H$2,0)),"")
))</f>
        <v/>
      </c>
      <c r="O20" s="6" t="str">
        <f>IF(F19="","",
IF(IFERROR(INDEX($C$1:$H$2,1,MATCH(5,$C$2:$H$2,0)),"")=$G$1,
IFERROR(IF(WEEKDAY(F19,1)=$H$2,IF(O19=$G$3,$G$1,""),""),""),
IFERROR(INDEX($C$1:$H$2,1,MATCH(5,$C$2:$H$2,0)),"")
))</f>
        <v>び</v>
      </c>
      <c r="P20" s="6" t="str">
        <f>IF(G19="","",
IF(IFERROR(INDEX($C$1:$H$2,1,MATCH(6,$C$2:$H$2,0)),"")=$G$1,
IFERROR(IF(WEEKDAY(G19,1)=$H$2,IF(P19=$G$3,$G$1,""),""),""),
IFERROR(INDEX($C$1:$H$2,1,MATCH(6,$C$2:$H$2,0)),"")
))</f>
        <v>燃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紙・衣</v>
      </c>
      <c r="D22" s="41" t="str">
        <f t="shared" si="5"/>
        <v>燃</v>
      </c>
      <c r="E22" s="41" t="str">
        <f t="shared" si="5"/>
        <v/>
      </c>
      <c r="F22" s="41" t="str">
        <f t="shared" si="5"/>
        <v>び</v>
      </c>
      <c r="G22" s="41" t="str">
        <f t="shared" si="5"/>
        <v>燃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紙・衣</v>
      </c>
      <c r="M22" s="6" t="str">
        <f>IF(D21="","",
IF(IFERROR(INDEX($C$1:$H$2,1,MATCH(3,$C$2:$H$2,0)),"")=$G$1,
IFERROR(IF(WEEKDAY(D21,1)=$H$2,IF(M21=$G$3,$G$1,""),""),""),
IFERROR(INDEX($C$1:$H$2,1,MATCH(3,$C$2:$H$2,0)),"")
))</f>
        <v>燃</v>
      </c>
      <c r="N22" s="6" t="str">
        <f>IF(E21="","",
IF(IFERROR(INDEX($C$1:$H$2,1,MATCH(4,$C$2:$H$2,0)),"")=$G$1,
IFERROR(IF(WEEKDAY(E21,1)=$H$2,IF(N21=$G$3,$G$1,""),""),""),
IFERROR(INDEX($C$1:$H$2,1,MATCH(4,$C$2:$H$2,0)),"")
))</f>
        <v/>
      </c>
      <c r="O22" s="6" t="str">
        <f>IF(F21="","",
IF(IFERROR(INDEX($C$1:$H$2,1,MATCH(5,$C$2:$H$2,0)),"")=$G$1,
IFERROR(IF(WEEKDAY(F21,1)=$H$2,IF(O21=$G$3,$G$1,""),""),""),
IFERROR(INDEX($C$1:$H$2,1,MATCH(5,$C$2:$H$2,0)),"")
))</f>
        <v>び</v>
      </c>
      <c r="P22" s="6" t="str">
        <f>IF(G21="","",
IF(IFERROR(INDEX($C$1:$H$2,1,MATCH(6,$C$2:$H$2,0)),"")=$G$1,
IFERROR(IF(WEEKDAY(G21,1)=$H$2,IF(P21=$G$3,$G$1,""),""),""),
IFERROR(INDEX($C$1:$H$2,1,MATCH(6,$C$2:$H$2,0)),"")
))</f>
        <v>燃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紙・衣</v>
      </c>
      <c r="D24" s="41" t="str">
        <f t="shared" si="8"/>
        <v>燃</v>
      </c>
      <c r="E24" s="41" t="str">
        <f t="shared" si="8"/>
        <v>小・危</v>
      </c>
      <c r="F24" s="41" t="str">
        <f t="shared" si="8"/>
        <v>び</v>
      </c>
      <c r="G24" s="41" t="str">
        <f t="shared" si="8"/>
        <v>燃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紙・衣</v>
      </c>
      <c r="M24" s="6" t="str">
        <f>IF(D23="","",
IF(IFERROR(INDEX($C$1:$H$2,1,MATCH(3,$C$2:$H$2,0)),"")=$G$1,
IFERROR(IF(WEEKDAY(D23,1)=$H$2,IF(M23=$G$3,$G$1,""),""),""),
IFERROR(INDEX($C$1:$H$2,1,MATCH(3,$C$2:$H$2,0)),"")
))</f>
        <v>燃</v>
      </c>
      <c r="N24" s="6" t="str">
        <f>IF(E23="","",
IF(IFERROR(INDEX($C$1:$H$2,1,MATCH(4,$C$2:$H$2,0)),"")=$G$1,
IFERROR(IF(WEEKDAY(E23,1)=$H$2,IF(N23=$G$3,$G$1,""),""),""),
IFERROR(INDEX($C$1:$H$2,1,MATCH(4,$C$2:$H$2,0)),"")
))</f>
        <v>小・危</v>
      </c>
      <c r="O24" s="6" t="str">
        <f>IF(F23="","",
IF(IFERROR(INDEX($C$1:$H$2,1,MATCH(5,$C$2:$H$2,0)),"")=$G$1,
IFERROR(IF(WEEKDAY(F23,1)=$H$2,IF(O23=$G$3,$G$1,""),""),""),
IFERROR(INDEX($C$1:$H$2,1,MATCH(5,$C$2:$H$2,0)),"")
))</f>
        <v>び</v>
      </c>
      <c r="P24" s="6" t="str">
        <f>IF(G23="","",
IF(IFERROR(INDEX($C$1:$H$2,1,MATCH(6,$C$2:$H$2,0)),"")=$G$1,
IFERROR(IF(WEEKDAY(G23,1)=$H$2,IF(P23=$G$3,$G$1,""),""),""),
IFERROR(INDEX($C$1:$H$2,1,MATCH(6,$C$2:$H$2,0)),"")
))</f>
        <v>燃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紙・衣</v>
      </c>
      <c r="D26" s="41" t="str">
        <f t="shared" si="10"/>
        <v>燃</v>
      </c>
      <c r="E26" s="41" t="str">
        <f t="shared" si="10"/>
        <v/>
      </c>
      <c r="F26" s="41" t="str">
        <f t="shared" si="10"/>
        <v>び</v>
      </c>
      <c r="G26" s="41" t="str">
        <f t="shared" si="10"/>
        <v>燃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紙・衣</v>
      </c>
      <c r="M26" s="6" t="str">
        <f>IF(D25="","",
IF(IFERROR(INDEX($C$1:$H$2,1,MATCH(3,$C$2:$H$2,0)),"")=$G$1,
IFERROR(IF(WEEKDAY(D25,1)=$H$2,IF(M25=$G$3,$G$1,""),""),""),
IFERROR(INDEX($C$1:$H$2,1,MATCH(3,$C$2:$H$2,0)),"")
))</f>
        <v>燃</v>
      </c>
      <c r="N26" s="6" t="str">
        <f>IF(E25="","",
IF(IFERROR(INDEX($C$1:$H$2,1,MATCH(4,$C$2:$H$2,0)),"")=$G$1,
IFERROR(IF(WEEKDAY(E25,1)=$H$2,IF(N25=$G$3,$G$1,""),""),""),
IFERROR(INDEX($C$1:$H$2,1,MATCH(4,$C$2:$H$2,0)),"")
))</f>
        <v/>
      </c>
      <c r="O26" s="6" t="str">
        <f>IF(F25="","",
IF(IFERROR(INDEX($C$1:$H$2,1,MATCH(5,$C$2:$H$2,0)),"")=$G$1,
IFERROR(IF(WEEKDAY(F25,1)=$H$2,IF(O25=$G$3,$G$1,""),""),""),
IFERROR(INDEX($C$1:$H$2,1,MATCH(5,$C$2:$H$2,0)),"")
))</f>
        <v>び</v>
      </c>
      <c r="P26" s="6" t="str">
        <f>IF(G25="","",
IF(IFERROR(INDEX($C$1:$H$2,1,MATCH(6,$C$2:$H$2,0)),"")=$G$1,
IFERROR(IF(WEEKDAY(G25,1)=$H$2,IF(P25=$G$3,$G$1,""),""),""),
IFERROR(INDEX($C$1:$H$2,1,MATCH(6,$C$2:$H$2,0)),"")
))</f>
        <v>燃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紙・衣</v>
      </c>
      <c r="D28" s="41" t="str">
        <f t="shared" si="12"/>
        <v>燃</v>
      </c>
      <c r="E28" s="41" t="str">
        <f t="shared" si="12"/>
        <v/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紙・衣</v>
      </c>
      <c r="M28" s="6" t="str">
        <f>IF(D27="","",
IF(IFERROR(INDEX($C$1:$H$2,1,MATCH(3,$C$2:$H$2,0)),"")=$G$1,
IFERROR(IF(WEEKDAY(D27,1)=$H$2,IF(M27=$G$3,$G$1,""),""),""),
IFERROR(INDEX($C$1:$H$2,1,MATCH(3,$C$2:$H$2,0)),"")
))</f>
        <v>燃</v>
      </c>
      <c r="N28" s="6" t="str">
        <f>IF(E27="","",
IF(IFERROR(INDEX($C$1:$H$2,1,MATCH(4,$C$2:$H$2,0)),"")=$G$1,
IFERROR(IF(WEEKDAY(E27,1)=$H$2,IF(N27=$G$3,$G$1,""),""),""),
IFERROR(INDEX($C$1:$H$2,1,MATCH(4,$C$2:$H$2,0)),"")
))</f>
        <v/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地区１７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尾浜町、久々知西町、潮江１・５丁目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び</v>
      </c>
      <c r="G62" s="41" t="str">
        <f t="shared" si="15"/>
        <v>燃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び</v>
      </c>
      <c r="P62" s="6" t="str">
        <f>IF(G61="","",
IF(IFERROR(INDEX($C$1:$H$2,1,MATCH(6,$C$2:$H$2,0)),"")=$G$1,
IFERROR(IF(WEEKDAY(G61,1)=$H$2,IF(P61=$G$3,$G$1,""),""),""),
IFERROR(INDEX($C$1:$H$2,1,MATCH(6,$C$2:$H$2,0)),"")
))</f>
        <v>燃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紙・衣</v>
      </c>
      <c r="D64" s="41" t="str">
        <f t="shared" si="18"/>
        <v>燃</v>
      </c>
      <c r="E64" s="41" t="str">
        <f t="shared" si="18"/>
        <v/>
      </c>
      <c r="F64" s="41" t="str">
        <f t="shared" si="18"/>
        <v>び</v>
      </c>
      <c r="G64" s="41" t="str">
        <f t="shared" si="18"/>
        <v>燃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紙・衣</v>
      </c>
      <c r="M64" s="6" t="str">
        <f>IF(D63="","",
IF(IFERROR(INDEX($C$1:$H$2,1,MATCH(3,$C$2:$H$2,0)),"")=$G$1,
IFERROR(IF(WEEKDAY(D63,1)=$H$2,IF(M63=$G$3,$G$1,""),""),""),
IFERROR(INDEX($C$1:$H$2,1,MATCH(3,$C$2:$H$2,0)),"")
))</f>
        <v>燃</v>
      </c>
      <c r="N64" s="6" t="str">
        <f>IF(E63="","",
IF(IFERROR(INDEX($C$1:$H$2,1,MATCH(4,$C$2:$H$2,0)),"")=$G$1,
IFERROR(IF(WEEKDAY(E63,1)=$H$2,IF(N63=$G$3,$G$1,""),""),""),
IFERROR(INDEX($C$1:$H$2,1,MATCH(4,$C$2:$H$2,0)),"")
))</f>
        <v/>
      </c>
      <c r="O64" s="6" t="str">
        <f>IF(F63="","",
IF(IFERROR(INDEX($C$1:$H$2,1,MATCH(5,$C$2:$H$2,0)),"")=$G$1,
IFERROR(IF(WEEKDAY(F63,1)=$H$2,IF(O63=$G$3,$G$1,""),""),""),
IFERROR(INDEX($C$1:$H$2,1,MATCH(5,$C$2:$H$2,0)),"")
))</f>
        <v>び</v>
      </c>
      <c r="P64" s="6" t="str">
        <f>IF(G63="","",
IF(IFERROR(INDEX($C$1:$H$2,1,MATCH(6,$C$2:$H$2,0)),"")=$G$1,
IFERROR(IF(WEEKDAY(G63,1)=$H$2,IF(P63=$G$3,$G$1,""),""),""),
IFERROR(INDEX($C$1:$H$2,1,MATCH(6,$C$2:$H$2,0)),"")
))</f>
        <v>燃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紙・衣</v>
      </c>
      <c r="D66" s="41" t="str">
        <f t="shared" si="21"/>
        <v>燃</v>
      </c>
      <c r="E66" s="41" t="str">
        <f t="shared" si="21"/>
        <v/>
      </c>
      <c r="F66" s="41" t="str">
        <f t="shared" si="21"/>
        <v>び</v>
      </c>
      <c r="G66" s="41" t="str">
        <f t="shared" si="21"/>
        <v>燃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紙・衣</v>
      </c>
      <c r="M66" s="6" t="str">
        <f>IF(D65="","",
IF(IFERROR(INDEX($C$1:$H$2,1,MATCH(3,$C$2:$H$2,0)),"")=$G$1,
IFERROR(IF(WEEKDAY(D65,1)=$H$2,IF(M65=$G$3,$G$1,""),""),""),
IFERROR(INDEX($C$1:$H$2,1,MATCH(3,$C$2:$H$2,0)),"")
))</f>
        <v>燃</v>
      </c>
      <c r="N66" s="6" t="str">
        <f>IF(E65="","",
IF(IFERROR(INDEX($C$1:$H$2,1,MATCH(4,$C$2:$H$2,0)),"")=$G$1,
IFERROR(IF(WEEKDAY(E65,1)=$H$2,IF(N65=$G$3,$G$1,""),""),""),
IFERROR(INDEX($C$1:$H$2,1,MATCH(4,$C$2:$H$2,0)),"")
))</f>
        <v/>
      </c>
      <c r="O66" s="6" t="str">
        <f>IF(F65="","",
IF(IFERROR(INDEX($C$1:$H$2,1,MATCH(5,$C$2:$H$2,0)),"")=$G$1,
IFERROR(IF(WEEKDAY(F65,1)=$H$2,IF(O65=$G$3,$G$1,""),""),""),
IFERROR(INDEX($C$1:$H$2,1,MATCH(5,$C$2:$H$2,0)),"")
))</f>
        <v>び</v>
      </c>
      <c r="P66" s="6" t="str">
        <f>IF(G65="","",
IF(IFERROR(INDEX($C$1:$H$2,1,MATCH(6,$C$2:$H$2,0)),"")=$G$1,
IFERROR(IF(WEEKDAY(G65,1)=$H$2,IF(P65=$G$3,$G$1,""),""),""),
IFERROR(INDEX($C$1:$H$2,1,MATCH(6,$C$2:$H$2,0)),"")
))</f>
        <v>燃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紙・衣</v>
      </c>
      <c r="D68" s="41" t="str">
        <f t="shared" si="24"/>
        <v>燃</v>
      </c>
      <c r="E68" s="41" t="str">
        <f t="shared" si="24"/>
        <v>小・危</v>
      </c>
      <c r="F68" s="41" t="str">
        <f t="shared" si="24"/>
        <v>び</v>
      </c>
      <c r="G68" s="41" t="str">
        <f t="shared" si="24"/>
        <v>燃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紙・衣</v>
      </c>
      <c r="M68" s="6" t="str">
        <f>IF(D67="","",
IF(IFERROR(INDEX($C$1:$H$2,1,MATCH(3,$C$2:$H$2,0)),"")=$G$1,
IFERROR(IF(WEEKDAY(D67,1)=$H$2,IF(M67=$G$3,$G$1,""),""),""),
IFERROR(INDEX($C$1:$H$2,1,MATCH(3,$C$2:$H$2,0)),"")
))</f>
        <v>燃</v>
      </c>
      <c r="N68" s="6" t="str">
        <f>IF(E67="","",
IF(IFERROR(INDEX($C$1:$H$2,1,MATCH(4,$C$2:$H$2,0)),"")=$G$1,
IFERROR(IF(WEEKDAY(E67,1)=$H$2,IF(N67=$G$3,$G$1,""),""),""),
IFERROR(INDEX($C$1:$H$2,1,MATCH(4,$C$2:$H$2,0)),"")
))</f>
        <v>小・危</v>
      </c>
      <c r="O68" s="6" t="str">
        <f>IF(F67="","",
IF(IFERROR(INDEX($C$1:$H$2,1,MATCH(5,$C$2:$H$2,0)),"")=$G$1,
IFERROR(IF(WEEKDAY(F67,1)=$H$2,IF(O67=$G$3,$G$1,""),""),""),
IFERROR(INDEX($C$1:$H$2,1,MATCH(5,$C$2:$H$2,0)),"")
))</f>
        <v>び</v>
      </c>
      <c r="P68" s="6" t="str">
        <f>IF(G67="","",
IF(IFERROR(INDEX($C$1:$H$2,1,MATCH(6,$C$2:$H$2,0)),"")=$G$1,
IFERROR(IF(WEEKDAY(G67,1)=$H$2,IF(P67=$G$3,$G$1,""),""),""),
IFERROR(INDEX($C$1:$H$2,1,MATCH(6,$C$2:$H$2,0)),"")
))</f>
        <v>燃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紙・衣</v>
      </c>
      <c r="D70" s="41" t="str">
        <f t="shared" si="26"/>
        <v>燃</v>
      </c>
      <c r="E70" s="41" t="str">
        <f t="shared" si="26"/>
        <v/>
      </c>
      <c r="F70" s="41" t="str">
        <f t="shared" si="26"/>
        <v>び</v>
      </c>
      <c r="G70" s="41" t="str">
        <f t="shared" si="26"/>
        <v>燃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紙・衣</v>
      </c>
      <c r="M70" s="6" t="str">
        <f>IF(D69="","",
IF(IFERROR(INDEX($C$1:$H$2,1,MATCH(3,$C$2:$H$2,0)),"")=$G$1,
IFERROR(IF(WEEKDAY(D69,1)=$H$2,IF(M69=$G$3,$G$1,""),""),""),
IFERROR(INDEX($C$1:$H$2,1,MATCH(3,$C$2:$H$2,0)),"")
))</f>
        <v>燃</v>
      </c>
      <c r="N70" s="6" t="str">
        <f>IF(E69="","",
IF(IFERROR(INDEX($C$1:$H$2,1,MATCH(4,$C$2:$H$2,0)),"")=$G$1,
IFERROR(IF(WEEKDAY(E69,1)=$H$2,IF(N69=$G$3,$G$1,""),""),""),
IFERROR(INDEX($C$1:$H$2,1,MATCH(4,$C$2:$H$2,0)),"")
))</f>
        <v/>
      </c>
      <c r="O70" s="6" t="str">
        <f>IF(F69="","",
IF(IFERROR(INDEX($C$1:$H$2,1,MATCH(5,$C$2:$H$2,0)),"")=$G$1,
IFERROR(IF(WEEKDAY(F69,1)=$H$2,IF(O69=$G$3,$G$1,""),""),""),
IFERROR(INDEX($C$1:$H$2,1,MATCH(5,$C$2:$H$2,0)),"")
))</f>
        <v>び</v>
      </c>
      <c r="P70" s="6" t="str">
        <f>IF(G69="","",
IF(IFERROR(INDEX($C$1:$H$2,1,MATCH(6,$C$2:$H$2,0)),"")=$G$1,
IFERROR(IF(WEEKDAY(G69,1)=$H$2,IF(P69=$G$3,$G$1,""),""),""),
IFERROR(INDEX($C$1:$H$2,1,MATCH(6,$C$2:$H$2,0)),"")
))</f>
        <v>燃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地区１７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尾浜町、久々知西町、潮江１・５丁目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紙・衣</v>
      </c>
      <c r="D104" s="41" t="str">
        <f t="shared" si="29"/>
        <v>燃</v>
      </c>
      <c r="E104" s="41" t="str">
        <f t="shared" si="29"/>
        <v/>
      </c>
      <c r="F104" s="41" t="str">
        <f t="shared" si="29"/>
        <v>び</v>
      </c>
      <c r="G104" s="41" t="str">
        <f t="shared" si="29"/>
        <v>燃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紙・衣</v>
      </c>
      <c r="M104" s="6" t="str">
        <f>IF(D103="","",
IF(IFERROR(INDEX($C$1:$H$2,1,MATCH(3,$C$2:$H$2,0)),"")=$G$1,
IFERROR(IF(WEEKDAY(D103,1)=$H$2,IF(M103=$G$3,$G$1,""),""),""),
IFERROR(INDEX($C$1:$H$2,1,MATCH(3,$C$2:$H$2,0)),"")
))</f>
        <v>燃</v>
      </c>
      <c r="N104" s="6" t="str">
        <f>IF(E103="","",
IF(IFERROR(INDEX($C$1:$H$2,1,MATCH(4,$C$2:$H$2,0)),"")=$G$1,
IFERROR(IF(WEEKDAY(E103,1)=$H$2,IF(N103=$G$3,$G$1,""),""),""),
IFERROR(INDEX($C$1:$H$2,1,MATCH(4,$C$2:$H$2,0)),"")
))</f>
        <v/>
      </c>
      <c r="O104" s="6" t="str">
        <f>IF(F103="","",
IF(IFERROR(INDEX($C$1:$H$2,1,MATCH(5,$C$2:$H$2,0)),"")=$G$1,
IFERROR(IF(WEEKDAY(F103,1)=$H$2,IF(O103=$G$3,$G$1,""),""),""),
IFERROR(INDEX($C$1:$H$2,1,MATCH(5,$C$2:$H$2,0)),"")
))</f>
        <v>び</v>
      </c>
      <c r="P104" s="6" t="str">
        <f>IF(G103="","",
IF(IFERROR(INDEX($C$1:$H$2,1,MATCH(6,$C$2:$H$2,0)),"")=$G$1,
IFERROR(IF(WEEKDAY(G103,1)=$H$2,IF(P103=$G$3,$G$1,""),""),""),
IFERROR(INDEX($C$1:$H$2,1,MATCH(6,$C$2:$H$2,0)),"")
))</f>
        <v>燃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紙・衣</v>
      </c>
      <c r="D106" s="41" t="str">
        <f t="shared" si="32"/>
        <v>燃</v>
      </c>
      <c r="E106" s="41" t="str">
        <f t="shared" si="32"/>
        <v/>
      </c>
      <c r="F106" s="41" t="str">
        <f t="shared" si="32"/>
        <v>び</v>
      </c>
      <c r="G106" s="41" t="str">
        <f t="shared" si="32"/>
        <v>燃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紙・衣</v>
      </c>
      <c r="M106" s="6" t="str">
        <f>IF(D105="","",
IF(IFERROR(INDEX($C$1:$H$2,1,MATCH(3,$C$2:$H$2,0)),"")=$G$1,
IFERROR(IF(WEEKDAY(D105,1)=$H$2,IF(M105=$G$3,$G$1,""),""),""),
IFERROR(INDEX($C$1:$H$2,1,MATCH(3,$C$2:$H$2,0)),"")
))</f>
        <v>燃</v>
      </c>
      <c r="N106" s="6" t="str">
        <f>IF(E105="","",
IF(IFERROR(INDEX($C$1:$H$2,1,MATCH(4,$C$2:$H$2,0)),"")=$G$1,
IFERROR(IF(WEEKDAY(E105,1)=$H$2,IF(N105=$G$3,$G$1,""),""),""),
IFERROR(INDEX($C$1:$H$2,1,MATCH(4,$C$2:$H$2,0)),"")
))</f>
        <v/>
      </c>
      <c r="O106" s="6" t="str">
        <f>IF(F105="","",
IF(IFERROR(INDEX($C$1:$H$2,1,MATCH(5,$C$2:$H$2,0)),"")=$G$1,
IFERROR(IF(WEEKDAY(F105,1)=$H$2,IF(O105=$G$3,$G$1,""),""),""),
IFERROR(INDEX($C$1:$H$2,1,MATCH(5,$C$2:$H$2,0)),"")
))</f>
        <v>び</v>
      </c>
      <c r="P106" s="6" t="str">
        <f>IF(G105="","",
IF(IFERROR(INDEX($C$1:$H$2,1,MATCH(6,$C$2:$H$2,0)),"")=$G$1,
IFERROR(IF(WEEKDAY(G105,1)=$H$2,IF(P105=$G$3,$G$1,""),""),""),
IFERROR(INDEX($C$1:$H$2,1,MATCH(6,$C$2:$H$2,0)),"")
))</f>
        <v>燃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紙・衣</v>
      </c>
      <c r="D108" s="41" t="str">
        <f t="shared" si="35"/>
        <v>燃</v>
      </c>
      <c r="E108" s="41" t="str">
        <f t="shared" si="35"/>
        <v>小・危</v>
      </c>
      <c r="F108" s="41" t="str">
        <f t="shared" si="35"/>
        <v>び</v>
      </c>
      <c r="G108" s="41" t="str">
        <f t="shared" si="35"/>
        <v>燃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紙・衣</v>
      </c>
      <c r="M108" s="6" t="str">
        <f>IF(D107="","",
IF(IFERROR(INDEX($C$1:$H$2,1,MATCH(3,$C$2:$H$2,0)),"")=$G$1,
IFERROR(IF(WEEKDAY(D107,1)=$H$2,IF(M107=$G$3,$G$1,""),""),""),
IFERROR(INDEX($C$1:$H$2,1,MATCH(3,$C$2:$H$2,0)),"")
))</f>
        <v>燃</v>
      </c>
      <c r="N108" s="6" t="str">
        <f>IF(E107="","",
IF(IFERROR(INDEX($C$1:$H$2,1,MATCH(4,$C$2:$H$2,0)),"")=$G$1,
IFERROR(IF(WEEKDAY(E107,1)=$H$2,IF(N107=$G$3,$G$1,""),""),""),
IFERROR(INDEX($C$1:$H$2,1,MATCH(4,$C$2:$H$2,0)),"")
))</f>
        <v>小・危</v>
      </c>
      <c r="O108" s="6" t="str">
        <f>IF(F107="","",
IF(IFERROR(INDEX($C$1:$H$2,1,MATCH(5,$C$2:$H$2,0)),"")=$G$1,
IFERROR(IF(WEEKDAY(F107,1)=$H$2,IF(O107=$G$3,$G$1,""),""),""),
IFERROR(INDEX($C$1:$H$2,1,MATCH(5,$C$2:$H$2,0)),"")
))</f>
        <v>び</v>
      </c>
      <c r="P108" s="6" t="str">
        <f>IF(G107="","",
IF(IFERROR(INDEX($C$1:$H$2,1,MATCH(6,$C$2:$H$2,0)),"")=$G$1,
IFERROR(IF(WEEKDAY(G107,1)=$H$2,IF(P107=$G$3,$G$1,""),""),""),
IFERROR(INDEX($C$1:$H$2,1,MATCH(6,$C$2:$H$2,0)),"")
))</f>
        <v>燃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紙・衣</v>
      </c>
      <c r="D110" s="41" t="str">
        <f t="shared" si="38"/>
        <v>燃</v>
      </c>
      <c r="E110" s="41" t="str">
        <f t="shared" si="38"/>
        <v/>
      </c>
      <c r="F110" s="41" t="str">
        <f t="shared" si="38"/>
        <v>び</v>
      </c>
      <c r="G110" s="41" t="str">
        <f t="shared" si="38"/>
        <v>燃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紙・衣</v>
      </c>
      <c r="M110" s="6" t="str">
        <f>IF(D109="","",
IF(IFERROR(INDEX($C$1:$H$2,1,MATCH(3,$C$2:$H$2,0)),"")=$G$1,
IFERROR(IF(WEEKDAY(D109,1)=$H$2,IF(M109=$G$3,$G$1,""),""),""),
IFERROR(INDEX($C$1:$H$2,1,MATCH(3,$C$2:$H$2,0)),"")
))</f>
        <v>燃</v>
      </c>
      <c r="N110" s="6" t="str">
        <f>IF(E109="","",
IF(IFERROR(INDEX($C$1:$H$2,1,MATCH(4,$C$2:$H$2,0)),"")=$G$1,
IFERROR(IF(WEEKDAY(E109,1)=$H$2,IF(N109=$G$3,$G$1,""),""),""),
IFERROR(INDEX($C$1:$H$2,1,MATCH(4,$C$2:$H$2,0)),"")
))</f>
        <v/>
      </c>
      <c r="O110" s="6" t="str">
        <f>IF(F109="","",
IF(IFERROR(INDEX($C$1:$H$2,1,MATCH(5,$C$2:$H$2,0)),"")=$G$1,
IFERROR(IF(WEEKDAY(F109,1)=$H$2,IF(O109=$G$3,$G$1,""),""),""),
IFERROR(INDEX($C$1:$H$2,1,MATCH(5,$C$2:$H$2,0)),"")
))</f>
        <v>び</v>
      </c>
      <c r="P110" s="6" t="str">
        <f>IF(G109="","",
IF(IFERROR(INDEX($C$1:$H$2,1,MATCH(6,$C$2:$H$2,0)),"")=$G$1,
IFERROR(IF(WEEKDAY(G109,1)=$H$2,IF(P109=$G$3,$G$1,""),""),""),
IFERROR(INDEX($C$1:$H$2,1,MATCH(6,$C$2:$H$2,0)),"")
))</f>
        <v>燃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紙・衣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紙・衣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地区１７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尾浜町、久々知西町、潮江１・５丁目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燃</v>
      </c>
      <c r="E146" s="41" t="str">
        <f t="shared" si="43"/>
        <v/>
      </c>
      <c r="F146" s="41" t="str">
        <f t="shared" si="43"/>
        <v>び</v>
      </c>
      <c r="G146" s="41" t="str">
        <f t="shared" si="43"/>
        <v>燃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燃</v>
      </c>
      <c r="N146" s="6" t="str">
        <f>IF(E145="","",
IF(IFERROR(INDEX($C$1:$H$2,1,MATCH(4,$C$2:$H$2,0)),"")=$G$1,
IFERROR(IF(WEEKDAY(E145,1)=$H$2,IF(N145=$G$3,$G$1,""),""),""),
IFERROR(INDEX($C$1:$H$2,1,MATCH(4,$C$2:$H$2,0)),"")
))</f>
        <v/>
      </c>
      <c r="O146" s="6" t="str">
        <f>IF(F145="","",
IF(IFERROR(INDEX($C$1:$H$2,1,MATCH(5,$C$2:$H$2,0)),"")=$G$1,
IFERROR(IF(WEEKDAY(F145,1)=$H$2,IF(O145=$G$3,$G$1,""),""),""),
IFERROR(INDEX($C$1:$H$2,1,MATCH(5,$C$2:$H$2,0)),"")
))</f>
        <v>び</v>
      </c>
      <c r="P146" s="6" t="str">
        <f>IF(G145="","",
IF(IFERROR(INDEX($C$1:$H$2,1,MATCH(6,$C$2:$H$2,0)),"")=$G$1,
IFERROR(IF(WEEKDAY(G145,1)=$H$2,IF(P145=$G$3,$G$1,""),""),""),
IFERROR(INDEX($C$1:$H$2,1,MATCH(6,$C$2:$H$2,0)),"")
))</f>
        <v>燃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紙・衣</v>
      </c>
      <c r="D148" s="41" t="str">
        <f t="shared" si="46"/>
        <v>燃</v>
      </c>
      <c r="E148" s="41" t="str">
        <f t="shared" si="46"/>
        <v/>
      </c>
      <c r="F148" s="41" t="str">
        <f t="shared" si="46"/>
        <v>び</v>
      </c>
      <c r="G148" s="41" t="str">
        <f t="shared" si="46"/>
        <v>燃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紙・衣</v>
      </c>
      <c r="M148" s="6" t="str">
        <f>IF(D147="","",
IF(IFERROR(INDEX($C$1:$H$2,1,MATCH(3,$C$2:$H$2,0)),"")=$G$1,
IFERROR(IF(WEEKDAY(D147,1)=$H$2,IF(M147=$G$3,$G$1,""),""),""),
IFERROR(INDEX($C$1:$H$2,1,MATCH(3,$C$2:$H$2,0)),"")
))</f>
        <v>燃</v>
      </c>
      <c r="N148" s="6" t="str">
        <f>IF(E147="","",
IF(IFERROR(INDEX($C$1:$H$2,1,MATCH(4,$C$2:$H$2,0)),"")=$G$1,
IFERROR(IF(WEEKDAY(E147,1)=$H$2,IF(N147=$G$3,$G$1,""),""),""),
IFERROR(INDEX($C$1:$H$2,1,MATCH(4,$C$2:$H$2,0)),"")
))</f>
        <v/>
      </c>
      <c r="O148" s="6" t="str">
        <f>IF(F147="","",
IF(IFERROR(INDEX($C$1:$H$2,1,MATCH(5,$C$2:$H$2,0)),"")=$G$1,
IFERROR(IF(WEEKDAY(F147,1)=$H$2,IF(O147=$G$3,$G$1,""),""),""),
IFERROR(INDEX($C$1:$H$2,1,MATCH(5,$C$2:$H$2,0)),"")
))</f>
        <v>び</v>
      </c>
      <c r="P148" s="6" t="str">
        <f>IF(G147="","",
IF(IFERROR(INDEX($C$1:$H$2,1,MATCH(6,$C$2:$H$2,0)),"")=$G$1,
IFERROR(IF(WEEKDAY(G147,1)=$H$2,IF(P147=$G$3,$G$1,""),""),""),
IFERROR(INDEX($C$1:$H$2,1,MATCH(6,$C$2:$H$2,0)),"")
))</f>
        <v>燃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紙・衣</v>
      </c>
      <c r="D150" s="41" t="str">
        <f t="shared" si="49"/>
        <v>燃</v>
      </c>
      <c r="E150" s="41" t="str">
        <f t="shared" si="49"/>
        <v>小・危</v>
      </c>
      <c r="F150" s="41" t="str">
        <f t="shared" si="49"/>
        <v>び</v>
      </c>
      <c r="G150" s="41" t="str">
        <f t="shared" si="49"/>
        <v>燃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紙・衣</v>
      </c>
      <c r="M150" s="6" t="str">
        <f>IF(D149="","",
IF(IFERROR(INDEX($C$1:$H$2,1,MATCH(3,$C$2:$H$2,0)),"")=$G$1,
IFERROR(IF(WEEKDAY(D149,1)=$H$2,IF(M149=$G$3,$G$1,""),""),""),
IFERROR(INDEX($C$1:$H$2,1,MATCH(3,$C$2:$H$2,0)),"")
))</f>
        <v>燃</v>
      </c>
      <c r="N150" s="6" t="str">
        <f>IF(E149="","",
IF(IFERROR(INDEX($C$1:$H$2,1,MATCH(4,$C$2:$H$2,0)),"")=$G$1,
IFERROR(IF(WEEKDAY(E149,1)=$H$2,IF(N149=$G$3,$G$1,""),""),""),
IFERROR(INDEX($C$1:$H$2,1,MATCH(4,$C$2:$H$2,0)),"")
))</f>
        <v>小・危</v>
      </c>
      <c r="O150" s="6" t="str">
        <f>IF(F149="","",
IF(IFERROR(INDEX($C$1:$H$2,1,MATCH(5,$C$2:$H$2,0)),"")=$G$1,
IFERROR(IF(WEEKDAY(F149,1)=$H$2,IF(O149=$G$3,$G$1,""),""),""),
IFERROR(INDEX($C$1:$H$2,1,MATCH(5,$C$2:$H$2,0)),"")
))</f>
        <v>び</v>
      </c>
      <c r="P150" s="6" t="str">
        <f>IF(G149="","",
IF(IFERROR(INDEX($C$1:$H$2,1,MATCH(6,$C$2:$H$2,0)),"")=$G$1,
IFERROR(IF(WEEKDAY(G149,1)=$H$2,IF(P149=$G$3,$G$1,""),""),""),
IFERROR(INDEX($C$1:$H$2,1,MATCH(6,$C$2:$H$2,0)),"")
))</f>
        <v>燃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紙・衣</v>
      </c>
      <c r="D152" s="41" t="str">
        <f t="shared" si="52"/>
        <v>燃</v>
      </c>
      <c r="E152" s="41" t="str">
        <f t="shared" si="52"/>
        <v/>
      </c>
      <c r="F152" s="41" t="str">
        <f t="shared" si="52"/>
        <v>び</v>
      </c>
      <c r="G152" s="41" t="str">
        <f t="shared" si="52"/>
        <v>燃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紙・衣</v>
      </c>
      <c r="M152" s="6" t="str">
        <f>IF(D151="","",
IF(IFERROR(INDEX($C$1:$H$2,1,MATCH(3,$C$2:$H$2,0)),"")=$G$1,
IFERROR(IF(WEEKDAY(D151,1)=$H$2,IF(M151=$G$3,$G$1,""),""),""),
IFERROR(INDEX($C$1:$H$2,1,MATCH(3,$C$2:$H$2,0)),"")
))</f>
        <v>燃</v>
      </c>
      <c r="N152" s="6" t="str">
        <f>IF(E151="","",
IF(IFERROR(INDEX($C$1:$H$2,1,MATCH(4,$C$2:$H$2,0)),"")=$G$1,
IFERROR(IF(WEEKDAY(E151,1)=$H$2,IF(N151=$G$3,$G$1,""),""),""),
IFERROR(INDEX($C$1:$H$2,1,MATCH(4,$C$2:$H$2,0)),"")
))</f>
        <v/>
      </c>
      <c r="O152" s="6" t="str">
        <f>IF(F151="","",
IF(IFERROR(INDEX($C$1:$H$2,1,MATCH(5,$C$2:$H$2,0)),"")=$G$1,
IFERROR(IF(WEEKDAY(F151,1)=$H$2,IF(O151=$G$3,$G$1,""),""),""),
IFERROR(INDEX($C$1:$H$2,1,MATCH(5,$C$2:$H$2,0)),"")
))</f>
        <v>び</v>
      </c>
      <c r="P152" s="6" t="str">
        <f>IF(G151="","",
IF(IFERROR(INDEX($C$1:$H$2,1,MATCH(6,$C$2:$H$2,0)),"")=$G$1,
IFERROR(IF(WEEKDAY(G151,1)=$H$2,IF(P151=$G$3,$G$1,""),""),""),
IFERROR(INDEX($C$1:$H$2,1,MATCH(6,$C$2:$H$2,0)),"")
))</f>
        <v>燃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紙・衣</v>
      </c>
      <c r="D154" s="41" t="str">
        <f t="shared" si="54"/>
        <v>燃</v>
      </c>
      <c r="E154" s="41" t="str">
        <f t="shared" si="54"/>
        <v/>
      </c>
      <c r="F154" s="41" t="str">
        <f t="shared" si="54"/>
        <v>び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紙・衣</v>
      </c>
      <c r="M154" s="6" t="str">
        <f>IF(D153="","",
IF(IFERROR(INDEX($C$1:$H$2,1,MATCH(3,$C$2:$H$2,0)),"")=$G$1,
IFERROR(IF(WEEKDAY(D153,1)=$H$2,IF(M153=$G$3,$G$1,""),""),""),
IFERROR(INDEX($C$1:$H$2,1,MATCH(3,$C$2:$H$2,0)),"")
))</f>
        <v>燃</v>
      </c>
      <c r="N154" s="6" t="str">
        <f>IF(E153="","",
IF(IFERROR(INDEX($C$1:$H$2,1,MATCH(4,$C$2:$H$2,0)),"")=$G$1,
IFERROR(IF(WEEKDAY(E153,1)=$H$2,IF(N153=$G$3,$G$1,""),""),""),
IFERROR(INDEX($C$1:$H$2,1,MATCH(4,$C$2:$H$2,0)),"")
))</f>
        <v/>
      </c>
      <c r="O154" s="6" t="str">
        <f>IF(F153="","",
IF(IFERROR(INDEX($C$1:$H$2,1,MATCH(5,$C$2:$H$2,0)),"")=$G$1,
IFERROR(IF(WEEKDAY(F153,1)=$H$2,IF(O153=$G$3,$G$1,""),""),""),
IFERROR(INDEX($C$1:$H$2,1,MATCH(5,$C$2:$H$2,0)),"")
))</f>
        <v>び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地区１７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尾浜町、久々知西町、潮江１・５丁目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燃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燃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紙・衣</v>
      </c>
      <c r="D190" s="41" t="str">
        <f t="shared" si="60"/>
        <v>燃</v>
      </c>
      <c r="E190" s="41" t="str">
        <f t="shared" si="60"/>
        <v/>
      </c>
      <c r="F190" s="41" t="str">
        <f t="shared" si="60"/>
        <v>び</v>
      </c>
      <c r="G190" s="41" t="str">
        <f t="shared" si="60"/>
        <v>燃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紙・衣</v>
      </c>
      <c r="M190" s="6" t="str">
        <f>IF(D189="","",
IF(IFERROR(INDEX($C$1:$H$2,1,MATCH(3,$C$2:$H$2,0)),"")=$G$1,
IFERROR(IF(WEEKDAY(D189,1)=$H$2,IF(M189=$G$3,$G$1,""),""),""),
IFERROR(INDEX($C$1:$H$2,1,MATCH(3,$C$2:$H$2,0)),"")
))</f>
        <v>燃</v>
      </c>
      <c r="N190" s="6" t="str">
        <f>IF(E189="","",
IF(IFERROR(INDEX($C$1:$H$2,1,MATCH(4,$C$2:$H$2,0)),"")=$G$1,
IFERROR(IF(WEEKDAY(E189,1)=$H$2,IF(N189=$G$3,$G$1,""),""),""),
IFERROR(INDEX($C$1:$H$2,1,MATCH(4,$C$2:$H$2,0)),"")
))</f>
        <v/>
      </c>
      <c r="O190" s="6" t="str">
        <f>IF(F189="","",
IF(IFERROR(INDEX($C$1:$H$2,1,MATCH(5,$C$2:$H$2,0)),"")=$G$1,
IFERROR(IF(WEEKDAY(F189,1)=$H$2,IF(O189=$G$3,$G$1,""),""),""),
IFERROR(INDEX($C$1:$H$2,1,MATCH(5,$C$2:$H$2,0)),"")
))</f>
        <v>び</v>
      </c>
      <c r="P190" s="6" t="str">
        <f>IF(G189="","",
IF(IFERROR(INDEX($C$1:$H$2,1,MATCH(6,$C$2:$H$2,0)),"")=$G$1,
IFERROR(IF(WEEKDAY(G189,1)=$H$2,IF(P189=$G$3,$G$1,""),""),""),
IFERROR(INDEX($C$1:$H$2,1,MATCH(6,$C$2:$H$2,0)),"")
))</f>
        <v>燃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紙・衣</v>
      </c>
      <c r="D192" s="41" t="str">
        <f t="shared" si="63"/>
        <v>燃</v>
      </c>
      <c r="E192" s="41" t="str">
        <f t="shared" si="63"/>
        <v/>
      </c>
      <c r="F192" s="41" t="str">
        <f t="shared" si="63"/>
        <v>び</v>
      </c>
      <c r="G192" s="41" t="str">
        <f t="shared" si="63"/>
        <v>燃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紙・衣</v>
      </c>
      <c r="M192" s="6" t="str">
        <f>IF(D191="","",
IF(IFERROR(INDEX($C$1:$H$2,1,MATCH(3,$C$2:$H$2,0)),"")=$G$1,
IFERROR(IF(WEEKDAY(D191,1)=$H$2,IF(M191=$G$3,$G$1,""),""),""),
IFERROR(INDEX($C$1:$H$2,1,MATCH(3,$C$2:$H$2,0)),"")
))</f>
        <v>燃</v>
      </c>
      <c r="N192" s="6" t="str">
        <f>IF(E191="","",
IF(IFERROR(INDEX($C$1:$H$2,1,MATCH(4,$C$2:$H$2,0)),"")=$G$1,
IFERROR(IF(WEEKDAY(E191,1)=$H$2,IF(N191=$G$3,$G$1,""),""),""),
IFERROR(INDEX($C$1:$H$2,1,MATCH(4,$C$2:$H$2,0)),"")
))</f>
        <v/>
      </c>
      <c r="O192" s="6" t="str">
        <f>IF(F191="","",
IF(IFERROR(INDEX($C$1:$H$2,1,MATCH(5,$C$2:$H$2,0)),"")=$G$1,
IFERROR(IF(WEEKDAY(F191,1)=$H$2,IF(O191=$G$3,$G$1,""),""),""),
IFERROR(INDEX($C$1:$H$2,1,MATCH(5,$C$2:$H$2,0)),"")
))</f>
        <v>び</v>
      </c>
      <c r="P192" s="6" t="str">
        <f>IF(G191="","",
IF(IFERROR(INDEX($C$1:$H$2,1,MATCH(6,$C$2:$H$2,0)),"")=$G$1,
IFERROR(IF(WEEKDAY(G191,1)=$H$2,IF(P191=$G$3,$G$1,""),""),""),
IFERROR(INDEX($C$1:$H$2,1,MATCH(6,$C$2:$H$2,0)),"")
))</f>
        <v>燃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紙・衣</v>
      </c>
      <c r="D194" s="41" t="str">
        <f t="shared" si="66"/>
        <v>燃</v>
      </c>
      <c r="E194" s="41" t="str">
        <f t="shared" si="66"/>
        <v>小・危</v>
      </c>
      <c r="F194" s="41" t="str">
        <f t="shared" si="66"/>
        <v>び</v>
      </c>
      <c r="G194" s="41" t="str">
        <f t="shared" si="66"/>
        <v>燃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紙・衣</v>
      </c>
      <c r="M194" s="6" t="str">
        <f>IF(D193="","",
IF(IFERROR(INDEX($C$1:$H$2,1,MATCH(3,$C$2:$H$2,0)),"")=$G$1,
IFERROR(IF(WEEKDAY(D193,1)=$H$2,IF(M193=$G$3,$G$1,""),""),""),
IFERROR(INDEX($C$1:$H$2,1,MATCH(3,$C$2:$H$2,0)),"")
))</f>
        <v>燃</v>
      </c>
      <c r="N194" s="6" t="str">
        <f>IF(E193="","",
IF(IFERROR(INDEX($C$1:$H$2,1,MATCH(4,$C$2:$H$2,0)),"")=$G$1,
IFERROR(IF(WEEKDAY(E193,1)=$H$2,IF(N193=$G$3,$G$1,""),""),""),
IFERROR(INDEX($C$1:$H$2,1,MATCH(4,$C$2:$H$2,0)),"")
))</f>
        <v>小・危</v>
      </c>
      <c r="O194" s="6" t="str">
        <f>IF(F193="","",
IF(IFERROR(INDEX($C$1:$H$2,1,MATCH(5,$C$2:$H$2,0)),"")=$G$1,
IFERROR(IF(WEEKDAY(F193,1)=$H$2,IF(O193=$G$3,$G$1,""),""),""),
IFERROR(INDEX($C$1:$H$2,1,MATCH(5,$C$2:$H$2,0)),"")
))</f>
        <v>び</v>
      </c>
      <c r="P194" s="6" t="str">
        <f>IF(G193="","",
IF(IFERROR(INDEX($C$1:$H$2,1,MATCH(6,$C$2:$H$2,0)),"")=$G$1,
IFERROR(IF(WEEKDAY(G193,1)=$H$2,IF(P193=$G$3,$G$1,""),""),""),
IFERROR(INDEX($C$1:$H$2,1,MATCH(6,$C$2:$H$2,0)),"")
))</f>
        <v>燃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紙・衣</v>
      </c>
      <c r="D196" s="41" t="str">
        <f t="shared" si="68"/>
        <v>燃</v>
      </c>
      <c r="E196" s="41" t="str">
        <f t="shared" si="68"/>
        <v/>
      </c>
      <c r="F196" s="41" t="str">
        <f t="shared" si="68"/>
        <v>び</v>
      </c>
      <c r="G196" s="41" t="str">
        <f t="shared" si="68"/>
        <v>燃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紙・衣</v>
      </c>
      <c r="M196" s="6" t="str">
        <f>IF(D195="","",
IF(IFERROR(INDEX($C$1:$H$2,1,MATCH(3,$C$2:$H$2,0)),"")=$G$1,
IFERROR(IF(WEEKDAY(D195,1)=$H$2,IF(M195=$G$3,$G$1,""),""),""),
IFERROR(INDEX($C$1:$H$2,1,MATCH(3,$C$2:$H$2,0)),"")
))</f>
        <v>燃</v>
      </c>
      <c r="N196" s="6" t="str">
        <f>IF(E195="","",
IF(IFERROR(INDEX($C$1:$H$2,1,MATCH(4,$C$2:$H$2,0)),"")=$G$1,
IFERROR(IF(WEEKDAY(E195,1)=$H$2,IF(N195=$G$3,$G$1,""),""),""),
IFERROR(INDEX($C$1:$H$2,1,MATCH(4,$C$2:$H$2,0)),"")
))</f>
        <v/>
      </c>
      <c r="O196" s="6" t="str">
        <f>IF(F195="","",
IF(IFERROR(INDEX($C$1:$H$2,1,MATCH(5,$C$2:$H$2,0)),"")=$G$1,
IFERROR(IF(WEEKDAY(F195,1)=$H$2,IF(O195=$G$3,$G$1,""),""),""),
IFERROR(INDEX($C$1:$H$2,1,MATCH(5,$C$2:$H$2,0)),"")
))</f>
        <v>び</v>
      </c>
      <c r="P196" s="6" t="str">
        <f>IF(G195="","",
IF(IFERROR(INDEX($C$1:$H$2,1,MATCH(6,$C$2:$H$2,0)),"")=$G$1,
IFERROR(IF(WEEKDAY(G195,1)=$H$2,IF(P195=$G$3,$G$1,""),""),""),
IFERROR(INDEX($C$1:$H$2,1,MATCH(6,$C$2:$H$2,0)),"")
))</f>
        <v>燃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地区１７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尾浜町、久々知西町、潮江１・５丁目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紙・衣</v>
      </c>
      <c r="D230" s="41" t="str">
        <f t="shared" si="71"/>
        <v>燃</v>
      </c>
      <c r="E230" s="41" t="str">
        <f t="shared" si="71"/>
        <v/>
      </c>
      <c r="F230" s="41" t="str">
        <f t="shared" si="71"/>
        <v>び</v>
      </c>
      <c r="G230" s="41" t="str">
        <f t="shared" si="71"/>
        <v>燃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紙・衣</v>
      </c>
      <c r="M230" s="6" t="str">
        <f>IF(D229="","",
IF(IFERROR(INDEX($C$1:$H$2,1,MATCH(3,$C$2:$H$2,0)),"")=$G$1,
IFERROR(IF(WEEKDAY(D229,1)=$H$2,IF(M229=$G$3,$G$1,""),""),""),
IFERROR(INDEX($C$1:$H$2,1,MATCH(3,$C$2:$H$2,0)),"")
))</f>
        <v>燃</v>
      </c>
      <c r="N230" s="6" t="str">
        <f>IF(E229="","",
IF(IFERROR(INDEX($C$1:$H$2,1,MATCH(4,$C$2:$H$2,0)),"")=$G$1,
IFERROR(IF(WEEKDAY(E229,1)=$H$2,IF(N229=$G$3,$G$1,""),""),""),
IFERROR(INDEX($C$1:$H$2,1,MATCH(4,$C$2:$H$2,0)),"")
))</f>
        <v/>
      </c>
      <c r="O230" s="6" t="str">
        <f>IF(F229="","",
IF(IFERROR(INDEX($C$1:$H$2,1,MATCH(5,$C$2:$H$2,0)),"")=$G$1,
IFERROR(IF(WEEKDAY(F229,1)=$H$2,IF(O229=$G$3,$G$1,""),""),""),
IFERROR(INDEX($C$1:$H$2,1,MATCH(5,$C$2:$H$2,0)),"")
))</f>
        <v>び</v>
      </c>
      <c r="P230" s="6" t="str">
        <f>IF(G229="","",
IF(IFERROR(INDEX($C$1:$H$2,1,MATCH(6,$C$2:$H$2,0)),"")=$G$1,
IFERROR(IF(WEEKDAY(G229,1)=$H$2,IF(P229=$G$3,$G$1,""),""),""),
IFERROR(INDEX($C$1:$H$2,1,MATCH(6,$C$2:$H$2,0)),"")
))</f>
        <v>燃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紙・衣</v>
      </c>
      <c r="D232" s="41" t="str">
        <f t="shared" si="74"/>
        <v>燃</v>
      </c>
      <c r="E232" s="41" t="str">
        <f t="shared" si="74"/>
        <v/>
      </c>
      <c r="F232" s="41" t="str">
        <f t="shared" si="74"/>
        <v>び</v>
      </c>
      <c r="G232" s="41" t="str">
        <f t="shared" si="74"/>
        <v>燃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紙・衣</v>
      </c>
      <c r="M232" s="6" t="str">
        <f>IF(D231="","",
IF(IFERROR(INDEX($C$1:$H$2,1,MATCH(3,$C$2:$H$2,0)),"")=$G$1,
IFERROR(IF(WEEKDAY(D231,1)=$H$2,IF(M231=$G$3,$G$1,""),""),""),
IFERROR(INDEX($C$1:$H$2,1,MATCH(3,$C$2:$H$2,0)),"")
))</f>
        <v>燃</v>
      </c>
      <c r="N232" s="6" t="str">
        <f>IF(E231="","",
IF(IFERROR(INDEX($C$1:$H$2,1,MATCH(4,$C$2:$H$2,0)),"")=$G$1,
IFERROR(IF(WEEKDAY(E231,1)=$H$2,IF(N231=$G$3,$G$1,""),""),""),
IFERROR(INDEX($C$1:$H$2,1,MATCH(4,$C$2:$H$2,0)),"")
))</f>
        <v/>
      </c>
      <c r="O232" s="6" t="str">
        <f>IF(F231="","",
IF(IFERROR(INDEX($C$1:$H$2,1,MATCH(5,$C$2:$H$2,0)),"")=$G$1,
IFERROR(IF(WEEKDAY(F231,1)=$H$2,IF(O231=$G$3,$G$1,""),""),""),
IFERROR(INDEX($C$1:$H$2,1,MATCH(5,$C$2:$H$2,0)),"")
))</f>
        <v>び</v>
      </c>
      <c r="P232" s="6" t="str">
        <f>IF(G231="","",
IF(IFERROR(INDEX($C$1:$H$2,1,MATCH(6,$C$2:$H$2,0)),"")=$G$1,
IFERROR(IF(WEEKDAY(G231,1)=$H$2,IF(P231=$G$3,$G$1,""),""),""),
IFERROR(INDEX($C$1:$H$2,1,MATCH(6,$C$2:$H$2,0)),"")
))</f>
        <v>燃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紙・衣</v>
      </c>
      <c r="D234" s="41" t="str">
        <f t="shared" si="77"/>
        <v>燃</v>
      </c>
      <c r="E234" s="41" t="str">
        <f t="shared" si="77"/>
        <v>小・危</v>
      </c>
      <c r="F234" s="41" t="str">
        <f t="shared" si="77"/>
        <v>び</v>
      </c>
      <c r="G234" s="41" t="str">
        <f t="shared" si="77"/>
        <v>燃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紙・衣</v>
      </c>
      <c r="M234" s="6" t="str">
        <f>IF(D233="","",
IF(IFERROR(INDEX($C$1:$H$2,1,MATCH(3,$C$2:$H$2,0)),"")=$G$1,
IFERROR(IF(WEEKDAY(D233,1)=$H$2,IF(M233=$G$3,$G$1,""),""),""),
IFERROR(INDEX($C$1:$H$2,1,MATCH(3,$C$2:$H$2,0)),"")
))</f>
        <v>燃</v>
      </c>
      <c r="N234" s="6" t="str">
        <f>IF(E233="","",
IF(IFERROR(INDEX($C$1:$H$2,1,MATCH(4,$C$2:$H$2,0)),"")=$G$1,
IFERROR(IF(WEEKDAY(E233,1)=$H$2,IF(N233=$G$3,$G$1,""),""),""),
IFERROR(INDEX($C$1:$H$2,1,MATCH(4,$C$2:$H$2,0)),"")
))</f>
        <v>小・危</v>
      </c>
      <c r="O234" s="6" t="str">
        <f>IF(F233="","",
IF(IFERROR(INDEX($C$1:$H$2,1,MATCH(5,$C$2:$H$2,0)),"")=$G$1,
IFERROR(IF(WEEKDAY(F233,1)=$H$2,IF(O233=$G$3,$G$1,""),""),""),
IFERROR(INDEX($C$1:$H$2,1,MATCH(5,$C$2:$H$2,0)),"")
))</f>
        <v>び</v>
      </c>
      <c r="P234" s="6" t="str">
        <f>IF(G233="","",
IF(IFERROR(INDEX($C$1:$H$2,1,MATCH(6,$C$2:$H$2,0)),"")=$G$1,
IFERROR(IF(WEEKDAY(G233,1)=$H$2,IF(P233=$G$3,$G$1,""),""),""),
IFERROR(INDEX($C$1:$H$2,1,MATCH(6,$C$2:$H$2,0)),"")
))</f>
        <v>燃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紙・衣</v>
      </c>
      <c r="D236" s="41" t="str">
        <f t="shared" si="80"/>
        <v>燃</v>
      </c>
      <c r="E236" s="41" t="str">
        <f t="shared" si="80"/>
        <v/>
      </c>
      <c r="F236" s="41" t="str">
        <f t="shared" si="80"/>
        <v>び</v>
      </c>
      <c r="G236" s="41" t="str">
        <f t="shared" si="80"/>
        <v>燃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紙・衣</v>
      </c>
      <c r="M236" s="6" t="str">
        <f>IF(D235="","",
IF(IFERROR(INDEX($C$1:$H$2,1,MATCH(3,$C$2:$H$2,0)),"")=$G$1,
IFERROR(IF(WEEKDAY(D235,1)=$H$2,IF(M235=$G$3,$G$1,""),""),""),
IFERROR(INDEX($C$1:$H$2,1,MATCH(3,$C$2:$H$2,0)),"")
))</f>
        <v>燃</v>
      </c>
      <c r="N236" s="6" t="str">
        <f>IF(E235="","",
IF(IFERROR(INDEX($C$1:$H$2,1,MATCH(4,$C$2:$H$2,0)),"")=$G$1,
IFERROR(IF(WEEKDAY(E235,1)=$H$2,IF(N235=$G$3,$G$1,""),""),""),
IFERROR(INDEX($C$1:$H$2,1,MATCH(4,$C$2:$H$2,0)),"")
))</f>
        <v/>
      </c>
      <c r="O236" s="6" t="str">
        <f>IF(F235="","",
IF(IFERROR(INDEX($C$1:$H$2,1,MATCH(5,$C$2:$H$2,0)),"")=$G$1,
IFERROR(IF(WEEKDAY(F235,1)=$H$2,IF(O235=$G$3,$G$1,""),""),""),
IFERROR(INDEX($C$1:$H$2,1,MATCH(5,$C$2:$H$2,0)),"")
))</f>
        <v>び</v>
      </c>
      <c r="P236" s="6" t="str">
        <f>IF(G235="","",
IF(IFERROR(INDEX($C$1:$H$2,1,MATCH(6,$C$2:$H$2,0)),"")=$G$1,
IFERROR(IF(WEEKDAY(G235,1)=$H$2,IF(P235=$G$3,$G$1,""),""),""),
IFERROR(INDEX($C$1:$H$2,1,MATCH(6,$C$2:$H$2,0)),"")
))</f>
        <v>燃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紙・衣</v>
      </c>
      <c r="D238" s="41" t="str">
        <f t="shared" si="82"/>
        <v>燃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紙・衣</v>
      </c>
      <c r="M238" s="6" t="str">
        <f>IF(D237="","",
IF(IFERROR(INDEX($C$1:$H$2,1,MATCH(3,$C$2:$H$2,0)),"")=$G$1,
IFERROR(IF(WEEKDAY(D237,1)=$H$2,IF(M237=$G$3,$G$1,""),""),""),
IFERROR(INDEX($C$1:$H$2,1,MATCH(3,$C$2:$H$2,0)),"")
))</f>
        <v>燃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地区１７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尾浜町、久々知西町、潮江１・５丁目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/>
      </c>
      <c r="F272" s="41" t="str">
        <f t="shared" si="85"/>
        <v>び</v>
      </c>
      <c r="G272" s="41" t="str">
        <f t="shared" si="85"/>
        <v>燃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/>
      </c>
      <c r="O272" s="6" t="str">
        <f>IF(F271="","",
IF(IFERROR(INDEX($C$1:$H$2,1,MATCH(5,$C$2:$H$2,0)),"")=$G$1,
IFERROR(IF(WEEKDAY(F271,1)=$H$2,IF(O271=$G$3,$G$1,""),""),""),
IFERROR(INDEX($C$1:$H$2,1,MATCH(5,$C$2:$H$2,0)),"")
))</f>
        <v>び</v>
      </c>
      <c r="P272" s="6" t="str">
        <f>IF(G271="","",
IF(IFERROR(INDEX($C$1:$H$2,1,MATCH(6,$C$2:$H$2,0)),"")=$G$1,
IFERROR(IF(WEEKDAY(G271,1)=$H$2,IF(P271=$G$3,$G$1,""),""),""),
IFERROR(INDEX($C$1:$H$2,1,MATCH(6,$C$2:$H$2,0)),"")
))</f>
        <v>燃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紙・衣</v>
      </c>
      <c r="D274" s="41" t="str">
        <f t="shared" si="88"/>
        <v>燃</v>
      </c>
      <c r="E274" s="41" t="str">
        <f t="shared" si="88"/>
        <v/>
      </c>
      <c r="F274" s="41" t="str">
        <f t="shared" si="88"/>
        <v>び</v>
      </c>
      <c r="G274" s="41" t="str">
        <f t="shared" si="88"/>
        <v>燃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紙・衣</v>
      </c>
      <c r="M274" s="6" t="str">
        <f>IF(D273="","",
IF(IFERROR(INDEX($C$1:$H$2,1,MATCH(3,$C$2:$H$2,0)),"")=$G$1,
IFERROR(IF(WEEKDAY(D273,1)=$H$2,IF(M273=$G$3,$G$1,""),""),""),
IFERROR(INDEX($C$1:$H$2,1,MATCH(3,$C$2:$H$2,0)),"")
))</f>
        <v>燃</v>
      </c>
      <c r="N274" s="6" t="str">
        <f>IF(E273="","",
IF(IFERROR(INDEX($C$1:$H$2,1,MATCH(4,$C$2:$H$2,0)),"")=$G$1,
IFERROR(IF(WEEKDAY(E273,1)=$H$2,IF(N273=$G$3,$G$1,""),""),""),
IFERROR(INDEX($C$1:$H$2,1,MATCH(4,$C$2:$H$2,0)),"")
))</f>
        <v/>
      </c>
      <c r="O274" s="6" t="str">
        <f>IF(F273="","",
IF(IFERROR(INDEX($C$1:$H$2,1,MATCH(5,$C$2:$H$2,0)),"")=$G$1,
IFERROR(IF(WEEKDAY(F273,1)=$H$2,IF(O273=$G$3,$G$1,""),""),""),
IFERROR(INDEX($C$1:$H$2,1,MATCH(5,$C$2:$H$2,0)),"")
))</f>
        <v>び</v>
      </c>
      <c r="P274" s="6" t="str">
        <f>IF(G273="","",
IF(IFERROR(INDEX($C$1:$H$2,1,MATCH(6,$C$2:$H$2,0)),"")=$G$1,
IFERROR(IF(WEEKDAY(G273,1)=$H$2,IF(P273=$G$3,$G$1,""),""),""),
IFERROR(INDEX($C$1:$H$2,1,MATCH(6,$C$2:$H$2,0)),"")
))</f>
        <v>燃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紙・衣</v>
      </c>
      <c r="D276" s="41" t="str">
        <f t="shared" si="91"/>
        <v>燃</v>
      </c>
      <c r="E276" s="41" t="str">
        <f t="shared" si="91"/>
        <v>小・危</v>
      </c>
      <c r="F276" s="41" t="str">
        <f t="shared" si="91"/>
        <v>び</v>
      </c>
      <c r="G276" s="41" t="str">
        <f t="shared" si="91"/>
        <v>燃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紙・衣</v>
      </c>
      <c r="M276" s="6" t="str">
        <f>IF(D275="","",
IF(IFERROR(INDEX($C$1:$H$2,1,MATCH(3,$C$2:$H$2,0)),"")=$G$1,
IFERROR(IF(WEEKDAY(D275,1)=$H$2,IF(M275=$G$3,$G$1,""),""),""),
IFERROR(INDEX($C$1:$H$2,1,MATCH(3,$C$2:$H$2,0)),"")
))</f>
        <v>燃</v>
      </c>
      <c r="N276" s="6" t="str">
        <f>IF(E275="","",
IF(IFERROR(INDEX($C$1:$H$2,1,MATCH(4,$C$2:$H$2,0)),"")=$G$1,
IFERROR(IF(WEEKDAY(E275,1)=$H$2,IF(N275=$G$3,$G$1,""),""),""),
IFERROR(INDEX($C$1:$H$2,1,MATCH(4,$C$2:$H$2,0)),"")
))</f>
        <v>小・危</v>
      </c>
      <c r="O276" s="6" t="str">
        <f>IF(F275="","",
IF(IFERROR(INDEX($C$1:$H$2,1,MATCH(5,$C$2:$H$2,0)),"")=$G$1,
IFERROR(IF(WEEKDAY(F275,1)=$H$2,IF(O275=$G$3,$G$1,""),""),""),
IFERROR(INDEX($C$1:$H$2,1,MATCH(5,$C$2:$H$2,0)),"")
))</f>
        <v>び</v>
      </c>
      <c r="P276" s="6" t="str">
        <f>IF(G275="","",
IF(IFERROR(INDEX($C$1:$H$2,1,MATCH(6,$C$2:$H$2,0)),"")=$G$1,
IFERROR(IF(WEEKDAY(G275,1)=$H$2,IF(P275=$G$3,$G$1,""),""),""),
IFERROR(INDEX($C$1:$H$2,1,MATCH(6,$C$2:$H$2,0)),"")
))</f>
        <v>燃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紙・衣</v>
      </c>
      <c r="D278" s="41" t="str">
        <f t="shared" si="94"/>
        <v>燃</v>
      </c>
      <c r="E278" s="41" t="str">
        <f t="shared" si="94"/>
        <v/>
      </c>
      <c r="F278" s="41" t="str">
        <f t="shared" si="94"/>
        <v>び</v>
      </c>
      <c r="G278" s="41" t="str">
        <f t="shared" si="94"/>
        <v>燃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紙・衣</v>
      </c>
      <c r="M278" s="6" t="str">
        <f>IF(D277="","",
IF(IFERROR(INDEX($C$1:$H$2,1,MATCH(3,$C$2:$H$2,0)),"")=$G$1,
IFERROR(IF(WEEKDAY(D277,1)=$H$2,IF(M277=$G$3,$G$1,""),""),""),
IFERROR(INDEX($C$1:$H$2,1,MATCH(3,$C$2:$H$2,0)),"")
))</f>
        <v>燃</v>
      </c>
      <c r="N278" s="6" t="str">
        <f>IF(E277="","",
IF(IFERROR(INDEX($C$1:$H$2,1,MATCH(4,$C$2:$H$2,0)),"")=$G$1,
IFERROR(IF(WEEKDAY(E277,1)=$H$2,IF(N277=$G$3,$G$1,""),""),""),
IFERROR(INDEX($C$1:$H$2,1,MATCH(4,$C$2:$H$2,0)),"")
))</f>
        <v/>
      </c>
      <c r="O278" s="6" t="str">
        <f>IF(F277="","",
IF(IFERROR(INDEX($C$1:$H$2,1,MATCH(5,$C$2:$H$2,0)),"")=$G$1,
IFERROR(IF(WEEKDAY(F277,1)=$H$2,IF(O277=$G$3,$G$1,""),""),""),
IFERROR(INDEX($C$1:$H$2,1,MATCH(5,$C$2:$H$2,0)),"")
))</f>
        <v>び</v>
      </c>
      <c r="P278" s="6" t="str">
        <f>IF(G277="","",
IF(IFERROR(INDEX($C$1:$H$2,1,MATCH(6,$C$2:$H$2,0)),"")=$G$1,
IFERROR(IF(WEEKDAY(G277,1)=$H$2,IF(P277=$G$3,$G$1,""),""),""),
IFERROR(INDEX($C$1:$H$2,1,MATCH(6,$C$2:$H$2,0)),"")
))</f>
        <v>燃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紙・衣</v>
      </c>
      <c r="D280" s="41" t="str">
        <f t="shared" si="96"/>
        <v>燃</v>
      </c>
      <c r="E280" s="41" t="str">
        <f t="shared" si="96"/>
        <v/>
      </c>
      <c r="F280" s="41" t="str">
        <f t="shared" si="96"/>
        <v>び</v>
      </c>
      <c r="G280" s="41" t="str">
        <f t="shared" si="96"/>
        <v>燃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紙・衣</v>
      </c>
      <c r="M280" s="6" t="str">
        <f>IF(D279="","",
IF(IFERROR(INDEX($C$1:$H$2,1,MATCH(3,$C$2:$H$2,0)),"")=$G$1,
IFERROR(IF(WEEKDAY(D279,1)=$H$2,IF(M279=$G$3,$G$1,""),""),""),
IFERROR(INDEX($C$1:$H$2,1,MATCH(3,$C$2:$H$2,0)),"")
))</f>
        <v>燃</v>
      </c>
      <c r="N280" s="6" t="str">
        <f>IF(E279="","",
IF(IFERROR(INDEX($C$1:$H$2,1,MATCH(4,$C$2:$H$2,0)),"")=$G$1,
IFERROR(IF(WEEKDAY(E279,1)=$H$2,IF(N279=$G$3,$G$1,""),""),""),
IFERROR(INDEX($C$1:$H$2,1,MATCH(4,$C$2:$H$2,0)),"")
))</f>
        <v/>
      </c>
      <c r="O280" s="6" t="str">
        <f>IF(F279="","",
IF(IFERROR(INDEX($C$1:$H$2,1,MATCH(5,$C$2:$H$2,0)),"")=$G$1,
IFERROR(IF(WEEKDAY(F279,1)=$H$2,IF(O279=$G$3,$G$1,""),""),""),
IFERROR(INDEX($C$1:$H$2,1,MATCH(5,$C$2:$H$2,0)),"")
))</f>
        <v>び</v>
      </c>
      <c r="P280" s="6" t="str">
        <f>IF(G279="","",
IF(IFERROR(INDEX($C$1:$H$2,1,MATCH(6,$C$2:$H$2,0)),"")=$G$1,
IFERROR(IF(WEEKDAY(G279,1)=$H$2,IF(P279=$G$3,$G$1,""),""),""),
IFERROR(INDEX($C$1:$H$2,1,MATCH(6,$C$2:$H$2,0)),"")
))</f>
        <v>燃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地区１７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尾浜町、久々知西町、潮江１・５丁目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紙・衣</v>
      </c>
      <c r="D316" s="41" t="str">
        <f t="shared" si="102"/>
        <v>燃</v>
      </c>
      <c r="E316" s="41" t="str">
        <f t="shared" si="102"/>
        <v/>
      </c>
      <c r="F316" s="41" t="str">
        <f t="shared" si="102"/>
        <v>び</v>
      </c>
      <c r="G316" s="41" t="str">
        <f t="shared" si="102"/>
        <v>燃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紙・衣</v>
      </c>
      <c r="M316" s="6" t="str">
        <f>IF(D315="","",
IF(IFERROR(INDEX($C$1:$H$2,1,MATCH(3,$C$2:$H$2,0)),"")=$G$1,
IFERROR(IF(WEEKDAY(D315,1)=$H$2,IF(M315=$G$3,$G$1,""),""),""),
IFERROR(INDEX($C$1:$H$2,1,MATCH(3,$C$2:$H$2,0)),"")
))</f>
        <v>燃</v>
      </c>
      <c r="N316" s="6" t="str">
        <f>IF(E315="","",
IF(IFERROR(INDEX($C$1:$H$2,1,MATCH(4,$C$2:$H$2,0)),"")=$G$1,
IFERROR(IF(WEEKDAY(E315,1)=$H$2,IF(N315=$G$3,$G$1,""),""),""),
IFERROR(INDEX($C$1:$H$2,1,MATCH(4,$C$2:$H$2,0)),"")
))</f>
        <v/>
      </c>
      <c r="O316" s="6" t="str">
        <f>IF(F315="","",
IF(IFERROR(INDEX($C$1:$H$2,1,MATCH(5,$C$2:$H$2,0)),"")=$G$1,
IFERROR(IF(WEEKDAY(F315,1)=$H$2,IF(O315=$G$3,$G$1,""),""),""),
IFERROR(INDEX($C$1:$H$2,1,MATCH(5,$C$2:$H$2,0)),"")
))</f>
        <v>び</v>
      </c>
      <c r="P316" s="6" t="str">
        <f>IF(G315="","",
IF(IFERROR(INDEX($C$1:$H$2,1,MATCH(6,$C$2:$H$2,0)),"")=$G$1,
IFERROR(IF(WEEKDAY(G315,1)=$H$2,IF(P315=$G$3,$G$1,""),""),""),
IFERROR(INDEX($C$1:$H$2,1,MATCH(6,$C$2:$H$2,0)),"")
))</f>
        <v>燃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紙・衣</v>
      </c>
      <c r="D318" s="41" t="str">
        <f t="shared" si="105"/>
        <v>燃</v>
      </c>
      <c r="E318" s="41" t="str">
        <f t="shared" si="105"/>
        <v/>
      </c>
      <c r="F318" s="41" t="str">
        <f t="shared" si="105"/>
        <v>び</v>
      </c>
      <c r="G318" s="41" t="str">
        <f t="shared" si="105"/>
        <v>燃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紙・衣</v>
      </c>
      <c r="M318" s="6" t="str">
        <f>IF(D317="","",
IF(IFERROR(INDEX($C$1:$H$2,1,MATCH(3,$C$2:$H$2,0)),"")=$G$1,
IFERROR(IF(WEEKDAY(D317,1)=$H$2,IF(M317=$G$3,$G$1,""),""),""),
IFERROR(INDEX($C$1:$H$2,1,MATCH(3,$C$2:$H$2,0)),"")
))</f>
        <v>燃</v>
      </c>
      <c r="N318" s="6" t="str">
        <f>IF(E317="","",
IF(IFERROR(INDEX($C$1:$H$2,1,MATCH(4,$C$2:$H$2,0)),"")=$G$1,
IFERROR(IF(WEEKDAY(E317,1)=$H$2,IF(N317=$G$3,$G$1,""),""),""),
IFERROR(INDEX($C$1:$H$2,1,MATCH(4,$C$2:$H$2,0)),"")
))</f>
        <v/>
      </c>
      <c r="O318" s="6" t="str">
        <f>IF(F317="","",
IF(IFERROR(INDEX($C$1:$H$2,1,MATCH(5,$C$2:$H$2,0)),"")=$G$1,
IFERROR(IF(WEEKDAY(F317,1)=$H$2,IF(O317=$G$3,$G$1,""),""),""),
IFERROR(INDEX($C$1:$H$2,1,MATCH(5,$C$2:$H$2,0)),"")
))</f>
        <v>び</v>
      </c>
      <c r="P318" s="6" t="str">
        <f>IF(G317="","",
IF(IFERROR(INDEX($C$1:$H$2,1,MATCH(6,$C$2:$H$2,0)),"")=$G$1,
IFERROR(IF(WEEKDAY(G317,1)=$H$2,IF(P317=$G$3,$G$1,""),""),""),
IFERROR(INDEX($C$1:$H$2,1,MATCH(6,$C$2:$H$2,0)),"")
))</f>
        <v>燃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紙・衣</v>
      </c>
      <c r="D320" s="41" t="str">
        <f t="shared" si="108"/>
        <v>燃</v>
      </c>
      <c r="E320" s="41" t="str">
        <f t="shared" si="108"/>
        <v>小・危</v>
      </c>
      <c r="F320" s="41" t="str">
        <f t="shared" si="108"/>
        <v>び</v>
      </c>
      <c r="G320" s="41" t="str">
        <f t="shared" si="108"/>
        <v>燃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紙・衣</v>
      </c>
      <c r="M320" s="6" t="str">
        <f>IF(D319="","",
IF(IFERROR(INDEX($C$1:$H$2,1,MATCH(3,$C$2:$H$2,0)),"")=$G$1,
IFERROR(IF(WEEKDAY(D319,1)=$H$2,IF(M319=$G$3,$G$1,""),""),""),
IFERROR(INDEX($C$1:$H$2,1,MATCH(3,$C$2:$H$2,0)),"")
))</f>
        <v>燃</v>
      </c>
      <c r="N320" s="6" t="str">
        <f>IF(E319="","",
IF(IFERROR(INDEX($C$1:$H$2,1,MATCH(4,$C$2:$H$2,0)),"")=$G$1,
IFERROR(IF(WEEKDAY(E319,1)=$H$2,IF(N319=$G$3,$G$1,""),""),""),
IFERROR(INDEX($C$1:$H$2,1,MATCH(4,$C$2:$H$2,0)),"")
))</f>
        <v>小・危</v>
      </c>
      <c r="O320" s="6" t="str">
        <f>IF(F319="","",
IF(IFERROR(INDEX($C$1:$H$2,1,MATCH(5,$C$2:$H$2,0)),"")=$G$1,
IFERROR(IF(WEEKDAY(F319,1)=$H$2,IF(O319=$G$3,$G$1,""),""),""),
IFERROR(INDEX($C$1:$H$2,1,MATCH(5,$C$2:$H$2,0)),"")
))</f>
        <v>び</v>
      </c>
      <c r="P320" s="6" t="str">
        <f>IF(G319="","",
IF(IFERROR(INDEX($C$1:$H$2,1,MATCH(6,$C$2:$H$2,0)),"")=$G$1,
IFERROR(IF(WEEKDAY(G319,1)=$H$2,IF(P319=$G$3,$G$1,""),""),""),
IFERROR(INDEX($C$1:$H$2,1,MATCH(6,$C$2:$H$2,0)),"")
))</f>
        <v>燃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紙・衣</v>
      </c>
      <c r="D322" s="41" t="str">
        <f t="shared" si="110"/>
        <v>燃</v>
      </c>
      <c r="E322" s="41" t="str">
        <f t="shared" si="110"/>
        <v/>
      </c>
      <c r="F322" s="41" t="str">
        <f t="shared" si="110"/>
        <v>び</v>
      </c>
      <c r="G322" s="41" t="str">
        <f t="shared" si="110"/>
        <v>燃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紙・衣</v>
      </c>
      <c r="M322" s="6" t="str">
        <f>IF(D321="","",
IF(IFERROR(INDEX($C$1:$H$2,1,MATCH(3,$C$2:$H$2,0)),"")=$G$1,
IFERROR(IF(WEEKDAY(D321,1)=$H$2,IF(M321=$G$3,$G$1,""),""),""),
IFERROR(INDEX($C$1:$H$2,1,MATCH(3,$C$2:$H$2,0)),"")
))</f>
        <v>燃</v>
      </c>
      <c r="N322" s="6" t="str">
        <f>IF(E321="","",
IF(IFERROR(INDEX($C$1:$H$2,1,MATCH(4,$C$2:$H$2,0)),"")=$G$1,
IFERROR(IF(WEEKDAY(E321,1)=$H$2,IF(N321=$G$3,$G$1,""),""),""),
IFERROR(INDEX($C$1:$H$2,1,MATCH(4,$C$2:$H$2,0)),"")
))</f>
        <v/>
      </c>
      <c r="O322" s="6" t="str">
        <f>IF(F321="","",
IF(IFERROR(INDEX($C$1:$H$2,1,MATCH(5,$C$2:$H$2,0)),"")=$G$1,
IFERROR(IF(WEEKDAY(F321,1)=$H$2,IF(O321=$G$3,$G$1,""),""),""),
IFERROR(INDEX($C$1:$H$2,1,MATCH(5,$C$2:$H$2,0)),"")
))</f>
        <v>び</v>
      </c>
      <c r="P322" s="6" t="str">
        <f>IF(G321="","",
IF(IFERROR(INDEX($C$1:$H$2,1,MATCH(6,$C$2:$H$2,0)),"")=$G$1,
IFERROR(IF(WEEKDAY(G321,1)=$H$2,IF(P321=$G$3,$G$1,""),""),""),
IFERROR(INDEX($C$1:$H$2,1,MATCH(6,$C$2:$H$2,0)),"")
))</f>
        <v>燃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地区１７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尾浜町、久々知西町、潮江１・５丁目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紙・衣</v>
      </c>
      <c r="D356" s="71" t="str">
        <f t="shared" si="113"/>
        <v>燃</v>
      </c>
      <c r="E356" s="71" t="str">
        <f t="shared" si="113"/>
        <v/>
      </c>
      <c r="F356" s="71" t="str">
        <f t="shared" si="113"/>
        <v>び</v>
      </c>
      <c r="G356" s="71" t="str">
        <f t="shared" si="113"/>
        <v>燃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紙・衣</v>
      </c>
      <c r="M356" s="6" t="str">
        <f>IF(D355="","",
IF(IFERROR(INDEX($C$1:$H$2,1,MATCH(3,$C$2:$H$2,0)),"")=$G$1,
IFERROR(IF(WEEKDAY(D355,1)=$H$2,IF(M355=$G$3,$G$1,""),""),""),
IFERROR(INDEX($C$1:$H$2,1,MATCH(3,$C$2:$H$2,0)),"")
))</f>
        <v>燃</v>
      </c>
      <c r="N356" s="6" t="str">
        <f>IF(E355="","",
IF(IFERROR(INDEX($C$1:$H$2,1,MATCH(4,$C$2:$H$2,0)),"")=$G$1,
IFERROR(IF(WEEKDAY(E355,1)=$H$2,IF(N355=$G$3,$G$1,""),""),""),
IFERROR(INDEX($C$1:$H$2,1,MATCH(4,$C$2:$H$2,0)),"")
))</f>
        <v/>
      </c>
      <c r="O356" s="6" t="str">
        <f>IF(F355="","",
IF(IFERROR(INDEX($C$1:$H$2,1,MATCH(5,$C$2:$H$2,0)),"")=$G$1,
IFERROR(IF(WEEKDAY(F355,1)=$H$2,IF(O355=$G$3,$G$1,""),""),""),
IFERROR(INDEX($C$1:$H$2,1,MATCH(5,$C$2:$H$2,0)),"")
))</f>
        <v>び</v>
      </c>
      <c r="P356" s="6" t="str">
        <f>IF(G355="","",
IF(IFERROR(INDEX($C$1:$H$2,1,MATCH(6,$C$2:$H$2,0)),"")=$G$1,
IFERROR(IF(WEEKDAY(G355,1)=$H$2,IF(P355=$G$3,$G$1,""),""),""),
IFERROR(INDEX($C$1:$H$2,1,MATCH(6,$C$2:$H$2,0)),"")
))</f>
        <v>燃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紙・衣</v>
      </c>
      <c r="D358" s="71" t="str">
        <f t="shared" si="116"/>
        <v>燃</v>
      </c>
      <c r="E358" s="71" t="str">
        <f t="shared" si="116"/>
        <v/>
      </c>
      <c r="F358" s="71" t="str">
        <f t="shared" si="116"/>
        <v>び</v>
      </c>
      <c r="G358" s="71" t="str">
        <f t="shared" si="116"/>
        <v>燃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紙・衣</v>
      </c>
      <c r="M358" s="6" t="str">
        <f>IF(D357="","",
IF(IFERROR(INDEX($C$1:$H$2,1,MATCH(3,$C$2:$H$2,0)),"")=$G$1,
IFERROR(IF(WEEKDAY(D357,1)=$H$2,IF(M357=$G$3,$G$1,""),""),""),
IFERROR(INDEX($C$1:$H$2,1,MATCH(3,$C$2:$H$2,0)),"")
))</f>
        <v>燃</v>
      </c>
      <c r="N358" s="6" t="str">
        <f>IF(E357="","",
IF(IFERROR(INDEX($C$1:$H$2,1,MATCH(4,$C$2:$H$2,0)),"")=$G$1,
IFERROR(IF(WEEKDAY(E357,1)=$H$2,IF(N357=$G$3,$G$1,""),""),""),
IFERROR(INDEX($C$1:$H$2,1,MATCH(4,$C$2:$H$2,0)),"")
))</f>
        <v/>
      </c>
      <c r="O358" s="6" t="str">
        <f>IF(F357="","",
IF(IFERROR(INDEX($C$1:$H$2,1,MATCH(5,$C$2:$H$2,0)),"")=$G$1,
IFERROR(IF(WEEKDAY(F357,1)=$H$2,IF(O357=$G$3,$G$1,""),""),""),
IFERROR(INDEX($C$1:$H$2,1,MATCH(5,$C$2:$H$2,0)),"")
))</f>
        <v>び</v>
      </c>
      <c r="P358" s="6" t="str">
        <f>IF(G357="","",
IF(IFERROR(INDEX($C$1:$H$2,1,MATCH(6,$C$2:$H$2,0)),"")=$G$1,
IFERROR(IF(WEEKDAY(G357,1)=$H$2,IF(P357=$G$3,$G$1,""),""),""),
IFERROR(INDEX($C$1:$H$2,1,MATCH(6,$C$2:$H$2,0)),"")
))</f>
        <v>燃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紙・衣</v>
      </c>
      <c r="D360" s="71" t="str">
        <f t="shared" si="119"/>
        <v>燃</v>
      </c>
      <c r="E360" s="71" t="str">
        <f t="shared" si="119"/>
        <v>小・危</v>
      </c>
      <c r="F360" s="71" t="str">
        <f t="shared" si="119"/>
        <v>び</v>
      </c>
      <c r="G360" s="71" t="str">
        <f t="shared" si="119"/>
        <v>燃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紙・衣</v>
      </c>
      <c r="M360" s="6" t="str">
        <f>IF(D359="","",
IF(IFERROR(INDEX($C$1:$H$2,1,MATCH(3,$C$2:$H$2,0)),"")=$G$1,
IFERROR(IF(WEEKDAY(D359,1)=$H$2,IF(M359=$G$3,$G$1,""),""),""),
IFERROR(INDEX($C$1:$H$2,1,MATCH(3,$C$2:$H$2,0)),"")
))</f>
        <v>燃</v>
      </c>
      <c r="N360" s="6" t="str">
        <f>IF(E359="","",
IF(IFERROR(INDEX($C$1:$H$2,1,MATCH(4,$C$2:$H$2,0)),"")=$G$1,
IFERROR(IF(WEEKDAY(E359,1)=$H$2,IF(N359=$G$3,$G$1,""),""),""),
IFERROR(INDEX($C$1:$H$2,1,MATCH(4,$C$2:$H$2,0)),"")
))</f>
        <v>小・危</v>
      </c>
      <c r="O360" s="6" t="str">
        <f>IF(F359="","",
IF(IFERROR(INDEX($C$1:$H$2,1,MATCH(5,$C$2:$H$2,0)),"")=$G$1,
IFERROR(IF(WEEKDAY(F359,1)=$H$2,IF(O359=$G$3,$G$1,""),""),""),
IFERROR(INDEX($C$1:$H$2,1,MATCH(5,$C$2:$H$2,0)),"")
))</f>
        <v>び</v>
      </c>
      <c r="P360" s="6" t="str">
        <f>IF(G359="","",
IF(IFERROR(INDEX($C$1:$H$2,1,MATCH(6,$C$2:$H$2,0)),"")=$G$1,
IFERROR(IF(WEEKDAY(G359,1)=$H$2,IF(P359=$G$3,$G$1,""),""),""),
IFERROR(INDEX($C$1:$H$2,1,MATCH(6,$C$2:$H$2,0)),"")
))</f>
        <v>燃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紙・衣</v>
      </c>
      <c r="D362" s="71" t="str">
        <f t="shared" si="122"/>
        <v>燃</v>
      </c>
      <c r="E362" s="71" t="str">
        <f t="shared" si="122"/>
        <v/>
      </c>
      <c r="F362" s="71" t="str">
        <f t="shared" si="122"/>
        <v>び</v>
      </c>
      <c r="G362" s="71" t="str">
        <f t="shared" si="122"/>
        <v>燃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紙・衣</v>
      </c>
      <c r="M362" s="6" t="str">
        <f>IF(D361="","",
IF(IFERROR(INDEX($C$1:$H$2,1,MATCH(3,$C$2:$H$2,0)),"")=$G$1,
IFERROR(IF(WEEKDAY(D361,1)=$H$2,IF(M361=$G$3,$G$1,""),""),""),
IFERROR(INDEX($C$1:$H$2,1,MATCH(3,$C$2:$H$2,0)),"")
))</f>
        <v>燃</v>
      </c>
      <c r="N362" s="6" t="str">
        <f>IF(E361="","",
IF(IFERROR(INDEX($C$1:$H$2,1,MATCH(4,$C$2:$H$2,0)),"")=$G$1,
IFERROR(IF(WEEKDAY(E361,1)=$H$2,IF(N361=$G$3,$G$1,""),""),""),
IFERROR(INDEX($C$1:$H$2,1,MATCH(4,$C$2:$H$2,0)),"")
))</f>
        <v/>
      </c>
      <c r="O362" s="6" t="str">
        <f>IF(F361="","",
IF(IFERROR(INDEX($C$1:$H$2,1,MATCH(5,$C$2:$H$2,0)),"")=$G$1,
IFERROR(IF(WEEKDAY(F361,1)=$H$2,IF(O361=$G$3,$G$1,""),""),""),
IFERROR(INDEX($C$1:$H$2,1,MATCH(5,$C$2:$H$2,0)),"")
))</f>
        <v>び</v>
      </c>
      <c r="P362" s="6" t="str">
        <f>IF(G361="","",
IF(IFERROR(INDEX($C$1:$H$2,1,MATCH(6,$C$2:$H$2,0)),"")=$G$1,
IFERROR(IF(WEEKDAY(G361,1)=$H$2,IF(P361=$G$3,$G$1,""),""),""),
IFERROR(INDEX($C$1:$H$2,1,MATCH(6,$C$2:$H$2,0)),"")
))</f>
        <v>燃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/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紙・衣</v>
      </c>
      <c r="M364" s="6" t="str">
        <f>IF(D363="","",
IF(IFERROR(INDEX($C$1:$H$2,1,MATCH(3,$C$2:$H$2,0)),"")=$G$1,
IFERROR(IF(WEEKDAY(D363,1)=$H$2,IF(M363=$G$3,$G$1,""),""),""),
IFERROR(INDEX($C$1:$H$2,1,MATCH(3,$C$2:$H$2,0)),"")
))</f>
        <v>燃</v>
      </c>
      <c r="N364" s="6" t="str">
        <f>IF(E363="","",
IF(IFERROR(INDEX($C$1:$H$2,1,MATCH(4,$C$2:$H$2,0)),"")=$G$1,
IFERROR(IF(WEEKDAY(E363,1)=$H$2,IF(N363=$G$3,$G$1,""),""),""),
IFERROR(INDEX($C$1:$H$2,1,MATCH(4,$C$2:$H$2,0)),"")
))</f>
        <v/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地区１７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尾浜町、久々知西町、潮江１・５丁目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び</v>
      </c>
      <c r="P398" s="6" t="str">
        <f>IF(G397="","",
IF(IFERROR(INDEX($C$1:$H$2,1,MATCH(6,$C$2:$H$2,0)),"")=$G$1,
IFERROR(IF(WEEKDAY(G397,1)=$H$2,IF(P397=$G$3,$G$1,""),""),""),
IFERROR(INDEX($C$1:$H$2,1,MATCH(6,$C$2:$H$2,0)),"")
))</f>
        <v>燃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紙・衣</v>
      </c>
      <c r="D400" s="71" t="str">
        <f t="shared" si="130"/>
        <v>燃</v>
      </c>
      <c r="E400" s="71" t="str">
        <f t="shared" si="130"/>
        <v/>
      </c>
      <c r="F400" s="71" t="str">
        <f t="shared" si="130"/>
        <v>び</v>
      </c>
      <c r="G400" s="71" t="str">
        <f t="shared" si="130"/>
        <v>燃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紙・衣</v>
      </c>
      <c r="M400" s="6" t="str">
        <f>IF(D399="","",
IF(IFERROR(INDEX($C$1:$H$2,1,MATCH(3,$C$2:$H$2,0)),"")=$G$1,
IFERROR(IF(WEEKDAY(D399,1)=$H$2,IF(M399=$G$3,$G$1,""),""),""),
IFERROR(INDEX($C$1:$H$2,1,MATCH(3,$C$2:$H$2,0)),"")
))</f>
        <v>燃</v>
      </c>
      <c r="N400" s="6" t="str">
        <f>IF(E399="","",
IF(IFERROR(INDEX($C$1:$H$2,1,MATCH(4,$C$2:$H$2,0)),"")=$G$1,
IFERROR(IF(WEEKDAY(E399,1)=$H$2,IF(N399=$G$3,$G$1,""),""),""),
IFERROR(INDEX($C$1:$H$2,1,MATCH(4,$C$2:$H$2,0)),"")
))</f>
        <v/>
      </c>
      <c r="O400" s="6" t="str">
        <f>IF(F399="","",
IF(IFERROR(INDEX($C$1:$H$2,1,MATCH(5,$C$2:$H$2,0)),"")=$G$1,
IFERROR(IF(WEEKDAY(F399,1)=$H$2,IF(O399=$G$3,$G$1,""),""),""),
IFERROR(INDEX($C$1:$H$2,1,MATCH(5,$C$2:$H$2,0)),"")
))</f>
        <v>び</v>
      </c>
      <c r="P400" s="6" t="str">
        <f>IF(G399="","",
IF(IFERROR(INDEX($C$1:$H$2,1,MATCH(6,$C$2:$H$2,0)),"")=$G$1,
IFERROR(IF(WEEKDAY(G399,1)=$H$2,IF(P399=$G$3,$G$1,""),""),""),
IFERROR(INDEX($C$1:$H$2,1,MATCH(6,$C$2:$H$2,0)),"")
))</f>
        <v>燃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紙・衣</v>
      </c>
      <c r="D402" s="71" t="str">
        <f t="shared" si="133"/>
        <v>燃</v>
      </c>
      <c r="E402" s="71" t="str">
        <f t="shared" si="133"/>
        <v/>
      </c>
      <c r="F402" s="71" t="str">
        <f t="shared" si="133"/>
        <v>び</v>
      </c>
      <c r="G402" s="71" t="str">
        <f t="shared" si="133"/>
        <v>燃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紙・衣</v>
      </c>
      <c r="M402" s="6" t="str">
        <f>IF(D401="","",
IF(IFERROR(INDEX($C$1:$H$2,1,MATCH(3,$C$2:$H$2,0)),"")=$G$1,
IFERROR(IF(WEEKDAY(D401,1)=$H$2,IF(M401=$G$3,$G$1,""),""),""),
IFERROR(INDEX($C$1:$H$2,1,MATCH(3,$C$2:$H$2,0)),"")
))</f>
        <v>燃</v>
      </c>
      <c r="N402" s="6" t="str">
        <f>IF(E401="","",
IF(IFERROR(INDEX($C$1:$H$2,1,MATCH(4,$C$2:$H$2,0)),"")=$G$1,
IFERROR(IF(WEEKDAY(E401,1)=$H$2,IF(N401=$G$3,$G$1,""),""),""),
IFERROR(INDEX($C$1:$H$2,1,MATCH(4,$C$2:$H$2,0)),"")
))</f>
        <v/>
      </c>
      <c r="O402" s="6" t="str">
        <f>IF(F401="","",
IF(IFERROR(INDEX($C$1:$H$2,1,MATCH(5,$C$2:$H$2,0)),"")=$G$1,
IFERROR(IF(WEEKDAY(F401,1)=$H$2,IF(O401=$G$3,$G$1,""),""),""),
IFERROR(INDEX($C$1:$H$2,1,MATCH(5,$C$2:$H$2,0)),"")
))</f>
        <v>び</v>
      </c>
      <c r="P402" s="6" t="str">
        <f>IF(G401="","",
IF(IFERROR(INDEX($C$1:$H$2,1,MATCH(6,$C$2:$H$2,0)),"")=$G$1,
IFERROR(IF(WEEKDAY(G401,1)=$H$2,IF(P401=$G$3,$G$1,""),""),""),
IFERROR(INDEX($C$1:$H$2,1,MATCH(6,$C$2:$H$2,0)),"")
))</f>
        <v>燃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紙・衣</v>
      </c>
      <c r="D404" s="71" t="str">
        <f t="shared" si="136"/>
        <v>燃</v>
      </c>
      <c r="E404" s="71" t="str">
        <f t="shared" si="136"/>
        <v>小・危</v>
      </c>
      <c r="F404" s="71" t="str">
        <f t="shared" si="136"/>
        <v>び</v>
      </c>
      <c r="G404" s="71" t="str">
        <f t="shared" si="136"/>
        <v>燃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紙・衣</v>
      </c>
      <c r="M404" s="6" t="str">
        <f>IF(D403="","",
IF(IFERROR(INDEX($C$1:$H$2,1,MATCH(3,$C$2:$H$2,0)),"")=$G$1,
IFERROR(IF(WEEKDAY(D403,1)=$H$2,IF(M403=$G$3,$G$1,""),""),""),
IFERROR(INDEX($C$1:$H$2,1,MATCH(3,$C$2:$H$2,0)),"")
))</f>
        <v>燃</v>
      </c>
      <c r="N404" s="6" t="str">
        <f>IF(E403="","",
IF(IFERROR(INDEX($C$1:$H$2,1,MATCH(4,$C$2:$H$2,0)),"")=$G$1,
IFERROR(IF(WEEKDAY(E403,1)=$H$2,IF(N403=$G$3,$G$1,""),""),""),
IFERROR(INDEX($C$1:$H$2,1,MATCH(4,$C$2:$H$2,0)),"")
))</f>
        <v>小・危</v>
      </c>
      <c r="O404" s="6" t="str">
        <f>IF(F403="","",
IF(IFERROR(INDEX($C$1:$H$2,1,MATCH(5,$C$2:$H$2,0)),"")=$G$1,
IFERROR(IF(WEEKDAY(F403,1)=$H$2,IF(O403=$G$3,$G$1,""),""),""),
IFERROR(INDEX($C$1:$H$2,1,MATCH(5,$C$2:$H$2,0)),"")
))</f>
        <v>び</v>
      </c>
      <c r="P404" s="6" t="str">
        <f>IF(G403="","",
IF(IFERROR(INDEX($C$1:$H$2,1,MATCH(6,$C$2:$H$2,0)),"")=$G$1,
IFERROR(IF(WEEKDAY(G403,1)=$H$2,IF(P403=$G$3,$G$1,""),""),""),
IFERROR(INDEX($C$1:$H$2,1,MATCH(6,$C$2:$H$2,0)),"")
))</f>
        <v>燃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紙・衣</v>
      </c>
      <c r="D406" s="71" t="str">
        <f t="shared" si="138"/>
        <v>燃</v>
      </c>
      <c r="E406" s="71" t="str">
        <f t="shared" si="138"/>
        <v/>
      </c>
      <c r="F406" s="71" t="str">
        <f t="shared" si="138"/>
        <v>び</v>
      </c>
      <c r="G406" s="71" t="str">
        <f t="shared" si="138"/>
        <v>燃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紙・衣</v>
      </c>
      <c r="M406" s="6" t="str">
        <f>IF(D405="","",
IF(IFERROR(INDEX($C$1:$H$2,1,MATCH(3,$C$2:$H$2,0)),"")=$G$1,
IFERROR(IF(WEEKDAY(D405,1)=$H$2,IF(M405=$G$3,$G$1,""),""),""),
IFERROR(INDEX($C$1:$H$2,1,MATCH(3,$C$2:$H$2,0)),"")
))</f>
        <v>燃</v>
      </c>
      <c r="N406" s="6" t="str">
        <f>IF(E405="","",
IF(IFERROR(INDEX($C$1:$H$2,1,MATCH(4,$C$2:$H$2,0)),"")=$G$1,
IFERROR(IF(WEEKDAY(E405,1)=$H$2,IF(N405=$G$3,$G$1,""),""),""),
IFERROR(INDEX($C$1:$H$2,1,MATCH(4,$C$2:$H$2,0)),"")
))</f>
        <v/>
      </c>
      <c r="O406" s="6" t="str">
        <f>IF(F405="","",
IF(IFERROR(INDEX($C$1:$H$2,1,MATCH(5,$C$2:$H$2,0)),"")=$G$1,
IFERROR(IF(WEEKDAY(F405,1)=$H$2,IF(O405=$G$3,$G$1,""),""),""),
IFERROR(INDEX($C$1:$H$2,1,MATCH(5,$C$2:$H$2,0)),"")
))</f>
        <v>び</v>
      </c>
      <c r="P406" s="6" t="str">
        <f>IF(G405="","",
IF(IFERROR(INDEX($C$1:$H$2,1,MATCH(6,$C$2:$H$2,0)),"")=$G$1,
IFERROR(IF(WEEKDAY(G405,1)=$H$2,IF(P405=$G$3,$G$1,""),""),""),
IFERROR(INDEX($C$1:$H$2,1,MATCH(6,$C$2:$H$2,0)),"")
))</f>
        <v>燃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地区１７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尾浜町、久々知西町、潮江１・５丁目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紙・衣</v>
      </c>
      <c r="D440" s="41" t="str">
        <f t="shared" si="141"/>
        <v>燃</v>
      </c>
      <c r="E440" s="41" t="str">
        <f t="shared" si="141"/>
        <v/>
      </c>
      <c r="F440" s="41" t="str">
        <f t="shared" si="141"/>
        <v>び</v>
      </c>
      <c r="G440" s="41" t="str">
        <f t="shared" si="141"/>
        <v>燃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紙・衣</v>
      </c>
      <c r="M440" s="6" t="str">
        <f>IF(D439="","",
IF(IFERROR(INDEX($C$1:$H$2,1,MATCH(3,$C$2:$H$2,0)),"")=$G$1,
IFERROR(IF(WEEKDAY(D439,1)=$H$2,IF(M439=$G$3,$G$1,""),""),""),
IFERROR(INDEX($C$1:$H$2,1,MATCH(3,$C$2:$H$2,0)),"")
))</f>
        <v>燃</v>
      </c>
      <c r="N440" s="6" t="str">
        <f>IF(E439="","",
IF(IFERROR(INDEX($C$1:$H$2,1,MATCH(4,$C$2:$H$2,0)),"")=$G$1,
IFERROR(IF(WEEKDAY(E439,1)=$H$2,IF(N439=$G$3,$G$1,""),""),""),
IFERROR(INDEX($C$1:$H$2,1,MATCH(4,$C$2:$H$2,0)),"")
))</f>
        <v/>
      </c>
      <c r="O440" s="6" t="str">
        <f>IF(F439="","",
IF(IFERROR(INDEX($C$1:$H$2,1,MATCH(5,$C$2:$H$2,0)),"")=$G$1,
IFERROR(IF(WEEKDAY(F439,1)=$H$2,IF(O439=$G$3,$G$1,""),""),""),
IFERROR(INDEX($C$1:$H$2,1,MATCH(5,$C$2:$H$2,0)),"")
))</f>
        <v>び</v>
      </c>
      <c r="P440" s="6" t="str">
        <f>IF(G439="","",
IF(IFERROR(INDEX($C$1:$H$2,1,MATCH(6,$C$2:$H$2,0)),"")=$G$1,
IFERROR(IF(WEEKDAY(G439,1)=$H$2,IF(P439=$G$3,$G$1,""),""),""),
IFERROR(INDEX($C$1:$H$2,1,MATCH(6,$C$2:$H$2,0)),"")
))</f>
        <v>燃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紙・衣</v>
      </c>
      <c r="D442" s="41" t="str">
        <f t="shared" si="144"/>
        <v>燃</v>
      </c>
      <c r="E442" s="41" t="str">
        <f t="shared" si="144"/>
        <v/>
      </c>
      <c r="F442" s="41" t="str">
        <f t="shared" si="144"/>
        <v>び</v>
      </c>
      <c r="G442" s="41" t="str">
        <f t="shared" si="144"/>
        <v>燃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紙・衣</v>
      </c>
      <c r="M442" s="6" t="str">
        <f>IF(D441="","",
IF(IFERROR(INDEX($C$1:$H$2,1,MATCH(3,$C$2:$H$2,0)),"")=$G$1,
IFERROR(IF(WEEKDAY(D441,1)=$H$2,IF(M441=$G$3,$G$1,""),""),""),
IFERROR(INDEX($C$1:$H$2,1,MATCH(3,$C$2:$H$2,0)),"")
))</f>
        <v>燃</v>
      </c>
      <c r="N442" s="6" t="str">
        <f>IF(E441="","",
IF(IFERROR(INDEX($C$1:$H$2,1,MATCH(4,$C$2:$H$2,0)),"")=$G$1,
IFERROR(IF(WEEKDAY(E441,1)=$H$2,IF(N441=$G$3,$G$1,""),""),""),
IFERROR(INDEX($C$1:$H$2,1,MATCH(4,$C$2:$H$2,0)),"")
))</f>
        <v/>
      </c>
      <c r="O442" s="6" t="str">
        <f>IF(F441="","",
IF(IFERROR(INDEX($C$1:$H$2,1,MATCH(5,$C$2:$H$2,0)),"")=$G$1,
IFERROR(IF(WEEKDAY(F441,1)=$H$2,IF(O441=$G$3,$G$1,""),""),""),
IFERROR(INDEX($C$1:$H$2,1,MATCH(5,$C$2:$H$2,0)),"")
))</f>
        <v>び</v>
      </c>
      <c r="P442" s="6" t="str">
        <f>IF(G441="","",
IF(IFERROR(INDEX($C$1:$H$2,1,MATCH(6,$C$2:$H$2,0)),"")=$G$1,
IFERROR(IF(WEEKDAY(G441,1)=$H$2,IF(P441=$G$3,$G$1,""),""),""),
IFERROR(INDEX($C$1:$H$2,1,MATCH(6,$C$2:$H$2,0)),"")
))</f>
        <v>燃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紙・衣</v>
      </c>
      <c r="D444" s="41" t="str">
        <f t="shared" si="147"/>
        <v>燃</v>
      </c>
      <c r="E444" s="41" t="str">
        <f t="shared" si="147"/>
        <v>小・危</v>
      </c>
      <c r="F444" s="41" t="str">
        <f t="shared" si="147"/>
        <v>び</v>
      </c>
      <c r="G444" s="41" t="str">
        <f t="shared" si="147"/>
        <v>燃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紙・衣</v>
      </c>
      <c r="M444" s="6" t="str">
        <f>IF(D443="","",
IF(IFERROR(INDEX($C$1:$H$2,1,MATCH(3,$C$2:$H$2,0)),"")=$G$1,
IFERROR(IF(WEEKDAY(D443,1)=$H$2,IF(M443=$G$3,$G$1,""),""),""),
IFERROR(INDEX($C$1:$H$2,1,MATCH(3,$C$2:$H$2,0)),"")
))</f>
        <v>燃</v>
      </c>
      <c r="N444" s="6" t="str">
        <f>IF(E443="","",
IF(IFERROR(INDEX($C$1:$H$2,1,MATCH(4,$C$2:$H$2,0)),"")=$G$1,
IFERROR(IF(WEEKDAY(E443,1)=$H$2,IF(N443=$G$3,$G$1,""),""),""),
IFERROR(INDEX($C$1:$H$2,1,MATCH(4,$C$2:$H$2,0)),"")
))</f>
        <v>小・危</v>
      </c>
      <c r="O444" s="6" t="str">
        <f>IF(F443="","",
IF(IFERROR(INDEX($C$1:$H$2,1,MATCH(5,$C$2:$H$2,0)),"")=$G$1,
IFERROR(IF(WEEKDAY(F443,1)=$H$2,IF(O443=$G$3,$G$1,""),""),""),
IFERROR(INDEX($C$1:$H$2,1,MATCH(5,$C$2:$H$2,0)),"")
))</f>
        <v>び</v>
      </c>
      <c r="P444" s="6" t="str">
        <f>IF(G443="","",
IF(IFERROR(INDEX($C$1:$H$2,1,MATCH(6,$C$2:$H$2,0)),"")=$G$1,
IFERROR(IF(WEEKDAY(G443,1)=$H$2,IF(P443=$G$3,$G$1,""),""),""),
IFERROR(INDEX($C$1:$H$2,1,MATCH(6,$C$2:$H$2,0)),"")
))</f>
        <v>燃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紙・衣</v>
      </c>
      <c r="D446" s="41" t="str">
        <f t="shared" si="150"/>
        <v>燃</v>
      </c>
      <c r="E446" s="41" t="str">
        <f t="shared" si="150"/>
        <v/>
      </c>
      <c r="F446" s="41" t="str">
        <f t="shared" si="150"/>
        <v>び</v>
      </c>
      <c r="G446" s="41" t="str">
        <f t="shared" si="150"/>
        <v>燃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紙・衣</v>
      </c>
      <c r="M446" s="6" t="str">
        <f>IF(D445="","",
IF(IFERROR(INDEX($C$1:$H$2,1,MATCH(3,$C$2:$H$2,0)),"")=$G$1,
IFERROR(IF(WEEKDAY(D445,1)=$H$2,IF(M445=$G$3,$G$1,""),""),""),
IFERROR(INDEX($C$1:$H$2,1,MATCH(3,$C$2:$H$2,0)),"")
))</f>
        <v>燃</v>
      </c>
      <c r="N446" s="6" t="str">
        <f>IF(E445="","",
IF(IFERROR(INDEX($C$1:$H$2,1,MATCH(4,$C$2:$H$2,0)),"")=$G$1,
IFERROR(IF(WEEKDAY(E445,1)=$H$2,IF(N445=$G$3,$G$1,""),""),""),
IFERROR(INDEX($C$1:$H$2,1,MATCH(4,$C$2:$H$2,0)),"")
))</f>
        <v/>
      </c>
      <c r="O446" s="6" t="str">
        <f>IF(F445="","",
IF(IFERROR(INDEX($C$1:$H$2,1,MATCH(5,$C$2:$H$2,0)),"")=$G$1,
IFERROR(IF(WEEKDAY(F445,1)=$H$2,IF(O445=$G$3,$G$1,""),""),""),
IFERROR(INDEX($C$1:$H$2,1,MATCH(5,$C$2:$H$2,0)),"")
))</f>
        <v>び</v>
      </c>
      <c r="P446" s="6" t="str">
        <f>IF(G445="","",
IF(IFERROR(INDEX($C$1:$H$2,1,MATCH(6,$C$2:$H$2,0)),"")=$G$1,
IFERROR(IF(WEEKDAY(G445,1)=$H$2,IF(P445=$G$3,$G$1,""),""),""),
IFERROR(INDEX($C$1:$H$2,1,MATCH(6,$C$2:$H$2,0)),"")
))</f>
        <v>燃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地区１７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尾浜町、久々知西町、潮江１・５丁目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紙・衣</v>
      </c>
      <c r="D482" s="41" t="str">
        <f t="shared" si="155"/>
        <v>燃</v>
      </c>
      <c r="E482" s="41" t="str">
        <f t="shared" si="155"/>
        <v/>
      </c>
      <c r="F482" s="41" t="str">
        <f t="shared" si="155"/>
        <v>び</v>
      </c>
      <c r="G482" s="41" t="str">
        <f t="shared" si="155"/>
        <v>燃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紙・衣</v>
      </c>
      <c r="M482" s="6" t="str">
        <f>IF(D481="","",
IF(IFERROR(INDEX($C$1:$H$2,1,MATCH(3,$C$2:$H$2,0)),"")=$G$1,
IFERROR(IF(WEEKDAY(D481,1)=$H$2,IF(M481=$G$3,$G$1,""),""),""),
IFERROR(INDEX($C$1:$H$2,1,MATCH(3,$C$2:$H$2,0)),"")
))</f>
        <v>燃</v>
      </c>
      <c r="N482" s="6" t="str">
        <f>IF(E481="","",
IF(IFERROR(INDEX($C$1:$H$2,1,MATCH(4,$C$2:$H$2,0)),"")=$G$1,
IFERROR(IF(WEEKDAY(E481,1)=$H$2,IF(N481=$G$3,$G$1,""),""),""),
IFERROR(INDEX($C$1:$H$2,1,MATCH(4,$C$2:$H$2,0)),"")
))</f>
        <v/>
      </c>
      <c r="O482" s="6" t="str">
        <f>IF(F481="","",
IF(IFERROR(INDEX($C$1:$H$2,1,MATCH(5,$C$2:$H$2,0)),"")=$G$1,
IFERROR(IF(WEEKDAY(F481,1)=$H$2,IF(O481=$G$3,$G$1,""),""),""),
IFERROR(INDEX($C$1:$H$2,1,MATCH(5,$C$2:$H$2,0)),"")
))</f>
        <v>び</v>
      </c>
      <c r="P482" s="6" t="str">
        <f>IF(G481="","",
IF(IFERROR(INDEX($C$1:$H$2,1,MATCH(6,$C$2:$H$2,0)),"")=$G$1,
IFERROR(IF(WEEKDAY(G481,1)=$H$2,IF(P481=$G$3,$G$1,""),""),""),
IFERROR(INDEX($C$1:$H$2,1,MATCH(6,$C$2:$H$2,0)),"")
))</f>
        <v>燃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紙・衣</v>
      </c>
      <c r="D484" s="41" t="str">
        <f t="shared" si="158"/>
        <v>燃</v>
      </c>
      <c r="E484" s="41" t="str">
        <f t="shared" si="158"/>
        <v/>
      </c>
      <c r="F484" s="41" t="str">
        <f t="shared" si="158"/>
        <v>び</v>
      </c>
      <c r="G484" s="41" t="str">
        <f t="shared" si="158"/>
        <v>燃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紙・衣</v>
      </c>
      <c r="M484" s="6" t="str">
        <f>IF(D483="","",
IF(IFERROR(INDEX($C$1:$H$2,1,MATCH(3,$C$2:$H$2,0)),"")=$G$1,
IFERROR(IF(WEEKDAY(D483,1)=$H$2,IF(M483=$G$3,$G$1,""),""),""),
IFERROR(INDEX($C$1:$H$2,1,MATCH(3,$C$2:$H$2,0)),"")
))</f>
        <v>燃</v>
      </c>
      <c r="N484" s="6" t="str">
        <f>IF(E483="","",
IF(IFERROR(INDEX($C$1:$H$2,1,MATCH(4,$C$2:$H$2,0)),"")=$G$1,
IFERROR(IF(WEEKDAY(E483,1)=$H$2,IF(N483=$G$3,$G$1,""),""),""),
IFERROR(INDEX($C$1:$H$2,1,MATCH(4,$C$2:$H$2,0)),"")
))</f>
        <v/>
      </c>
      <c r="O484" s="6" t="str">
        <f>IF(F483="","",
IF(IFERROR(INDEX($C$1:$H$2,1,MATCH(5,$C$2:$H$2,0)),"")=$G$1,
IFERROR(IF(WEEKDAY(F483,1)=$H$2,IF(O483=$G$3,$G$1,""),""),""),
IFERROR(INDEX($C$1:$H$2,1,MATCH(5,$C$2:$H$2,0)),"")
))</f>
        <v>び</v>
      </c>
      <c r="P484" s="6" t="str">
        <f>IF(G483="","",
IF(IFERROR(INDEX($C$1:$H$2,1,MATCH(6,$C$2:$H$2,0)),"")=$G$1,
IFERROR(IF(WEEKDAY(G483,1)=$H$2,IF(P483=$G$3,$G$1,""),""),""),
IFERROR(INDEX($C$1:$H$2,1,MATCH(6,$C$2:$H$2,0)),"")
))</f>
        <v>燃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紙・衣</v>
      </c>
      <c r="D486" s="41" t="str">
        <f t="shared" si="161"/>
        <v>燃</v>
      </c>
      <c r="E486" s="41" t="str">
        <f t="shared" si="161"/>
        <v>小・危</v>
      </c>
      <c r="F486" s="41" t="str">
        <f t="shared" si="161"/>
        <v>び</v>
      </c>
      <c r="G486" s="41" t="str">
        <f t="shared" si="161"/>
        <v>燃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紙・衣</v>
      </c>
      <c r="M486" s="6" t="str">
        <f>IF(D485="","",
IF(IFERROR(INDEX($C$1:$H$2,1,MATCH(3,$C$2:$H$2,0)),"")=$G$1,
IFERROR(IF(WEEKDAY(D485,1)=$H$2,IF(M485=$G$3,$G$1,""),""),""),
IFERROR(INDEX($C$1:$H$2,1,MATCH(3,$C$2:$H$2,0)),"")
))</f>
        <v>燃</v>
      </c>
      <c r="N486" s="6" t="str">
        <f>IF(E485="","",
IF(IFERROR(INDEX($C$1:$H$2,1,MATCH(4,$C$2:$H$2,0)),"")=$G$1,
IFERROR(IF(WEEKDAY(E485,1)=$H$2,IF(N485=$G$3,$G$1,""),""),""),
IFERROR(INDEX($C$1:$H$2,1,MATCH(4,$C$2:$H$2,0)),"")
))</f>
        <v>小・危</v>
      </c>
      <c r="O486" s="6" t="str">
        <f>IF(F485="","",
IF(IFERROR(INDEX($C$1:$H$2,1,MATCH(5,$C$2:$H$2,0)),"")=$G$1,
IFERROR(IF(WEEKDAY(F485,1)=$H$2,IF(O485=$G$3,$G$1,""),""),""),
IFERROR(INDEX($C$1:$H$2,1,MATCH(5,$C$2:$H$2,0)),"")
))</f>
        <v>び</v>
      </c>
      <c r="P486" s="6" t="str">
        <f>IF(G485="","",
IF(IFERROR(INDEX($C$1:$H$2,1,MATCH(6,$C$2:$H$2,0)),"")=$G$1,
IFERROR(IF(WEEKDAY(G485,1)=$H$2,IF(P485=$G$3,$G$1,""),""),""),
IFERROR(INDEX($C$1:$H$2,1,MATCH(6,$C$2:$H$2,0)),"")
))</f>
        <v>燃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紙・衣</v>
      </c>
      <c r="D488" s="41" t="str">
        <f t="shared" si="164"/>
        <v>燃</v>
      </c>
      <c r="E488" s="41" t="str">
        <f t="shared" si="164"/>
        <v/>
      </c>
      <c r="F488" s="41" t="str">
        <f t="shared" si="164"/>
        <v>び</v>
      </c>
      <c r="G488" s="41" t="str">
        <f t="shared" si="164"/>
        <v>燃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紙・衣</v>
      </c>
      <c r="M488" s="6" t="str">
        <f>IF(D487="","",
IF(IFERROR(INDEX($C$1:$H$2,1,MATCH(3,$C$2:$H$2,0)),"")=$G$1,
IFERROR(IF(WEEKDAY(D487,1)=$H$2,IF(M487=$G$3,$G$1,""),""),""),
IFERROR(INDEX($C$1:$H$2,1,MATCH(3,$C$2:$H$2,0)),"")
))</f>
        <v>燃</v>
      </c>
      <c r="N488" s="6" t="str">
        <f>IF(E487="","",
IF(IFERROR(INDEX($C$1:$H$2,1,MATCH(4,$C$2:$H$2,0)),"")=$G$1,
IFERROR(IF(WEEKDAY(E487,1)=$H$2,IF(N487=$G$3,$G$1,""),""),""),
IFERROR(INDEX($C$1:$H$2,1,MATCH(4,$C$2:$H$2,0)),"")
))</f>
        <v/>
      </c>
      <c r="O488" s="6" t="str">
        <f>IF(F487="","",
IF(IFERROR(INDEX($C$1:$H$2,1,MATCH(5,$C$2:$H$2,0)),"")=$G$1,
IFERROR(IF(WEEKDAY(F487,1)=$H$2,IF(O487=$G$3,$G$1,""),""),""),
IFERROR(INDEX($C$1:$H$2,1,MATCH(5,$C$2:$H$2,0)),"")
))</f>
        <v>び</v>
      </c>
      <c r="P488" s="6" t="str">
        <f>IF(G487="","",
IF(IFERROR(INDEX($C$1:$H$2,1,MATCH(6,$C$2:$H$2,0)),"")=$G$1,
IFERROR(IF(WEEKDAY(G487,1)=$H$2,IF(P487=$G$3,$G$1,""),""),""),
IFERROR(INDEX($C$1:$H$2,1,MATCH(6,$C$2:$H$2,0)),"")
))</f>
        <v>燃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紙・衣</v>
      </c>
      <c r="D490" s="41" t="str">
        <f t="shared" si="166"/>
        <v>燃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紙・衣</v>
      </c>
      <c r="M490" s="6" t="str">
        <f>IF(D489="","",
IF(IFERROR(INDEX($C$1:$H$2,1,MATCH(3,$C$2:$H$2,0)),"")=$G$1,
IFERROR(IF(WEEKDAY(D489,1)=$H$2,IF(M489=$G$3,$G$1,""),""),""),
IFERROR(INDEX($C$1:$H$2,1,MATCH(3,$C$2:$H$2,0)),"")
))</f>
        <v>燃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2025-02-14T04:21:58Z</dcterms:modified>
</cp:coreProperties>
</file>