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保険料収納状況'!$A$1:$AM$245</definedName>
  </definedNames>
  <calcPr fullCalcOnLoad="1"/>
</workbook>
</file>

<file path=xl/sharedStrings.xml><?xml version="1.0" encoding="utf-8"?>
<sst xmlns="http://schemas.openxmlformats.org/spreadsheetml/2006/main" count="265" uniqueCount="121">
  <si>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</si>
  <si>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</si>
  <si>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</si>
  <si>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</si>
  <si>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</si>
  <si>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</si>
  <si>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</si>
  <si>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</si>
  <si>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</si>
  <si>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</si>
  <si>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</si>
  <si>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</si>
  <si>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</si>
  <si>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</si>
  <si>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</si>
  <si>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</si>
  <si>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</si>
  <si>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</si>
  <si>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</si>
  <si>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</si>
  <si>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</si>
  <si>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</si>
  <si>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</si>
  <si>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</si>
  <si>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</si>
  <si>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</si>
  <si>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</si>
  <si>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</si>
  <si>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</si>
  <si>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</si>
  <si>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</si>
  <si>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</si>
  <si>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</si>
  <si>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</si>
  <si>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</si>
  <si>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</si>
  <si>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</si>
  <si>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</si>
  <si>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</si>
  <si>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</si>
  <si>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</si>
  <si>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</si>
  <si>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</si>
  <si>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</si>
  <si>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</si>
  <si>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</si>
  <si>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</si>
  <si>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</si>
  <si>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</si>
  <si>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</si>
  <si>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</si>
  <si>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</si>
  <si>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</si>
  <si>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</si>
  <si>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</si>
  <si>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</si>
  <si>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</si>
  <si>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</si>
  <si>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</si>
  <si>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</si>
  <si>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</si>
  <si>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</si>
  <si>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</si>
  <si>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</si>
  <si>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</si>
  <si>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</si>
  <si>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</si>
  <si>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</si>
  <si>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</si>
  <si>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</si>
  <si>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</si>
  <si>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</si>
  <si>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</si>
  <si>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</si>
  <si>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</si>
  <si>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</si>
  <si>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</si>
  <si>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</si>
  <si>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</si>
  <si>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</si>
  <si>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</si>
  <si>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</si>
  <si>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</si>
  <si>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</si>
  <si>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</si>
  <si>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</si>
  <si>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</si>
  <si>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</si>
  <si>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</si>
  <si>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</si>
  <si>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</si>
  <si>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</si>
  <si>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</si>
  <si>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</si>
  <si>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</si>
  <si>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</si>
  <si>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</si>
  <si>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</si>
  <si>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</si>
  <si>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</si>
  <si>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</si>
  <si>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</si>
  <si>
    <t>平成１５年度A</t>
  </si>
  <si>
    <t>平成１４年度Ｂ</t>
  </si>
  <si>
    <t>平成１３年度</t>
  </si>
  <si>
    <t>（前年　48.69％)</t>
  </si>
  <si>
    <t>（前年　940件　　8,152,252円）</t>
  </si>
  <si>
    <t>滞納繰越分の人数については、12年度調定分、13年度調定分、14年度調定分を滞納繰越している人について、それぞれでカウントしている。
実人数については(1)全般で掲載。</t>
  </si>
  <si>
    <t>（内訳）</t>
  </si>
  <si>
    <t>被災</t>
  </si>
  <si>
    <t>所得激減</t>
  </si>
  <si>
    <t>生活困窮</t>
  </si>
  <si>
    <t>制度的</t>
  </si>
  <si>
    <t>その他</t>
  </si>
  <si>
    <t>２　保険料収納状況</t>
  </si>
  <si>
    <t>％</t>
  </si>
  <si>
    <t>※</t>
  </si>
  <si>
    <t xml:space="preserve"> </t>
  </si>
  <si>
    <t>　</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</si>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</sst>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thin"/>
      <top style="thin"/>
      <bottom style="hair"/>
    </border>
    <border>
      <left style="thin"/>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hair"/>
      <bottom style="medium"/>
    </border>
    <border>
      <left style="thin"/>
      <right style="thin"/>
      <top style="hair"/>
      <bottom style="double"/>
    </border>
    <border>
      <left style="thin"/>
      <right style="thin"/>
      <top>
        <color indexed="63"/>
      </top>
      <bottom style="hair"/>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77">
    <xf numFmtId="0" fontId="0" fillId="0" borderId="0" xfId="0" applyAlignment="1">
      <alignment/>
    </xf>
    <xf numFmtId="0" fontId="6" fillId="0" borderId="0" xfId="0" applyFont="1" applyFill="1" applyBorder="1" applyAlignment="1">
      <alignment horizontal="distributed"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0" fontId="0"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distributed" vertical="center"/>
    </xf>
    <xf numFmtId="0" fontId="0" fillId="0" borderId="0" xfId="0" applyFont="1" applyFill="1" applyAlignment="1">
      <alignment/>
    </xf>
    <xf numFmtId="0" fontId="0" fillId="0" borderId="0" xfId="0"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ill="1" applyBorder="1" applyAlignment="1">
      <alignment vertical="center"/>
    </xf>
    <xf numFmtId="0" fontId="0" fillId="0" borderId="3" xfId="0" applyFill="1" applyBorder="1" applyAlignment="1">
      <alignment vertical="center"/>
    </xf>
    <xf numFmtId="0" fontId="6" fillId="0" borderId="0" xfId="0" applyFont="1" applyFill="1" applyBorder="1" applyAlignment="1">
      <alignment horizontal="distributed" vertical="center"/>
    </xf>
    <xf numFmtId="0" fontId="0" fillId="0" borderId="0" xfId="0" applyFill="1" applyBorder="1" applyAlignment="1">
      <alignment vertical="center" wrapText="1"/>
    </xf>
    <xf numFmtId="0" fontId="0" fillId="0" borderId="0" xfId="0" applyFill="1" applyBorder="1" applyAlignment="1">
      <alignment horizontal="distributed"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4" xfId="0" applyFill="1" applyBorder="1" applyAlignment="1">
      <alignment vertical="center" wrapText="1"/>
    </xf>
    <xf numFmtId="0" fontId="6" fillId="0" borderId="4" xfId="0" applyFont="1" applyFill="1" applyBorder="1" applyAlignment="1">
      <alignment vertical="center"/>
    </xf>
    <xf numFmtId="0" fontId="0" fillId="0" borderId="5" xfId="0" applyFill="1" applyBorder="1" applyAlignment="1">
      <alignment vertical="center" wrapText="1"/>
    </xf>
    <xf numFmtId="0" fontId="0" fillId="0" borderId="0" xfId="0" applyFill="1" applyAlignment="1">
      <alignment vertical="center"/>
    </xf>
    <xf numFmtId="0" fontId="6" fillId="0" borderId="4" xfId="0" applyFont="1" applyFill="1" applyBorder="1" applyAlignment="1">
      <alignment/>
    </xf>
    <xf numFmtId="0" fontId="6" fillId="0" borderId="5" xfId="0" applyFont="1" applyFill="1" applyBorder="1" applyAlignment="1">
      <alignment/>
    </xf>
    <xf numFmtId="0" fontId="6" fillId="0" borderId="1" xfId="0" applyFont="1" applyFill="1" applyBorder="1" applyAlignment="1">
      <alignment horizontal="center" vertical="center"/>
    </xf>
    <xf numFmtId="0" fontId="10" fillId="0" borderId="0" xfId="0" applyFont="1" applyFill="1" applyBorder="1" applyAlignment="1">
      <alignment vertical="center"/>
    </xf>
    <xf numFmtId="0" fontId="6" fillId="0" borderId="6" xfId="0" applyFont="1" applyFill="1" applyBorder="1" applyAlignment="1">
      <alignment/>
    </xf>
    <xf numFmtId="0" fontId="6" fillId="0" borderId="7" xfId="0" applyFont="1" applyFill="1" applyBorder="1" applyAlignment="1">
      <alignment vertical="center"/>
    </xf>
    <xf numFmtId="0" fontId="6" fillId="0" borderId="7" xfId="0" applyFont="1" applyFill="1" applyBorder="1" applyAlignment="1">
      <alignment/>
    </xf>
    <xf numFmtId="0" fontId="6" fillId="0" borderId="8" xfId="0" applyFont="1" applyFill="1" applyBorder="1" applyAlignment="1">
      <alignment/>
    </xf>
    <xf numFmtId="0" fontId="6" fillId="0" borderId="0" xfId="0" applyFont="1" applyFill="1" applyBorder="1" applyAlignment="1">
      <alignment vertical="center"/>
    </xf>
    <xf numFmtId="38" fontId="0" fillId="0" borderId="0" xfId="17" applyFill="1" applyBorder="1" applyAlignment="1">
      <alignment vertical="center"/>
    </xf>
    <xf numFmtId="0" fontId="0" fillId="0" borderId="0" xfId="0" applyFill="1" applyBorder="1" applyAlignment="1">
      <alignment horizontal="left" vertical="center"/>
    </xf>
    <xf numFmtId="49" fontId="8" fillId="0" borderId="0" xfId="0" applyNumberFormat="1"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6" fillId="0" borderId="0" xfId="0" applyFont="1" applyFill="1" applyAlignment="1">
      <alignment vertical="center"/>
    </xf>
    <xf numFmtId="0" fontId="10" fillId="0" borderId="0" xfId="0" applyFont="1" applyFill="1" applyBorder="1" applyAlignment="1">
      <alignment horizontal="distributed" vertical="center"/>
    </xf>
    <xf numFmtId="0" fontId="9" fillId="0" borderId="0" xfId="0" applyFont="1" applyFill="1" applyAlignment="1">
      <alignment vertical="center"/>
    </xf>
    <xf numFmtId="38" fontId="2" fillId="0" borderId="0" xfId="17" applyFont="1" applyFill="1" applyBorder="1" applyAlignment="1">
      <alignment horizontal="right" wrapText="1"/>
    </xf>
    <xf numFmtId="38" fontId="12"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Border="1" applyAlignment="1">
      <alignment horizontal="left"/>
    </xf>
    <xf numFmtId="10" fontId="6" fillId="0" borderId="0" xfId="15"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7" fontId="6"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xf>
    <xf numFmtId="0" fontId="6" fillId="0" borderId="0" xfId="0" applyFont="1" applyFill="1" applyAlignment="1">
      <alignment horizontal="center"/>
    </xf>
    <xf numFmtId="49" fontId="8" fillId="0" borderId="0" xfId="0" applyNumberFormat="1" applyFont="1" applyFill="1" applyAlignment="1">
      <alignment horizontal="distributed" vertical="center"/>
    </xf>
    <xf numFmtId="0" fontId="8"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ill="1" applyAlignment="1">
      <alignment horizontal="distributed"/>
    </xf>
    <xf numFmtId="177" fontId="9"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horizont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ill="1" applyAlignment="1">
      <alignment horizontal="distributed"/>
    </xf>
    <xf numFmtId="49" fontId="8"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0" xfId="0" applyFill="1" applyBorder="1" applyAlignment="1">
      <alignment horizontal="distributed"/>
    </xf>
    <xf numFmtId="0" fontId="12" fillId="0" borderId="0" xfId="21" applyFont="1" applyFill="1" applyAlignment="1">
      <alignment vertical="center"/>
      <protection/>
    </xf>
    <xf numFmtId="0" fontId="12" fillId="0" borderId="0" xfId="21" applyFont="1" applyFill="1" applyAlignment="1">
      <alignment vertical="center" wrapText="1"/>
      <protection/>
    </xf>
    <xf numFmtId="176" fontId="6" fillId="0" borderId="0" xfId="0" applyNumberFormat="1" applyFont="1" applyFill="1" applyAlignment="1">
      <alignment/>
    </xf>
    <xf numFmtId="0" fontId="6" fillId="0" borderId="0" xfId="0" applyFont="1" applyAlignment="1">
      <alignment/>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9"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76" fontId="11" fillId="0" borderId="9" xfId="0" applyNumberFormat="1" applyFont="1" applyFill="1" applyBorder="1" applyAlignment="1">
      <alignment horizontal="right"/>
    </xf>
    <xf numFmtId="176" fontId="11" fillId="0" borderId="4" xfId="0" applyNumberFormat="1" applyFont="1" applyFill="1" applyBorder="1" applyAlignment="1">
      <alignment horizontal="right"/>
    </xf>
    <xf numFmtId="0" fontId="0" fillId="0" borderId="4" xfId="0" applyFont="1" applyFill="1" applyBorder="1" applyAlignment="1">
      <alignment horizontal="right"/>
    </xf>
    <xf numFmtId="176" fontId="11" fillId="0" borderId="1" xfId="0" applyNumberFormat="1" applyFont="1" applyFill="1" applyBorder="1" applyAlignment="1">
      <alignment horizontal="right"/>
    </xf>
    <xf numFmtId="0" fontId="0" fillId="0" borderId="1" xfId="0" applyFont="1" applyFill="1" applyBorder="1" applyAlignment="1">
      <alignment horizontal="right"/>
    </xf>
    <xf numFmtId="0" fontId="0" fillId="0" borderId="1" xfId="0" applyFont="1" applyFill="1" applyBorder="1" applyAlignment="1">
      <alignment horizontal="right" vertical="center"/>
    </xf>
    <xf numFmtId="178" fontId="11"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176" fontId="9" fillId="0" borderId="10"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9" fillId="0" borderId="0" xfId="0" applyFont="1" applyAlignment="1">
      <alignment horizontal="distributed" vertical="center"/>
    </xf>
    <xf numFmtId="176" fontId="9" fillId="0" borderId="0" xfId="0" applyNumberFormat="1" applyFont="1" applyFill="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Font="1" applyAlignment="1">
      <alignment horizontal="distributed" vertical="center"/>
    </xf>
    <xf numFmtId="3" fontId="6"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Border="1" applyAlignment="1">
      <alignment horizontal="left" vertical="center"/>
    </xf>
    <xf numFmtId="0" fontId="0" fillId="0" borderId="0" xfId="0" applyFont="1" applyAlignment="1">
      <alignment horizontal="left" vertical="center"/>
    </xf>
    <xf numFmtId="176" fontId="9" fillId="0" borderId="14" xfId="0" applyNumberFormat="1" applyFont="1" applyFill="1" applyBorder="1" applyAlignment="1">
      <alignment horizontal="right" vertical="center"/>
    </xf>
    <xf numFmtId="0" fontId="0" fillId="0" borderId="14" xfId="0" applyFont="1" applyFill="1" applyBorder="1" applyAlignment="1">
      <alignment horizontal="right"/>
    </xf>
    <xf numFmtId="0" fontId="0" fillId="0" borderId="14" xfId="0" applyFont="1" applyFill="1" applyBorder="1" applyAlignment="1">
      <alignment horizontal="right" vertical="center"/>
    </xf>
    <xf numFmtId="0" fontId="13"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 xfId="0" applyFont="1" applyFill="1" applyBorder="1" applyAlignment="1">
      <alignment horizontal="center" vertical="center" wrapText="1"/>
    </xf>
    <xf numFmtId="38" fontId="6"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0" fillId="0" borderId="22" xfId="17" applyFont="1" applyFill="1" applyBorder="1" applyAlignment="1">
      <alignment horizontal="right"/>
    </xf>
    <xf numFmtId="38" fontId="6" fillId="0" borderId="10" xfId="17" applyFont="1" applyFill="1" applyBorder="1" applyAlignment="1">
      <alignment horizontal="right" vertical="center"/>
    </xf>
    <xf numFmtId="38" fontId="0" fillId="0" borderId="1" xfId="17" applyFont="1" applyFill="1" applyBorder="1" applyAlignment="1">
      <alignment horizontal="right"/>
    </xf>
    <xf numFmtId="38" fontId="0" fillId="0" borderId="17" xfId="17" applyFont="1" applyFill="1" applyBorder="1" applyAlignment="1">
      <alignment horizontal="right"/>
    </xf>
    <xf numFmtId="38" fontId="0" fillId="0" borderId="23" xfId="17" applyFont="1" applyFill="1" applyBorder="1" applyAlignment="1">
      <alignment horizontal="right"/>
    </xf>
    <xf numFmtId="0" fontId="6"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38" fontId="6" fillId="0" borderId="16" xfId="17" applyFont="1" applyFill="1" applyBorder="1" applyAlignment="1">
      <alignment horizontal="right" vertical="center"/>
    </xf>
    <xf numFmtId="38" fontId="0" fillId="0" borderId="0" xfId="17" applyFont="1" applyFill="1" applyBorder="1" applyAlignment="1">
      <alignment horizontal="right"/>
    </xf>
    <xf numFmtId="38" fontId="0" fillId="0" borderId="26" xfId="17" applyFont="1" applyFill="1" applyBorder="1" applyAlignment="1">
      <alignment horizontal="right"/>
    </xf>
    <xf numFmtId="38" fontId="0" fillId="0" borderId="19" xfId="17" applyFont="1" applyFill="1" applyBorder="1" applyAlignment="1">
      <alignment horizontal="right"/>
    </xf>
    <xf numFmtId="38" fontId="0" fillId="0" borderId="7" xfId="17" applyFont="1" applyFill="1" applyBorder="1" applyAlignment="1">
      <alignment horizontal="right"/>
    </xf>
    <xf numFmtId="38" fontId="0" fillId="0" borderId="27" xfId="17" applyFont="1" applyFill="1" applyBorder="1" applyAlignment="1">
      <alignment horizontal="right"/>
    </xf>
    <xf numFmtId="38" fontId="6" fillId="0" borderId="28" xfId="17" applyFont="1" applyFill="1" applyBorder="1" applyAlignment="1">
      <alignment horizontal="right" vertical="center"/>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0" fillId="0" borderId="31" xfId="17" applyFont="1" applyFill="1" applyBorder="1" applyAlignment="1">
      <alignment horizontal="right"/>
    </xf>
    <xf numFmtId="38" fontId="0" fillId="0" borderId="9" xfId="17" applyFont="1" applyFill="1" applyBorder="1" applyAlignment="1">
      <alignment horizontal="right"/>
    </xf>
    <xf numFmtId="38" fontId="0" fillId="0" borderId="4" xfId="17" applyFont="1" applyFill="1" applyBorder="1" applyAlignment="1">
      <alignment horizontal="right"/>
    </xf>
    <xf numFmtId="38" fontId="0" fillId="0" borderId="32" xfId="17" applyFont="1" applyFill="1" applyBorder="1" applyAlignment="1">
      <alignment horizontal="right"/>
    </xf>
    <xf numFmtId="0" fontId="6" fillId="0" borderId="20" xfId="0" applyFont="1" applyFill="1" applyBorder="1" applyAlignment="1">
      <alignment horizontal="distributed" vertical="center"/>
    </xf>
    <xf numFmtId="0" fontId="0" fillId="0" borderId="20" xfId="0" applyFont="1" applyFill="1" applyBorder="1" applyAlignment="1">
      <alignment horizontal="distributed"/>
    </xf>
    <xf numFmtId="0" fontId="0" fillId="0" borderId="21" xfId="0" applyFont="1" applyFill="1" applyBorder="1" applyAlignment="1">
      <alignment horizontal="distributed"/>
    </xf>
    <xf numFmtId="0" fontId="6" fillId="0" borderId="33" xfId="0" applyFont="1" applyFill="1" applyBorder="1" applyAlignment="1">
      <alignment horizontal="distributed" vertical="center"/>
    </xf>
    <xf numFmtId="0" fontId="0" fillId="0" borderId="34" xfId="0" applyFont="1" applyFill="1" applyBorder="1" applyAlignment="1">
      <alignment horizontal="distributed"/>
    </xf>
    <xf numFmtId="0" fontId="0" fillId="0" borderId="35" xfId="0" applyFont="1" applyFill="1" applyBorder="1" applyAlignment="1">
      <alignment horizontal="distributed"/>
    </xf>
    <xf numFmtId="177" fontId="9" fillId="0" borderId="1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5" xfId="0" applyFont="1" applyFill="1" applyBorder="1" applyAlignment="1">
      <alignment horizontal="right" vertical="center"/>
    </xf>
    <xf numFmtId="177" fontId="9" fillId="0" borderId="16"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16" xfId="0" applyFont="1" applyFill="1" applyBorder="1" applyAlignment="1">
      <alignment horizontal="right" vertical="center"/>
    </xf>
    <xf numFmtId="38" fontId="6" fillId="0" borderId="10" xfId="17" applyFont="1" applyFill="1" applyBorder="1" applyAlignment="1">
      <alignment horizontal="right" vertical="center"/>
    </xf>
    <xf numFmtId="38" fontId="6" fillId="0" borderId="1" xfId="17" applyFont="1" applyFill="1" applyBorder="1" applyAlignment="1">
      <alignment horizontal="right" vertical="center"/>
    </xf>
    <xf numFmtId="38" fontId="6" fillId="0" borderId="30" xfId="17" applyFont="1" applyFill="1" applyBorder="1" applyAlignment="1">
      <alignment horizontal="right" vertical="center"/>
    </xf>
    <xf numFmtId="38" fontId="6" fillId="0" borderId="9" xfId="17" applyFont="1" applyFill="1" applyBorder="1" applyAlignment="1">
      <alignment horizontal="right" vertical="center"/>
    </xf>
    <xf numFmtId="38" fontId="6" fillId="0" borderId="4" xfId="17" applyFont="1" applyFill="1" applyBorder="1" applyAlignment="1">
      <alignment horizontal="right" vertical="center"/>
    </xf>
    <xf numFmtId="38" fontId="6" fillId="0" borderId="32" xfId="17" applyFont="1" applyFill="1" applyBorder="1" applyAlignment="1">
      <alignment horizontal="right" vertical="center"/>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9" xfId="0" applyFill="1" applyBorder="1" applyAlignment="1">
      <alignment horizontal="center" vertical="center" wrapText="1"/>
    </xf>
    <xf numFmtId="0" fontId="0" fillId="0" borderId="5" xfId="0" applyFill="1" applyBorder="1" applyAlignment="1">
      <alignment horizontal="center" vertical="center" wrapText="1"/>
    </xf>
    <xf numFmtId="187" fontId="9" fillId="0" borderId="10" xfId="0" applyNumberFormat="1" applyFont="1" applyFill="1" applyBorder="1" applyAlignment="1">
      <alignment horizontal="distributed" vertical="center"/>
    </xf>
    <xf numFmtId="187" fontId="9" fillId="0" borderId="2" xfId="0" applyNumberFormat="1" applyFont="1" applyFill="1" applyBorder="1" applyAlignment="1">
      <alignment horizontal="distributed" vertical="center"/>
    </xf>
    <xf numFmtId="187" fontId="9" fillId="0" borderId="9" xfId="0" applyNumberFormat="1" applyFont="1" applyFill="1" applyBorder="1" applyAlignment="1">
      <alignment horizontal="distributed" vertical="center"/>
    </xf>
    <xf numFmtId="187" fontId="9" fillId="0" borderId="5" xfId="0" applyNumberFormat="1" applyFont="1" applyFill="1" applyBorder="1" applyAlignment="1">
      <alignment horizontal="distributed" vertical="center"/>
    </xf>
    <xf numFmtId="187" fontId="9" fillId="0" borderId="19" xfId="0" applyNumberFormat="1" applyFont="1" applyFill="1" applyBorder="1" applyAlignment="1">
      <alignment horizontal="distributed" vertical="center"/>
    </xf>
    <xf numFmtId="187" fontId="9" fillId="0" borderId="8" xfId="0" applyNumberFormat="1" applyFont="1" applyFill="1" applyBorder="1" applyAlignment="1">
      <alignment horizontal="distributed" vertical="center"/>
    </xf>
    <xf numFmtId="0" fontId="0" fillId="0" borderId="34" xfId="0" applyFill="1" applyBorder="1" applyAlignment="1">
      <alignment horizontal="distributed"/>
    </xf>
    <xf numFmtId="0" fontId="0" fillId="0" borderId="20" xfId="0" applyFill="1" applyBorder="1" applyAlignment="1">
      <alignment horizontal="distributed"/>
    </xf>
    <xf numFmtId="0" fontId="0" fillId="0" borderId="21" xfId="0" applyFill="1" applyBorder="1" applyAlignment="1">
      <alignment horizontal="distributed"/>
    </xf>
    <xf numFmtId="176" fontId="9" fillId="0" borderId="1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30" xfId="0"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0" fontId="0" fillId="0" borderId="32" xfId="0"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ill="1" applyBorder="1" applyAlignment="1">
      <alignment horizontal="distributed"/>
    </xf>
    <xf numFmtId="0" fontId="6" fillId="0" borderId="0" xfId="0" applyFont="1" applyFill="1" applyBorder="1" applyAlignment="1">
      <alignment vertical="center" wrapText="1"/>
    </xf>
    <xf numFmtId="0" fontId="0" fillId="0" borderId="0" xfId="0" applyFill="1" applyAlignment="1">
      <alignment vertical="center" wrapText="1"/>
    </xf>
    <xf numFmtId="0" fontId="6" fillId="0" borderId="0" xfId="0" applyFont="1" applyFill="1" applyAlignment="1">
      <alignment vertical="center" wrapText="1"/>
    </xf>
    <xf numFmtId="0" fontId="0" fillId="0" borderId="0" xfId="0" applyFill="1" applyAlignment="1">
      <alignment wrapText="1"/>
    </xf>
    <xf numFmtId="0" fontId="6" fillId="0" borderId="36"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178" fontId="9" fillId="0" borderId="10" xfId="0" applyNumberFormat="1" applyFont="1" applyFill="1" applyBorder="1" applyAlignment="1">
      <alignment horizontal="right" vertical="center"/>
    </xf>
    <xf numFmtId="0" fontId="0" fillId="0" borderId="7" xfId="0" applyFont="1" applyFill="1" applyBorder="1" applyAlignment="1">
      <alignment horizontal="right" vertical="center"/>
    </xf>
    <xf numFmtId="176" fontId="9" fillId="0" borderId="10"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9" fillId="0" borderId="9" xfId="0" applyNumberFormat="1" applyFont="1" applyFill="1" applyBorder="1" applyAlignment="1">
      <alignment horizontal="distributed" vertical="center"/>
    </xf>
    <xf numFmtId="176" fontId="9" fillId="0" borderId="4" xfId="0" applyNumberFormat="1" applyFont="1" applyFill="1" applyBorder="1" applyAlignment="1">
      <alignment horizontal="distributed" vertical="center"/>
    </xf>
    <xf numFmtId="176" fontId="9" fillId="0" borderId="32" xfId="0" applyNumberFormat="1"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lignment horizontal="distributed" vertical="center"/>
    </xf>
    <xf numFmtId="178" fontId="6" fillId="0" borderId="10" xfId="0" applyNumberFormat="1" applyFont="1" applyFill="1" applyBorder="1" applyAlignment="1">
      <alignment vertical="center"/>
    </xf>
    <xf numFmtId="0" fontId="0" fillId="0" borderId="1" xfId="0" applyFill="1" applyBorder="1" applyAlignment="1">
      <alignment vertical="center"/>
    </xf>
    <xf numFmtId="0" fontId="0" fillId="0" borderId="30"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32" xfId="0" applyFill="1" applyBorder="1" applyAlignment="1">
      <alignment vertical="center"/>
    </xf>
    <xf numFmtId="176" fontId="9" fillId="0" borderId="19" xfId="0" applyNumberFormat="1" applyFont="1" applyFill="1" applyBorder="1" applyAlignment="1">
      <alignment horizontal="distributed" vertical="center"/>
    </xf>
    <xf numFmtId="176" fontId="9" fillId="0" borderId="7" xfId="0" applyNumberFormat="1" applyFont="1" applyFill="1" applyBorder="1" applyAlignment="1">
      <alignment horizontal="distributed" vertical="center"/>
    </xf>
    <xf numFmtId="176" fontId="9" fillId="0" borderId="27" xfId="0" applyNumberFormat="1" applyFont="1" applyFill="1" applyBorder="1" applyAlignment="1">
      <alignment horizontal="distributed" vertical="center"/>
    </xf>
    <xf numFmtId="0" fontId="0" fillId="0" borderId="1" xfId="0" applyFont="1" applyFill="1" applyBorder="1" applyAlignment="1">
      <alignment horizontal="distributed"/>
    </xf>
    <xf numFmtId="0" fontId="0" fillId="0" borderId="30" xfId="0" applyFont="1" applyFill="1" applyBorder="1" applyAlignment="1">
      <alignment horizontal="distributed"/>
    </xf>
    <xf numFmtId="0" fontId="0" fillId="0" borderId="9" xfId="0" applyFont="1" applyFill="1" applyBorder="1" applyAlignment="1">
      <alignment horizontal="distributed"/>
    </xf>
    <xf numFmtId="0" fontId="0" fillId="0" borderId="4" xfId="0" applyFont="1" applyFill="1" applyBorder="1" applyAlignment="1">
      <alignment horizontal="distributed"/>
    </xf>
    <xf numFmtId="0" fontId="0" fillId="0" borderId="32" xfId="0" applyFont="1" applyFill="1" applyBorder="1" applyAlignment="1">
      <alignment horizontal="distributed"/>
    </xf>
    <xf numFmtId="0" fontId="0" fillId="0" borderId="19" xfId="0" applyFont="1" applyFill="1" applyBorder="1" applyAlignment="1">
      <alignment horizontal="distributed"/>
    </xf>
    <xf numFmtId="0" fontId="0" fillId="0" borderId="7" xfId="0" applyFont="1" applyFill="1" applyBorder="1" applyAlignment="1">
      <alignment horizontal="distributed"/>
    </xf>
    <xf numFmtId="0" fontId="0" fillId="0" borderId="27" xfId="0" applyFont="1" applyFill="1" applyBorder="1" applyAlignment="1">
      <alignment horizontal="distributed"/>
    </xf>
    <xf numFmtId="178" fontId="6" fillId="0" borderId="1" xfId="0" applyNumberFormat="1" applyFont="1" applyFill="1" applyBorder="1" applyAlignment="1">
      <alignment vertical="center"/>
    </xf>
    <xf numFmtId="0" fontId="0" fillId="0" borderId="14" xfId="0" applyFill="1" applyBorder="1" applyAlignment="1">
      <alignment horizontal="right"/>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0" xfId="0" applyFill="1" applyAlignment="1">
      <alignment vertical="center"/>
    </xf>
    <xf numFmtId="0" fontId="0" fillId="0" borderId="6" xfId="0" applyFill="1" applyBorder="1" applyAlignment="1">
      <alignment vertical="center"/>
    </xf>
    <xf numFmtId="0" fontId="0" fillId="0" borderId="1" xfId="0" applyFont="1" applyFill="1" applyBorder="1" applyAlignment="1">
      <alignment/>
    </xf>
    <xf numFmtId="0" fontId="0" fillId="0" borderId="30" xfId="0" applyFont="1" applyFill="1" applyBorder="1" applyAlignment="1">
      <alignment/>
    </xf>
    <xf numFmtId="0" fontId="0" fillId="0" borderId="9" xfId="0" applyFont="1" applyFill="1" applyBorder="1" applyAlignment="1">
      <alignment/>
    </xf>
    <xf numFmtId="0" fontId="0" fillId="0" borderId="4" xfId="0" applyFont="1" applyFill="1" applyBorder="1" applyAlignment="1">
      <alignment/>
    </xf>
    <xf numFmtId="0" fontId="0" fillId="0" borderId="32" xfId="0" applyFont="1" applyFill="1" applyBorder="1" applyAlignment="1">
      <alignment/>
    </xf>
    <xf numFmtId="178" fontId="6" fillId="0" borderId="41"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2" xfId="0" applyFill="1" applyBorder="1" applyAlignment="1">
      <alignment vertical="center"/>
    </xf>
    <xf numFmtId="0" fontId="0" fillId="0" borderId="5" xfId="0" applyFill="1" applyBorder="1" applyAlignment="1">
      <alignment vertical="center"/>
    </xf>
    <xf numFmtId="0" fontId="0" fillId="0" borderId="43"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41" xfId="0" applyFont="1" applyFill="1" applyBorder="1" applyAlignment="1">
      <alignment horizontal="center" vertical="center"/>
    </xf>
    <xf numFmtId="0" fontId="0" fillId="0" borderId="3" xfId="0" applyFill="1" applyBorder="1" applyAlignment="1">
      <alignment/>
    </xf>
    <xf numFmtId="0" fontId="6" fillId="0" borderId="24" xfId="0" applyFont="1" applyFill="1" applyBorder="1" applyAlignment="1">
      <alignment horizontal="center" vertical="center"/>
    </xf>
    <xf numFmtId="0" fontId="0" fillId="0" borderId="44" xfId="0"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45" xfId="0" applyFont="1" applyFill="1" applyBorder="1" applyAlignment="1">
      <alignment horizontal="center" vertical="center"/>
    </xf>
    <xf numFmtId="0" fontId="0" fillId="0" borderId="34"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0" fillId="0" borderId="0" xfId="0" applyFont="1" applyFill="1" applyBorder="1" applyAlignment="1">
      <alignment horizontal="left"/>
    </xf>
    <xf numFmtId="0" fontId="20" fillId="0" borderId="0" xfId="0" applyFont="1" applyFill="1" applyBorder="1" applyAlignment="1">
      <alignment horizontal="left"/>
    </xf>
    <xf numFmtId="0" fontId="6" fillId="0" borderId="47"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38" fontId="6" fillId="0" borderId="50" xfId="17" applyFont="1" applyFill="1" applyBorder="1" applyAlignment="1">
      <alignment horizontal="right" vertical="center" wrapText="1"/>
    </xf>
    <xf numFmtId="38" fontId="6" fillId="0" borderId="51" xfId="17" applyFont="1" applyFill="1" applyBorder="1" applyAlignment="1">
      <alignment horizontal="right" vertical="center" wrapText="1"/>
    </xf>
    <xf numFmtId="38" fontId="6" fillId="0" borderId="52" xfId="17" applyFont="1" applyFill="1" applyBorder="1" applyAlignment="1">
      <alignment horizontal="right" vertical="center" wrapText="1"/>
    </xf>
    <xf numFmtId="0" fontId="13" fillId="0" borderId="49" xfId="0" applyFont="1" applyFill="1" applyBorder="1" applyAlignment="1">
      <alignment horizontal="center" vertical="center"/>
    </xf>
    <xf numFmtId="0" fontId="0" fillId="0" borderId="0" xfId="0" applyFill="1" applyBorder="1" applyAlignment="1">
      <alignment horizontal="left"/>
    </xf>
    <xf numFmtId="0" fontId="13" fillId="0" borderId="53" xfId="0"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vertical="center"/>
    </xf>
    <xf numFmtId="0" fontId="6" fillId="0" borderId="44" xfId="0" applyFont="1" applyFill="1" applyBorder="1" applyAlignment="1">
      <alignment vertical="center"/>
    </xf>
    <xf numFmtId="0" fontId="6" fillId="0" borderId="59"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42" xfId="0" applyFont="1" applyFill="1" applyBorder="1" applyAlignment="1">
      <alignment vertical="center"/>
    </xf>
    <xf numFmtId="0" fontId="6" fillId="0" borderId="4" xfId="0" applyFont="1" applyFill="1" applyBorder="1" applyAlignment="1">
      <alignment vertical="center"/>
    </xf>
    <xf numFmtId="0" fontId="6" fillId="0" borderId="32" xfId="0" applyFont="1" applyFill="1" applyBorder="1" applyAlignment="1">
      <alignment vertical="center"/>
    </xf>
    <xf numFmtId="177" fontId="6"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34" xfId="0" applyFill="1" applyBorder="1" applyAlignment="1">
      <alignment horizontal="distributed" vertical="center"/>
    </xf>
    <xf numFmtId="0" fontId="0" fillId="0" borderId="35" xfId="0" applyFill="1" applyBorder="1" applyAlignment="1">
      <alignment horizontal="distributed" vertical="center"/>
    </xf>
    <xf numFmtId="176" fontId="9" fillId="0" borderId="16" xfId="0" applyNumberFormat="1" applyFont="1" applyFill="1" applyBorder="1" applyAlignment="1">
      <alignment horizontal="right" vertical="center"/>
    </xf>
    <xf numFmtId="0" fontId="0" fillId="0" borderId="0" xfId="0" applyFont="1" applyFill="1" applyBorder="1" applyAlignment="1">
      <alignment/>
    </xf>
    <xf numFmtId="0" fontId="0" fillId="0" borderId="26" xfId="0" applyFont="1" applyFill="1" applyBorder="1" applyAlignment="1">
      <alignment/>
    </xf>
    <xf numFmtId="0" fontId="0" fillId="0" borderId="19" xfId="0" applyFont="1" applyFill="1" applyBorder="1" applyAlignment="1">
      <alignment/>
    </xf>
    <xf numFmtId="0" fontId="0" fillId="0" borderId="7" xfId="0" applyFont="1" applyFill="1" applyBorder="1" applyAlignment="1">
      <alignment/>
    </xf>
    <xf numFmtId="0" fontId="0" fillId="0" borderId="27" xfId="0" applyFont="1" applyFill="1" applyBorder="1" applyAlignment="1">
      <alignment/>
    </xf>
    <xf numFmtId="177" fontId="9" fillId="0" borderId="13"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4" xfId="15" applyNumberFormat="1" applyFont="1" applyFill="1" applyBorder="1" applyAlignment="1">
      <alignment horizontal="right" vertical="center"/>
    </xf>
    <xf numFmtId="184" fontId="0" fillId="0" borderId="4" xfId="15" applyNumberFormat="1" applyFill="1" applyBorder="1" applyAlignment="1">
      <alignment horizontal="right" vertical="center"/>
    </xf>
    <xf numFmtId="0" fontId="0" fillId="0" borderId="1" xfId="0" applyFill="1" applyBorder="1" applyAlignment="1">
      <alignment horizontal="right"/>
    </xf>
    <xf numFmtId="0" fontId="0" fillId="0" borderId="4" xfId="0" applyFill="1" applyBorder="1" applyAlignment="1">
      <alignment horizontal="right"/>
    </xf>
    <xf numFmtId="0" fontId="0" fillId="0" borderId="1" xfId="0" applyFill="1" applyBorder="1" applyAlignment="1">
      <alignment horizontal="right" vertical="center"/>
    </xf>
    <xf numFmtId="0" fontId="0" fillId="0" borderId="4" xfId="0" applyFill="1" applyBorder="1" applyAlignment="1">
      <alignment horizontal="right" vertical="center"/>
    </xf>
    <xf numFmtId="184" fontId="9" fillId="0" borderId="10"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30" xfId="0" applyNumberFormat="1" applyFill="1" applyBorder="1" applyAlignment="1">
      <alignment horizontal="right"/>
    </xf>
    <xf numFmtId="184" fontId="11" fillId="0" borderId="9" xfId="0" applyNumberFormat="1" applyFont="1" applyFill="1" applyBorder="1" applyAlignment="1">
      <alignment horizontal="right"/>
    </xf>
    <xf numFmtId="184" fontId="11" fillId="0" borderId="4" xfId="0" applyNumberFormat="1" applyFont="1" applyFill="1" applyBorder="1" applyAlignment="1">
      <alignment horizontal="right"/>
    </xf>
    <xf numFmtId="184" fontId="0" fillId="0" borderId="32" xfId="0" applyNumberFormat="1" applyFill="1" applyBorder="1" applyAlignment="1">
      <alignment horizontal="right"/>
    </xf>
    <xf numFmtId="0" fontId="6" fillId="0" borderId="0" xfId="0" applyFont="1" applyFill="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vertical="center"/>
    </xf>
    <xf numFmtId="0" fontId="0" fillId="0" borderId="27" xfId="0" applyFill="1" applyBorder="1" applyAlignment="1">
      <alignment vertical="center"/>
    </xf>
    <xf numFmtId="0" fontId="6" fillId="0" borderId="0" xfId="0" applyFont="1" applyFill="1" applyBorder="1" applyAlignment="1">
      <alignment horizontal="distributed" vertical="center"/>
    </xf>
    <xf numFmtId="0" fontId="8" fillId="0" borderId="0" xfId="0" applyFont="1" applyFill="1" applyAlignment="1">
      <alignment/>
    </xf>
    <xf numFmtId="0" fontId="6" fillId="0" borderId="58" xfId="0" applyFont="1" applyFill="1" applyBorder="1" applyAlignment="1">
      <alignment horizontal="center" vertical="center"/>
    </xf>
    <xf numFmtId="0" fontId="0" fillId="0" borderId="44" xfId="0" applyFill="1" applyBorder="1" applyAlignment="1">
      <alignment/>
    </xf>
    <xf numFmtId="0" fontId="0" fillId="0" borderId="59" xfId="0" applyFill="1" applyBorder="1" applyAlignment="1">
      <alignment/>
    </xf>
    <xf numFmtId="0" fontId="0" fillId="0" borderId="42" xfId="0" applyFill="1" applyBorder="1" applyAlignment="1">
      <alignment/>
    </xf>
    <xf numFmtId="0" fontId="0" fillId="0" borderId="4" xfId="0" applyFill="1" applyBorder="1" applyAlignment="1">
      <alignment/>
    </xf>
    <xf numFmtId="0" fontId="0" fillId="0" borderId="32" xfId="0" applyFill="1" applyBorder="1" applyAlignment="1">
      <alignment/>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42" xfId="0" applyFill="1" applyBorder="1" applyAlignment="1">
      <alignment horizontal="center"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8" fillId="0" borderId="0" xfId="0" applyFont="1" applyFill="1" applyAlignment="1">
      <alignment horizontal="distributed" vertical="center"/>
    </xf>
    <xf numFmtId="0" fontId="0" fillId="0" borderId="0" xfId="0" applyFill="1" applyAlignment="1">
      <alignment/>
    </xf>
    <xf numFmtId="0" fontId="0" fillId="0" borderId="14" xfId="0" applyFill="1" applyBorder="1" applyAlignment="1">
      <alignment horizontal="right" vertical="center"/>
    </xf>
    <xf numFmtId="184" fontId="9" fillId="0" borderId="14" xfId="0" applyNumberFormat="1" applyFont="1" applyFill="1" applyBorder="1" applyAlignment="1">
      <alignment horizontal="right" vertical="center"/>
    </xf>
    <xf numFmtId="184" fontId="0" fillId="0" borderId="14" xfId="0" applyNumberFormat="1" applyFill="1" applyBorder="1" applyAlignment="1">
      <alignment horizontal="right"/>
    </xf>
    <xf numFmtId="184" fontId="9" fillId="0" borderId="20" xfId="0" applyNumberFormat="1" applyFont="1" applyFill="1" applyBorder="1" applyAlignment="1">
      <alignment horizontal="right" vertical="center"/>
    </xf>
    <xf numFmtId="184" fontId="0" fillId="0" borderId="20" xfId="0" applyNumberFormat="1" applyFill="1" applyBorder="1" applyAlignment="1">
      <alignment horizontal="right"/>
    </xf>
    <xf numFmtId="0" fontId="0" fillId="0" borderId="14" xfId="0" applyFont="1" applyFill="1" applyBorder="1" applyAlignment="1">
      <alignment/>
    </xf>
    <xf numFmtId="0" fontId="0" fillId="0" borderId="57" xfId="0" applyFont="1" applyFill="1" applyBorder="1" applyAlignment="1">
      <alignment horizontal="right" vertical="center"/>
    </xf>
    <xf numFmtId="0" fontId="0" fillId="0" borderId="57" xfId="0" applyFont="1" applyFill="1" applyBorder="1" applyAlignment="1">
      <alignment/>
    </xf>
    <xf numFmtId="176" fontId="9" fillId="0" borderId="57"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4" xfId="0" applyNumberFormat="1" applyFont="1" applyFill="1" applyBorder="1" applyAlignment="1">
      <alignment horizontal="right" vertical="center"/>
    </xf>
    <xf numFmtId="177" fontId="9" fillId="0" borderId="5" xfId="0" applyNumberFormat="1" applyFont="1" applyFill="1" applyBorder="1" applyAlignment="1">
      <alignment horizontal="right" vertical="center"/>
    </xf>
    <xf numFmtId="177" fontId="9" fillId="0" borderId="60" xfId="0" applyNumberFormat="1" applyFont="1" applyFill="1" applyBorder="1" applyAlignment="1">
      <alignment horizontal="right" vertical="center"/>
    </xf>
    <xf numFmtId="177" fontId="9" fillId="0" borderId="39" xfId="0" applyNumberFormat="1" applyFont="1" applyFill="1" applyBorder="1" applyAlignment="1">
      <alignment horizontal="right" vertical="center"/>
    </xf>
    <xf numFmtId="177" fontId="9" fillId="0" borderId="61" xfId="0" applyNumberFormat="1" applyFont="1" applyFill="1" applyBorder="1" applyAlignment="1">
      <alignment horizontal="right" vertical="center"/>
    </xf>
    <xf numFmtId="177" fontId="9" fillId="0" borderId="62" xfId="0" applyNumberFormat="1" applyFont="1" applyFill="1" applyBorder="1" applyAlignment="1">
      <alignment horizontal="right" vertical="center"/>
    </xf>
    <xf numFmtId="177" fontId="9" fillId="0" borderId="63" xfId="0" applyNumberFormat="1" applyFont="1" applyFill="1" applyBorder="1" applyAlignment="1">
      <alignment horizontal="right" vertical="center"/>
    </xf>
    <xf numFmtId="177" fontId="9" fillId="0" borderId="64" xfId="0" applyNumberFormat="1" applyFont="1" applyFill="1" applyBorder="1" applyAlignment="1">
      <alignment horizontal="right" vertical="center"/>
    </xf>
    <xf numFmtId="0" fontId="0" fillId="0" borderId="14" xfId="0" applyFont="1" applyFill="1" applyBorder="1" applyAlignment="1">
      <alignment vertical="center"/>
    </xf>
    <xf numFmtId="178" fontId="9" fillId="0" borderId="14" xfId="0" applyNumberFormat="1" applyFont="1" applyFill="1" applyBorder="1" applyAlignment="1">
      <alignment horizontal="right" vertical="center"/>
    </xf>
    <xf numFmtId="178" fontId="11" fillId="0" borderId="14"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0" fontId="0" fillId="0" borderId="21" xfId="0" applyFont="1" applyFill="1" applyBorder="1" applyAlignment="1">
      <alignment/>
    </xf>
    <xf numFmtId="176" fontId="9" fillId="0" borderId="49" xfId="0" applyNumberFormat="1" applyFont="1" applyFill="1" applyBorder="1" applyAlignment="1">
      <alignment horizontal="right" vertical="center"/>
    </xf>
    <xf numFmtId="0" fontId="0" fillId="0" borderId="49" xfId="0" applyFont="1" applyFill="1" applyBorder="1" applyAlignment="1">
      <alignment/>
    </xf>
    <xf numFmtId="0" fontId="0" fillId="0" borderId="57" xfId="0" applyFont="1" applyFill="1" applyBorder="1" applyAlignment="1">
      <alignment vertical="center"/>
    </xf>
    <xf numFmtId="0" fontId="0" fillId="0" borderId="21" xfId="0" applyFont="1" applyFill="1" applyBorder="1" applyAlignment="1">
      <alignment horizontal="right" vertical="center"/>
    </xf>
    <xf numFmtId="0" fontId="0" fillId="0" borderId="49" xfId="0" applyFont="1" applyFill="1" applyBorder="1" applyAlignment="1">
      <alignment horizontal="right" vertical="center"/>
    </xf>
    <xf numFmtId="0" fontId="9" fillId="0" borderId="21" xfId="0" applyFont="1" applyFill="1" applyBorder="1" applyAlignment="1">
      <alignment horizontal="right" vertical="center"/>
    </xf>
    <xf numFmtId="0" fontId="0" fillId="0" borderId="21" xfId="0" applyFont="1" applyFill="1" applyBorder="1" applyAlignment="1">
      <alignment vertical="center"/>
    </xf>
    <xf numFmtId="0" fontId="9" fillId="0" borderId="49" xfId="0" applyFont="1" applyFill="1" applyBorder="1" applyAlignment="1">
      <alignment horizontal="right" vertical="center"/>
    </xf>
    <xf numFmtId="0" fontId="0" fillId="0" borderId="49" xfId="0" applyFont="1" applyFill="1" applyBorder="1" applyAlignment="1">
      <alignment vertical="center"/>
    </xf>
    <xf numFmtId="178" fontId="9" fillId="0" borderId="21"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178" fontId="11" fillId="0" borderId="49" xfId="0" applyNumberFormat="1" applyFont="1" applyFill="1" applyBorder="1" applyAlignment="1">
      <alignment horizontal="right" vertical="center"/>
    </xf>
    <xf numFmtId="178" fontId="11" fillId="0" borderId="57"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30"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32" xfId="0" applyNumberFormat="1" applyFont="1" applyFill="1" applyBorder="1" applyAlignment="1">
      <alignment horizontal="right" vertical="center"/>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6" fillId="0" borderId="20" xfId="0" applyFont="1" applyFill="1" applyBorder="1" applyAlignment="1">
      <alignment horizontal="distributed" vertical="center"/>
    </xf>
    <xf numFmtId="0" fontId="0" fillId="0" borderId="20" xfId="0" applyFill="1" applyBorder="1" applyAlignment="1">
      <alignment vertical="center"/>
    </xf>
    <xf numFmtId="0" fontId="0" fillId="0" borderId="21" xfId="0" applyFill="1" applyBorder="1" applyAlignment="1">
      <alignment vertical="center"/>
    </xf>
    <xf numFmtId="184" fontId="0" fillId="0" borderId="14" xfId="0" applyNumberFormat="1" applyFill="1" applyBorder="1" applyAlignment="1">
      <alignment horizontal="right" vertical="center"/>
    </xf>
    <xf numFmtId="184" fontId="0" fillId="0" borderId="49" xfId="0" applyNumberFormat="1" applyFill="1" applyBorder="1" applyAlignment="1">
      <alignment horizontal="right" vertical="center"/>
    </xf>
    <xf numFmtId="184" fontId="0" fillId="0" borderId="49" xfId="0" applyNumberFormat="1" applyFill="1" applyBorder="1" applyAlignment="1">
      <alignment horizontal="right"/>
    </xf>
    <xf numFmtId="10" fontId="6" fillId="0" borderId="13" xfId="15" applyNumberFormat="1" applyFont="1" applyFill="1" applyBorder="1" applyAlignment="1">
      <alignment horizontal="right" vertical="center"/>
    </xf>
    <xf numFmtId="10" fontId="6" fillId="0" borderId="11" xfId="15" applyNumberFormat="1" applyFont="1" applyFill="1" applyBorder="1" applyAlignment="1">
      <alignment horizontal="right" vertical="center"/>
    </xf>
    <xf numFmtId="10" fontId="6" fillId="0" borderId="12" xfId="15" applyNumberFormat="1" applyFont="1" applyFill="1" applyBorder="1" applyAlignment="1">
      <alignment horizontal="right" vertical="center"/>
    </xf>
    <xf numFmtId="10" fontId="6" fillId="0" borderId="60" xfId="15" applyNumberFormat="1" applyFont="1" applyFill="1" applyBorder="1" applyAlignment="1">
      <alignment horizontal="right" vertical="center"/>
    </xf>
    <xf numFmtId="10" fontId="6" fillId="0" borderId="39" xfId="15" applyNumberFormat="1" applyFont="1" applyFill="1" applyBorder="1" applyAlignment="1">
      <alignment horizontal="right" vertical="center"/>
    </xf>
    <xf numFmtId="10" fontId="6" fillId="0" borderId="61" xfId="15" applyNumberFormat="1" applyFont="1" applyFill="1" applyBorder="1" applyAlignment="1">
      <alignment horizontal="right" vertical="center"/>
    </xf>
    <xf numFmtId="0" fontId="6" fillId="0" borderId="34" xfId="0" applyFont="1" applyFill="1" applyBorder="1" applyAlignment="1">
      <alignment horizontal="distributed" vertical="center"/>
    </xf>
    <xf numFmtId="184" fontId="9" fillId="0" borderId="21" xfId="0" applyNumberFormat="1" applyFont="1" applyFill="1" applyBorder="1" applyAlignment="1">
      <alignment horizontal="right" vertical="center"/>
    </xf>
    <xf numFmtId="184" fontId="0" fillId="0" borderId="21" xfId="0" applyNumberFormat="1" applyFill="1" applyBorder="1" applyAlignment="1">
      <alignment horizontal="right"/>
    </xf>
    <xf numFmtId="184" fontId="9" fillId="0" borderId="49" xfId="0" applyNumberFormat="1" applyFont="1" applyFill="1" applyBorder="1" applyAlignment="1">
      <alignment horizontal="right" vertical="center"/>
    </xf>
    <xf numFmtId="0" fontId="9" fillId="0" borderId="14" xfId="0" applyFont="1" applyFill="1" applyBorder="1" applyAlignment="1">
      <alignment horizontal="right" vertical="center"/>
    </xf>
    <xf numFmtId="0" fontId="9" fillId="0" borderId="57" xfId="0" applyFont="1" applyFill="1" applyBorder="1" applyAlignment="1">
      <alignment horizontal="right" vertical="center"/>
    </xf>
    <xf numFmtId="0" fontId="6" fillId="0" borderId="44" xfId="0" applyFont="1" applyFill="1" applyBorder="1" applyAlignment="1">
      <alignment horizontal="center" vertical="center" wrapText="1"/>
    </xf>
    <xf numFmtId="0" fontId="6" fillId="0" borderId="25" xfId="0" applyFont="1" applyFill="1" applyBorder="1" applyAlignment="1">
      <alignment horizontal="center" vertical="center" wrapText="1"/>
    </xf>
    <xf numFmtId="184" fontId="0" fillId="0" borderId="1" xfId="0" applyNumberFormat="1" applyFill="1" applyBorder="1" applyAlignment="1">
      <alignment horizontal="right"/>
    </xf>
    <xf numFmtId="184" fontId="0" fillId="0" borderId="4" xfId="0" applyNumberFormat="1" applyFill="1" applyBorder="1" applyAlignment="1">
      <alignment horizontal="right"/>
    </xf>
    <xf numFmtId="184" fontId="11" fillId="0" borderId="19" xfId="0" applyNumberFormat="1" applyFont="1" applyFill="1" applyBorder="1" applyAlignment="1">
      <alignment horizontal="right"/>
    </xf>
    <xf numFmtId="184" fontId="11" fillId="0" borderId="7" xfId="0" applyNumberFormat="1" applyFont="1" applyFill="1" applyBorder="1" applyAlignment="1">
      <alignment horizontal="right"/>
    </xf>
    <xf numFmtId="184" fontId="0" fillId="0" borderId="27" xfId="0" applyNumberFormat="1" applyFill="1" applyBorder="1" applyAlignment="1">
      <alignment horizontal="right"/>
    </xf>
    <xf numFmtId="184" fontId="11" fillId="0" borderId="7" xfId="15" applyNumberFormat="1" applyFont="1" applyFill="1" applyBorder="1" applyAlignment="1">
      <alignment horizontal="right" vertical="center"/>
    </xf>
    <xf numFmtId="184" fontId="0" fillId="0" borderId="7" xfId="15" applyNumberFormat="1" applyFill="1" applyBorder="1" applyAlignment="1">
      <alignment horizontal="right" vertical="center"/>
    </xf>
    <xf numFmtId="184" fontId="0" fillId="0" borderId="7" xfId="0" applyNumberFormat="1" applyFill="1" applyBorder="1" applyAlignment="1">
      <alignment horizontal="right"/>
    </xf>
    <xf numFmtId="38" fontId="6" fillId="0" borderId="52" xfId="17" applyFont="1" applyFill="1" applyBorder="1" applyAlignment="1">
      <alignment vertical="center"/>
    </xf>
    <xf numFmtId="0" fontId="19" fillId="0" borderId="20" xfId="22" applyFont="1" applyFill="1" applyBorder="1" applyAlignment="1">
      <alignment horizontal="center" vertical="center" wrapText="1"/>
      <protection/>
    </xf>
    <xf numFmtId="38" fontId="6" fillId="0" borderId="51" xfId="17" applyFont="1" applyFill="1" applyBorder="1" applyAlignment="1">
      <alignment vertical="center" wrapText="1"/>
    </xf>
    <xf numFmtId="38" fontId="6" fillId="0" borderId="51" xfId="17" applyFont="1" applyFill="1" applyBorder="1" applyAlignment="1">
      <alignment vertical="center"/>
    </xf>
    <xf numFmtId="38" fontId="6" fillId="0" borderId="52" xfId="21" applyNumberFormat="1" applyFont="1" applyFill="1" applyBorder="1" applyAlignment="1">
      <alignment vertical="center"/>
      <protection/>
    </xf>
    <xf numFmtId="38" fontId="6" fillId="0" borderId="65" xfId="21" applyNumberFormat="1" applyFont="1" applyFill="1" applyBorder="1" applyAlignment="1">
      <alignment vertical="center"/>
      <protection/>
    </xf>
    <xf numFmtId="38" fontId="6" fillId="0" borderId="66" xfId="17" applyFont="1" applyFill="1" applyBorder="1" applyAlignment="1">
      <alignment horizontal="right" vertical="center" wrapText="1"/>
    </xf>
    <xf numFmtId="38" fontId="6" fillId="0" borderId="67" xfId="21" applyNumberFormat="1" applyFont="1" applyFill="1" applyBorder="1" applyAlignment="1">
      <alignment vertical="center"/>
      <protection/>
    </xf>
    <xf numFmtId="0" fontId="6" fillId="0" borderId="68" xfId="21" applyFont="1" applyFill="1" applyBorder="1" applyAlignment="1">
      <alignment vertical="center"/>
      <protection/>
    </xf>
    <xf numFmtId="0" fontId="6" fillId="0" borderId="69" xfId="21" applyFont="1" applyFill="1" applyBorder="1" applyAlignment="1">
      <alignment vertical="center"/>
      <protection/>
    </xf>
    <xf numFmtId="0" fontId="6" fillId="0" borderId="15" xfId="21" applyFont="1" applyFill="1" applyBorder="1" applyAlignment="1">
      <alignment vertical="center"/>
      <protection/>
    </xf>
    <xf numFmtId="0" fontId="6" fillId="0" borderId="14" xfId="21" applyFont="1" applyFill="1" applyBorder="1" applyAlignment="1">
      <alignment vertical="center"/>
      <protection/>
    </xf>
    <xf numFmtId="0" fontId="6" fillId="0" borderId="20" xfId="21" applyFont="1" applyFill="1" applyBorder="1" applyAlignment="1">
      <alignment vertical="center"/>
      <protection/>
    </xf>
    <xf numFmtId="0" fontId="6" fillId="0" borderId="15" xfId="22" applyFont="1" applyFill="1" applyBorder="1" applyAlignment="1">
      <alignment horizontal="center" vertical="center" wrapText="1"/>
      <protection/>
    </xf>
    <xf numFmtId="0" fontId="6" fillId="0" borderId="14" xfId="22" applyFont="1" applyFill="1" applyBorder="1" applyAlignment="1">
      <alignment horizontal="center" vertical="center" wrapText="1"/>
      <protection/>
    </xf>
    <xf numFmtId="0" fontId="6" fillId="0" borderId="51" xfId="22" applyFont="1" applyFill="1" applyBorder="1" applyAlignment="1">
      <alignment horizontal="center" vertical="center" shrinkToFit="1"/>
      <protection/>
    </xf>
    <xf numFmtId="0" fontId="6" fillId="0" borderId="52" xfId="22" applyFont="1" applyFill="1" applyBorder="1" applyAlignment="1">
      <alignment horizontal="center" vertical="center" shrinkToFit="1"/>
      <protection/>
    </xf>
    <xf numFmtId="0" fontId="6" fillId="0" borderId="50" xfId="22" applyFont="1" applyFill="1" applyBorder="1" applyAlignment="1">
      <alignment horizontal="center" vertical="center" shrinkToFit="1"/>
      <protection/>
    </xf>
    <xf numFmtId="0" fontId="6" fillId="0" borderId="56" xfId="22" applyFont="1" applyFill="1" applyBorder="1" applyAlignment="1">
      <alignment horizontal="center" vertical="center" wrapText="1"/>
      <protection/>
    </xf>
    <xf numFmtId="0" fontId="6" fillId="0" borderId="57"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2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67" xfId="22" applyFont="1" applyFill="1" applyBorder="1" applyAlignment="1">
      <alignment horizontal="center" vertical="center" shrinkToFit="1"/>
      <protection/>
    </xf>
    <xf numFmtId="0" fontId="6" fillId="0" borderId="65" xfId="22" applyFont="1" applyFill="1" applyBorder="1" applyAlignment="1">
      <alignment horizontal="center" vertical="center" shrinkToFit="1"/>
      <protection/>
    </xf>
    <xf numFmtId="0" fontId="6" fillId="0" borderId="66" xfId="22" applyFont="1" applyFill="1" applyBorder="1" applyAlignment="1">
      <alignment horizontal="center" vertical="center" shrinkToFit="1"/>
      <protection/>
    </xf>
    <xf numFmtId="0" fontId="6" fillId="0" borderId="69" xfId="21" applyFont="1" applyFill="1" applyBorder="1" applyAlignment="1">
      <alignment horizontal="center" vertical="center"/>
      <protection/>
    </xf>
    <xf numFmtId="0" fontId="6" fillId="0" borderId="24" xfId="21" applyFont="1" applyFill="1" applyBorder="1" applyAlignment="1">
      <alignment horizontal="center" vertical="center" wrapText="1"/>
      <protection/>
    </xf>
    <xf numFmtId="0" fontId="6" fillId="0" borderId="44" xfId="21" applyFont="1" applyFill="1" applyBorder="1" applyAlignment="1">
      <alignment horizontal="center" vertical="center"/>
      <protection/>
    </xf>
    <xf numFmtId="0" fontId="6" fillId="0" borderId="25"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6" fillId="0" borderId="4" xfId="21" applyFont="1" applyFill="1" applyBorder="1" applyAlignment="1">
      <alignment horizontal="center" vertical="center"/>
      <protection/>
    </xf>
    <xf numFmtId="0" fontId="6" fillId="0" borderId="5" xfId="21" applyFont="1" applyFill="1" applyBorder="1" applyAlignment="1">
      <alignment horizontal="center" vertical="center"/>
      <protection/>
    </xf>
    <xf numFmtId="177" fontId="6" fillId="0" borderId="70" xfId="21" applyNumberFormat="1" applyFont="1" applyFill="1" applyBorder="1" applyAlignment="1">
      <alignment vertical="center"/>
      <protection/>
    </xf>
    <xf numFmtId="177" fontId="6" fillId="0" borderId="71" xfId="21" applyNumberFormat="1" applyFont="1" applyFill="1" applyBorder="1" applyAlignment="1">
      <alignment vertical="center"/>
      <protection/>
    </xf>
    <xf numFmtId="177" fontId="6" fillId="0" borderId="72" xfId="21" applyNumberFormat="1" applyFont="1" applyFill="1" applyBorder="1" applyAlignment="1">
      <alignment vertical="center"/>
      <protection/>
    </xf>
    <xf numFmtId="177" fontId="6" fillId="0" borderId="73" xfId="21" applyNumberFormat="1" applyFont="1" applyFill="1" applyBorder="1" applyAlignment="1">
      <alignment vertical="center"/>
      <protection/>
    </xf>
    <xf numFmtId="177" fontId="6" fillId="0" borderId="74" xfId="21" applyNumberFormat="1" applyFont="1" applyFill="1" applyBorder="1" applyAlignment="1">
      <alignment vertical="center"/>
      <protection/>
    </xf>
    <xf numFmtId="177" fontId="6" fillId="0" borderId="75" xfId="21" applyNumberFormat="1" applyFont="1" applyFill="1" applyBorder="1" applyAlignment="1">
      <alignment vertical="center"/>
      <protection/>
    </xf>
    <xf numFmtId="177" fontId="6" fillId="0" borderId="76" xfId="21" applyNumberFormat="1" applyFont="1" applyFill="1" applyBorder="1" applyAlignment="1">
      <alignment vertical="center"/>
      <protection/>
    </xf>
    <xf numFmtId="177" fontId="6" fillId="0" borderId="77" xfId="21" applyNumberFormat="1" applyFont="1" applyFill="1" applyBorder="1" applyAlignment="1">
      <alignment vertical="center"/>
      <protection/>
    </xf>
    <xf numFmtId="177" fontId="6" fillId="0" borderId="78" xfId="21" applyNumberFormat="1" applyFont="1" applyFill="1" applyBorder="1" applyAlignment="1">
      <alignment vertical="center"/>
      <protection/>
    </xf>
    <xf numFmtId="0" fontId="19" fillId="0" borderId="33" xfId="22" applyFont="1" applyFill="1" applyBorder="1" applyAlignment="1">
      <alignment horizontal="center" vertical="center" wrapText="1"/>
      <protection/>
    </xf>
    <xf numFmtId="0" fontId="19" fillId="0" borderId="34" xfId="22" applyFont="1" applyFill="1" applyBorder="1" applyAlignment="1">
      <alignment horizontal="center" vertical="center" wrapText="1"/>
      <protection/>
    </xf>
    <xf numFmtId="0" fontId="19" fillId="0" borderId="35" xfId="22" applyFont="1" applyFill="1" applyBorder="1" applyAlignment="1">
      <alignment horizontal="center" vertical="center" wrapText="1"/>
      <protection/>
    </xf>
    <xf numFmtId="177" fontId="6" fillId="0" borderId="79" xfId="21" applyNumberFormat="1" applyFont="1" applyFill="1" applyBorder="1" applyAlignment="1">
      <alignment vertical="center"/>
      <protection/>
    </xf>
    <xf numFmtId="177" fontId="6" fillId="0" borderId="80" xfId="21" applyNumberFormat="1" applyFont="1" applyFill="1" applyBorder="1" applyAlignment="1">
      <alignment vertical="center"/>
      <protection/>
    </xf>
    <xf numFmtId="177" fontId="6" fillId="0" borderId="81" xfId="21" applyNumberFormat="1" applyFont="1" applyFill="1" applyBorder="1" applyAlignment="1">
      <alignment vertical="center"/>
      <protection/>
    </xf>
    <xf numFmtId="177" fontId="6" fillId="0" borderId="82" xfId="21" applyNumberFormat="1" applyFont="1" applyFill="1" applyBorder="1" applyAlignment="1">
      <alignment vertical="center"/>
      <protection/>
    </xf>
    <xf numFmtId="177" fontId="6" fillId="0" borderId="83" xfId="21" applyNumberFormat="1" applyFont="1" applyFill="1" applyBorder="1" applyAlignment="1">
      <alignment vertical="center"/>
      <protection/>
    </xf>
    <xf numFmtId="177" fontId="6" fillId="0" borderId="84" xfId="21" applyNumberFormat="1" applyFont="1" applyFill="1" applyBorder="1" applyAlignment="1">
      <alignment vertical="center"/>
      <protection/>
    </xf>
    <xf numFmtId="177" fontId="6" fillId="0" borderId="85" xfId="21" applyNumberFormat="1" applyFont="1" applyFill="1" applyBorder="1" applyAlignment="1">
      <alignment vertical="center"/>
      <protection/>
    </xf>
    <xf numFmtId="177" fontId="6" fillId="0" borderId="86" xfId="21" applyNumberFormat="1" applyFont="1" applyFill="1" applyBorder="1" applyAlignment="1">
      <alignment vertical="center"/>
      <protection/>
    </xf>
    <xf numFmtId="177" fontId="6" fillId="0" borderId="87" xfId="21" applyNumberFormat="1"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保険料収納状況'!$AO$157</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保険料収納状況'!$AO$158:$AO$162</c:f>
              <c:numCache>
                <c:ptCount val="5"/>
                <c:pt idx="0">
                  <c:v>0</c:v>
                </c:pt>
                <c:pt idx="1">
                  <c:v>0</c:v>
                </c:pt>
                <c:pt idx="2">
                  <c:v>0</c:v>
                </c:pt>
                <c:pt idx="3">
                  <c:v>0</c:v>
                </c:pt>
                <c:pt idx="4">
                  <c:v>0</c:v>
                </c:pt>
              </c:numCache>
            </c:numRef>
          </c:val>
        </c:ser>
        <c:ser>
          <c:idx val="1"/>
          <c:order val="1"/>
          <c:tx>
            <c:strRef>
              <c:f>'１　保険料収納状況'!$AP$157</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保険料収納状況'!$AP$158:$AP$162</c:f>
              <c:numCache>
                <c:ptCount val="5"/>
                <c:pt idx="0">
                  <c:v>0</c:v>
                </c:pt>
                <c:pt idx="1">
                  <c:v>0</c:v>
                </c:pt>
                <c:pt idx="2">
                  <c:v>0</c:v>
                </c:pt>
                <c:pt idx="3">
                  <c:v>0</c:v>
                </c:pt>
                <c:pt idx="4">
                  <c:v>0</c:v>
                </c:pt>
              </c:numCache>
            </c:numRef>
          </c:val>
        </c:ser>
        <c:overlap val="100"/>
        <c:axId val="51232211"/>
        <c:axId val="30952624"/>
      </c:barChart>
      <c:catAx>
        <c:axId val="51232211"/>
        <c:scaling>
          <c:orientation val="minMax"/>
        </c:scaling>
        <c:axPos val="b"/>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30952624"/>
        <c:crosses val="autoZero"/>
        <c:auto val="1"/>
        <c:lblOffset val="100"/>
        <c:noMultiLvlLbl val="0"/>
      </c:catAx>
      <c:valAx>
        <c:axId val="30952624"/>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123221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保険料収納状況'!$AO$178</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保険料収納状況'!$AO$179:$AO$183</c:f>
              <c:numCache>
                <c:ptCount val="5"/>
                <c:pt idx="0">
                  <c:v>0</c:v>
                </c:pt>
                <c:pt idx="1">
                  <c:v>0</c:v>
                </c:pt>
                <c:pt idx="2">
                  <c:v>0</c:v>
                </c:pt>
                <c:pt idx="3">
                  <c:v>0</c:v>
                </c:pt>
                <c:pt idx="4">
                  <c:v>0</c:v>
                </c:pt>
              </c:numCache>
            </c:numRef>
          </c:val>
        </c:ser>
        <c:ser>
          <c:idx val="1"/>
          <c:order val="1"/>
          <c:tx>
            <c:strRef>
              <c:f>'１　保険料収納状況'!$AP$178</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保険料収納状況'!$AP$179:$AP$183</c:f>
              <c:numCache>
                <c:ptCount val="5"/>
                <c:pt idx="0">
                  <c:v>0</c:v>
                </c:pt>
                <c:pt idx="1">
                  <c:v>0</c:v>
                </c:pt>
                <c:pt idx="2">
                  <c:v>0</c:v>
                </c:pt>
                <c:pt idx="3">
                  <c:v>0</c:v>
                </c:pt>
                <c:pt idx="4">
                  <c:v>0</c:v>
                </c:pt>
              </c:numCache>
            </c:numRef>
          </c:val>
        </c:ser>
        <c:ser>
          <c:idx val="2"/>
          <c:order val="2"/>
          <c:tx>
            <c:strRef>
              <c:f>'１　保険料収納状況'!$AQ$178</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保険料収納状況'!$AN$179:$AN$183</c:f>
              <c:strCache/>
            </c:strRef>
          </c:cat>
          <c:val>
            <c:numRef>
              <c:f>'１　保険料収納状況'!$AQ$179:$AQ$183</c:f>
              <c:numCache>
                <c:ptCount val="5"/>
                <c:pt idx="0">
                  <c:v>0</c:v>
                </c:pt>
                <c:pt idx="1">
                  <c:v>0</c:v>
                </c:pt>
                <c:pt idx="2">
                  <c:v>0</c:v>
                </c:pt>
                <c:pt idx="3">
                  <c:v>0</c:v>
                </c:pt>
                <c:pt idx="4">
                  <c:v>0</c:v>
                </c:pt>
              </c:numCache>
            </c:numRef>
          </c:val>
        </c:ser>
        <c:overlap val="100"/>
        <c:axId val="29876337"/>
        <c:axId val="39941990"/>
      </c:barChart>
      <c:catAx>
        <c:axId val="29876337"/>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9941990"/>
        <c:crosses val="autoZero"/>
        <c:auto val="1"/>
        <c:lblOffset val="100"/>
        <c:noMultiLvlLbl val="0"/>
      </c:catAx>
      <c:valAx>
        <c:axId val="39941990"/>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87633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36550687"/>
        <c:axId val="58138220"/>
      </c:lineChart>
      <c:catAx>
        <c:axId val="36550687"/>
        <c:scaling>
          <c:orientation val="minMax"/>
        </c:scaling>
        <c:axPos val="b"/>
        <c:delete val="0"/>
        <c:numFmt formatCode="General" sourceLinked="1"/>
        <c:majorTickMark val="in"/>
        <c:minorTickMark val="none"/>
        <c:tickLblPos val="nextTo"/>
        <c:crossAx val="58138220"/>
        <c:crosses val="autoZero"/>
        <c:auto val="1"/>
        <c:lblOffset val="100"/>
        <c:noMultiLvlLbl val="0"/>
      </c:catAx>
      <c:valAx>
        <c:axId val="58138220"/>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3655068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106</xdr:row>
      <xdr:rowOff>0</xdr:rowOff>
    </xdr:from>
    <xdr:to>
      <xdr:col>5</xdr:col>
      <xdr:colOff>0</xdr:colOff>
      <xdr:row>109</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107</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106</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6108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198</xdr:row>
      <xdr:rowOff>133350</xdr:rowOff>
    </xdr:from>
    <xdr:to>
      <xdr:col>37</xdr:col>
      <xdr:colOff>190500</xdr:colOff>
      <xdr:row>222</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5</xdr:col>
      <xdr:colOff>0</xdr:colOff>
      <xdr:row>89</xdr:row>
      <xdr:rowOff>0</xdr:rowOff>
    </xdr:to>
    <xdr:sp>
      <xdr:nvSpPr>
        <xdr:cNvPr id="8" name="Line 11"/>
        <xdr:cNvSpPr>
          <a:spLocks/>
        </xdr:cNvSpPr>
      </xdr:nvSpPr>
      <xdr:spPr>
        <a:xfrm>
          <a:off x="161925" y="168592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88</xdr:row>
      <xdr:rowOff>28575</xdr:rowOff>
    </xdr:from>
    <xdr:ext cx="514350" cy="200025"/>
    <xdr:sp>
      <xdr:nvSpPr>
        <xdr:cNvPr id="9" name="TextBox 12"/>
        <xdr:cNvSpPr txBox="1">
          <a:spLocks noChangeArrowheads="1"/>
        </xdr:cNvSpPr>
      </xdr:nvSpPr>
      <xdr:spPr>
        <a:xfrm>
          <a:off x="171450" y="1726882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86</xdr:row>
      <xdr:rowOff>38100</xdr:rowOff>
    </xdr:from>
    <xdr:ext cx="361950" cy="219075"/>
    <xdr:sp>
      <xdr:nvSpPr>
        <xdr:cNvPr id="10" name="TextBox 13"/>
        <xdr:cNvSpPr txBox="1">
          <a:spLocks noChangeArrowheads="1"/>
        </xdr:cNvSpPr>
      </xdr:nvSpPr>
      <xdr:spPr>
        <a:xfrm>
          <a:off x="485775" y="168973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127</xdr:row>
      <xdr:rowOff>0</xdr:rowOff>
    </xdr:from>
    <xdr:to>
      <xdr:col>5</xdr:col>
      <xdr:colOff>0</xdr:colOff>
      <xdr:row>130</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129</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127</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177</xdr:row>
      <xdr:rowOff>0</xdr:rowOff>
    </xdr:from>
    <xdr:to>
      <xdr:col>5</xdr:col>
      <xdr:colOff>0</xdr:colOff>
      <xdr:row>180</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179</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177</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223</xdr:row>
      <xdr:rowOff>95250</xdr:rowOff>
    </xdr:from>
    <xdr:to>
      <xdr:col>38</xdr:col>
      <xdr:colOff>0</xdr:colOff>
      <xdr:row>245</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155</xdr:row>
      <xdr:rowOff>333375</xdr:rowOff>
    </xdr:from>
    <xdr:to>
      <xdr:col>3</xdr:col>
      <xdr:colOff>0</xdr:colOff>
      <xdr:row>157</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156</xdr:row>
      <xdr:rowOff>9525</xdr:rowOff>
    </xdr:from>
    <xdr:to>
      <xdr:col>4</xdr:col>
      <xdr:colOff>85725</xdr:colOff>
      <xdr:row>157</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155</xdr:row>
      <xdr:rowOff>0</xdr:rowOff>
    </xdr:from>
    <xdr:to>
      <xdr:col>5</xdr:col>
      <xdr:colOff>0</xdr:colOff>
      <xdr:row>157</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154</xdr:row>
      <xdr:rowOff>180975</xdr:rowOff>
    </xdr:from>
    <xdr:to>
      <xdr:col>5</xdr:col>
      <xdr:colOff>47625</xdr:colOff>
      <xdr:row>155</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103</xdr:row>
      <xdr:rowOff>0</xdr:rowOff>
    </xdr:from>
    <xdr:to>
      <xdr:col>14</xdr:col>
      <xdr:colOff>0</xdr:colOff>
      <xdr:row>103</xdr:row>
      <xdr:rowOff>0</xdr:rowOff>
    </xdr:to>
    <xdr:sp>
      <xdr:nvSpPr>
        <xdr:cNvPr id="25" name="AutoShape 33"/>
        <xdr:cNvSpPr>
          <a:spLocks/>
        </xdr:cNvSpPr>
      </xdr:nvSpPr>
      <xdr:spPr>
        <a:xfrm>
          <a:off x="2190750" y="2011680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9"/>
  <sheetViews>
    <sheetView tabSelected="1" zoomScaleSheetLayoutView="100" workbookViewId="0" topLeftCell="A1">
      <selection activeCell="A1" sqref="A1"/>
    </sheetView>
  </sheetViews>
  <sheetFormatPr defaultColWidth="9.00390625" defaultRowHeight="16.5" customHeight="1"/>
  <cols>
    <col min="1" max="26" width="2.125" style="6" customWidth="1"/>
    <col min="27" max="27" width="2.25390625" style="6" customWidth="1"/>
    <col min="28" max="28" width="2.125" style="6" customWidth="1"/>
    <col min="29" max="30" width="1.625" style="6" customWidth="1"/>
    <col min="31" max="31" width="2.125" style="6" customWidth="1"/>
    <col min="32" max="35" width="2.25390625" style="6" customWidth="1"/>
    <col min="36" max="38" width="2.625" style="6" customWidth="1"/>
    <col min="39" max="39" width="2.125" style="6" customWidth="1"/>
    <col min="40" max="40" width="8.625" style="6" customWidth="1"/>
    <col min="41" max="42" width="10.625" style="6" customWidth="1"/>
    <col min="43" max="43" width="6.875" style="6" bestFit="1" customWidth="1"/>
    <col min="44" max="44" width="13.125" style="6" bestFit="1" customWidth="1"/>
    <col min="45" max="45" width="6.75390625" style="6" bestFit="1" customWidth="1"/>
    <col min="46" max="46" width="13.125" style="6" bestFit="1" customWidth="1"/>
    <col min="47" max="48" width="2.375" style="6" bestFit="1" customWidth="1"/>
    <col min="49" max="16384" width="2.125" style="6" customWidth="1"/>
  </cols>
  <sheetData>
    <row r="1" spans="1:19" ht="16.5" customHeight="1">
      <c r="A1" s="5" t="s">
        <v>101</v>
      </c>
      <c r="C1" s="7"/>
      <c r="D1" s="7"/>
      <c r="E1" s="7"/>
      <c r="F1" s="7"/>
      <c r="G1" s="7"/>
      <c r="H1" s="7"/>
      <c r="I1" s="7"/>
      <c r="J1" s="8"/>
      <c r="K1" s="8"/>
      <c r="L1" s="8"/>
      <c r="M1" s="8"/>
      <c r="N1" s="8"/>
      <c r="O1" s="8"/>
      <c r="P1" s="8"/>
      <c r="Q1" s="8"/>
      <c r="R1" s="8"/>
      <c r="S1" s="8"/>
    </row>
    <row r="3" spans="2:15" ht="16.5" customHeight="1" thickBot="1">
      <c r="B3" s="346" t="s">
        <v>1</v>
      </c>
      <c r="C3" s="346"/>
      <c r="D3" s="346"/>
      <c r="E3" s="346"/>
      <c r="F3" s="346"/>
      <c r="G3" s="346"/>
      <c r="H3" s="346"/>
      <c r="I3" s="346"/>
      <c r="J3" s="346"/>
      <c r="K3" s="346"/>
      <c r="L3" s="346"/>
      <c r="M3" s="346"/>
      <c r="N3" s="347"/>
      <c r="O3" s="347"/>
    </row>
    <row r="4" spans="2:41" ht="15" customHeight="1" thickBot="1">
      <c r="B4" s="334" t="s">
        <v>2</v>
      </c>
      <c r="C4" s="335"/>
      <c r="D4" s="335"/>
      <c r="E4" s="336"/>
      <c r="F4" s="261" t="s">
        <v>3</v>
      </c>
      <c r="G4" s="262"/>
      <c r="H4" s="262"/>
      <c r="I4" s="262"/>
      <c r="J4" s="262"/>
      <c r="K4" s="262"/>
      <c r="L4" s="262"/>
      <c r="M4" s="262"/>
      <c r="N4" s="262"/>
      <c r="O4" s="262"/>
      <c r="P4" s="262"/>
      <c r="Q4" s="262"/>
      <c r="R4" s="262"/>
      <c r="S4" s="262"/>
      <c r="T4" s="262"/>
      <c r="U4" s="262"/>
      <c r="V4" s="261" t="s">
        <v>4</v>
      </c>
      <c r="W4" s="262"/>
      <c r="X4" s="262"/>
      <c r="Y4" s="262"/>
      <c r="Z4" s="262"/>
      <c r="AA4" s="262"/>
      <c r="AB4" s="262"/>
      <c r="AC4" s="262"/>
      <c r="AD4" s="262"/>
      <c r="AE4" s="262"/>
      <c r="AF4" s="262"/>
      <c r="AG4" s="262"/>
      <c r="AH4" s="262"/>
      <c r="AI4" s="262"/>
      <c r="AJ4" s="262"/>
      <c r="AK4" s="262"/>
      <c r="AL4" s="263"/>
      <c r="AM4" s="9"/>
      <c r="AN4" s="9"/>
      <c r="AO4" s="10"/>
    </row>
    <row r="5" spans="2:44" ht="15" customHeight="1">
      <c r="B5" s="337"/>
      <c r="C5" s="338"/>
      <c r="D5" s="338"/>
      <c r="E5" s="339"/>
      <c r="F5" s="340" t="s">
        <v>5</v>
      </c>
      <c r="G5" s="341"/>
      <c r="H5" s="341"/>
      <c r="I5" s="341"/>
      <c r="J5" s="340" t="s">
        <v>6</v>
      </c>
      <c r="K5" s="341"/>
      <c r="L5" s="341"/>
      <c r="M5" s="342"/>
      <c r="N5" s="341" t="s">
        <v>7</v>
      </c>
      <c r="O5" s="341"/>
      <c r="P5" s="341"/>
      <c r="Q5" s="341"/>
      <c r="R5" s="266" t="s">
        <v>77</v>
      </c>
      <c r="S5" s="267"/>
      <c r="T5" s="267"/>
      <c r="U5" s="268"/>
      <c r="V5" s="264"/>
      <c r="W5" s="264"/>
      <c r="X5" s="264"/>
      <c r="Y5" s="264"/>
      <c r="Z5" s="264"/>
      <c r="AA5" s="264"/>
      <c r="AB5" s="264"/>
      <c r="AC5" s="264"/>
      <c r="AD5" s="264"/>
      <c r="AE5" s="264"/>
      <c r="AF5" s="264"/>
      <c r="AG5" s="264"/>
      <c r="AH5" s="264"/>
      <c r="AI5" s="264"/>
      <c r="AJ5" s="264"/>
      <c r="AK5" s="264"/>
      <c r="AL5" s="265"/>
      <c r="AM5" s="9"/>
      <c r="AN5" s="9"/>
      <c r="AO5" s="9"/>
      <c r="AP5" s="11"/>
      <c r="AQ5" s="11"/>
      <c r="AR5" s="11"/>
    </row>
    <row r="6" spans="2:44" ht="15" customHeight="1">
      <c r="B6" s="259" t="s">
        <v>8</v>
      </c>
      <c r="C6" s="325"/>
      <c r="D6" s="325"/>
      <c r="E6" s="325"/>
      <c r="F6" s="218">
        <v>4584</v>
      </c>
      <c r="G6" s="219"/>
      <c r="H6" s="219"/>
      <c r="I6" s="219"/>
      <c r="J6" s="218">
        <v>13454</v>
      </c>
      <c r="K6" s="219"/>
      <c r="L6" s="219"/>
      <c r="M6" s="220"/>
      <c r="N6" s="238">
        <v>17889</v>
      </c>
      <c r="O6" s="219"/>
      <c r="P6" s="219"/>
      <c r="Q6" s="219"/>
      <c r="R6" s="251">
        <v>21333</v>
      </c>
      <c r="S6" s="219"/>
      <c r="T6" s="219"/>
      <c r="U6" s="252"/>
      <c r="V6" s="12" t="s">
        <v>9</v>
      </c>
      <c r="W6" s="13" t="s">
        <v>0</v>
      </c>
      <c r="X6" s="13"/>
      <c r="Y6" s="13"/>
      <c r="Z6" s="13"/>
      <c r="AA6" s="13"/>
      <c r="AB6" s="13"/>
      <c r="AC6" s="14"/>
      <c r="AD6" s="14"/>
      <c r="AE6" s="14"/>
      <c r="AF6" s="14"/>
      <c r="AG6" s="14"/>
      <c r="AH6" s="14"/>
      <c r="AI6" s="14"/>
      <c r="AJ6" s="14"/>
      <c r="AK6" s="14"/>
      <c r="AL6" s="15"/>
      <c r="AM6" s="16"/>
      <c r="AN6" s="16"/>
      <c r="AO6" s="16"/>
      <c r="AP6" s="10"/>
      <c r="AQ6" s="10"/>
      <c r="AR6" s="10"/>
    </row>
    <row r="7" spans="2:44" ht="15" customHeight="1">
      <c r="B7" s="326"/>
      <c r="C7" s="327"/>
      <c r="D7" s="327"/>
      <c r="E7" s="327"/>
      <c r="F7" s="221"/>
      <c r="G7" s="222"/>
      <c r="H7" s="222"/>
      <c r="I7" s="222"/>
      <c r="J7" s="221"/>
      <c r="K7" s="222"/>
      <c r="L7" s="222"/>
      <c r="M7" s="223"/>
      <c r="N7" s="222"/>
      <c r="O7" s="222"/>
      <c r="P7" s="222"/>
      <c r="Q7" s="222"/>
      <c r="R7" s="253"/>
      <c r="S7" s="222"/>
      <c r="T7" s="222"/>
      <c r="U7" s="245"/>
      <c r="V7" s="19" t="s">
        <v>9</v>
      </c>
      <c r="W7" s="198" t="s">
        <v>89</v>
      </c>
      <c r="X7" s="269"/>
      <c r="Y7" s="269"/>
      <c r="Z7" s="269"/>
      <c r="AA7" s="269"/>
      <c r="AB7" s="269"/>
      <c r="AC7" s="269"/>
      <c r="AD7" s="269"/>
      <c r="AE7" s="269"/>
      <c r="AF7" s="269"/>
      <c r="AG7" s="269"/>
      <c r="AH7" s="269"/>
      <c r="AI7" s="269"/>
      <c r="AJ7" s="269"/>
      <c r="AK7" s="269"/>
      <c r="AL7" s="243"/>
      <c r="AM7" s="11"/>
      <c r="AN7" s="11"/>
      <c r="AO7" s="11"/>
      <c r="AP7" s="21"/>
      <c r="AQ7" s="21"/>
      <c r="AR7" s="21"/>
    </row>
    <row r="8" spans="2:44" ht="15" customHeight="1">
      <c r="B8" s="326"/>
      <c r="C8" s="327"/>
      <c r="D8" s="327"/>
      <c r="E8" s="327"/>
      <c r="F8" s="221"/>
      <c r="G8" s="222"/>
      <c r="H8" s="222"/>
      <c r="I8" s="222"/>
      <c r="J8" s="221"/>
      <c r="K8" s="222"/>
      <c r="L8" s="222"/>
      <c r="M8" s="223"/>
      <c r="N8" s="222"/>
      <c r="O8" s="222"/>
      <c r="P8" s="222"/>
      <c r="Q8" s="222"/>
      <c r="R8" s="253"/>
      <c r="S8" s="222"/>
      <c r="T8" s="222"/>
      <c r="U8" s="245"/>
      <c r="V8" s="20"/>
      <c r="W8" s="269"/>
      <c r="X8" s="269"/>
      <c r="Y8" s="269"/>
      <c r="Z8" s="269"/>
      <c r="AA8" s="269"/>
      <c r="AB8" s="269"/>
      <c r="AC8" s="269"/>
      <c r="AD8" s="269"/>
      <c r="AE8" s="269"/>
      <c r="AF8" s="269"/>
      <c r="AG8" s="269"/>
      <c r="AH8" s="269"/>
      <c r="AI8" s="269"/>
      <c r="AJ8" s="269"/>
      <c r="AK8" s="269"/>
      <c r="AL8" s="243"/>
      <c r="AM8" s="11"/>
      <c r="AN8" s="11"/>
      <c r="AO8" s="11"/>
      <c r="AP8" s="21"/>
      <c r="AQ8" s="21"/>
      <c r="AR8" s="21"/>
    </row>
    <row r="9" spans="2:44" ht="15" customHeight="1">
      <c r="B9" s="343"/>
      <c r="C9" s="264"/>
      <c r="D9" s="264"/>
      <c r="E9" s="264"/>
      <c r="F9" s="224"/>
      <c r="G9" s="225"/>
      <c r="H9" s="225"/>
      <c r="I9" s="225"/>
      <c r="J9" s="224"/>
      <c r="K9" s="225"/>
      <c r="L9" s="225"/>
      <c r="M9" s="226"/>
      <c r="N9" s="225"/>
      <c r="O9" s="225"/>
      <c r="P9" s="225"/>
      <c r="Q9" s="225"/>
      <c r="R9" s="254"/>
      <c r="S9" s="225"/>
      <c r="T9" s="225"/>
      <c r="U9" s="255"/>
      <c r="V9" s="24"/>
      <c r="W9" s="25" t="s">
        <v>10</v>
      </c>
      <c r="X9" s="24"/>
      <c r="Y9" s="24"/>
      <c r="Z9" s="24"/>
      <c r="AA9" s="24"/>
      <c r="AB9" s="24"/>
      <c r="AC9" s="24"/>
      <c r="AD9" s="24"/>
      <c r="AE9" s="24"/>
      <c r="AF9" s="24"/>
      <c r="AG9" s="24"/>
      <c r="AH9" s="24"/>
      <c r="AI9" s="24"/>
      <c r="AJ9" s="24"/>
      <c r="AK9" s="24"/>
      <c r="AL9" s="26"/>
      <c r="AM9" s="11"/>
      <c r="AN9" s="11"/>
      <c r="AO9" s="11"/>
      <c r="AP9" s="16"/>
      <c r="AQ9" s="16"/>
      <c r="AR9" s="16"/>
    </row>
    <row r="10" spans="2:44" ht="15" customHeight="1">
      <c r="B10" s="259" t="s">
        <v>11</v>
      </c>
      <c r="C10" s="325"/>
      <c r="D10" s="325"/>
      <c r="E10" s="325"/>
      <c r="F10" s="218">
        <v>6876</v>
      </c>
      <c r="G10" s="219"/>
      <c r="H10" s="219"/>
      <c r="I10" s="219"/>
      <c r="J10" s="218">
        <v>20181</v>
      </c>
      <c r="K10" s="219"/>
      <c r="L10" s="219"/>
      <c r="M10" s="220"/>
      <c r="N10" s="238">
        <v>26834</v>
      </c>
      <c r="O10" s="219"/>
      <c r="P10" s="219"/>
      <c r="Q10" s="219"/>
      <c r="R10" s="251">
        <v>31999</v>
      </c>
      <c r="S10" s="219"/>
      <c r="T10" s="219"/>
      <c r="U10" s="252"/>
      <c r="V10" s="259" t="s">
        <v>12</v>
      </c>
      <c r="W10" s="240" t="s">
        <v>90</v>
      </c>
      <c r="X10" s="241"/>
      <c r="Y10" s="241"/>
      <c r="Z10" s="241"/>
      <c r="AA10" s="241"/>
      <c r="AB10" s="241"/>
      <c r="AC10" s="241"/>
      <c r="AD10" s="241"/>
      <c r="AE10" s="241"/>
      <c r="AF10" s="241"/>
      <c r="AG10" s="241"/>
      <c r="AH10" s="241"/>
      <c r="AI10" s="241"/>
      <c r="AJ10" s="241"/>
      <c r="AK10" s="241"/>
      <c r="AL10" s="242"/>
      <c r="AM10" s="16"/>
      <c r="AN10" s="16"/>
      <c r="AO10" s="16"/>
      <c r="AP10" s="10"/>
      <c r="AQ10" s="10"/>
      <c r="AR10" s="10"/>
    </row>
    <row r="11" spans="2:44" ht="15" customHeight="1">
      <c r="B11" s="326"/>
      <c r="C11" s="327"/>
      <c r="D11" s="327"/>
      <c r="E11" s="327"/>
      <c r="F11" s="221"/>
      <c r="G11" s="222"/>
      <c r="H11" s="222"/>
      <c r="I11" s="222"/>
      <c r="J11" s="221"/>
      <c r="K11" s="222"/>
      <c r="L11" s="222"/>
      <c r="M11" s="223"/>
      <c r="N11" s="222"/>
      <c r="O11" s="222"/>
      <c r="P11" s="222"/>
      <c r="Q11" s="222"/>
      <c r="R11" s="253"/>
      <c r="S11" s="222"/>
      <c r="T11" s="222"/>
      <c r="U11" s="245"/>
      <c r="V11" s="326"/>
      <c r="W11" s="199"/>
      <c r="X11" s="199"/>
      <c r="Y11" s="199"/>
      <c r="Z11" s="199"/>
      <c r="AA11" s="199"/>
      <c r="AB11" s="199"/>
      <c r="AC11" s="199"/>
      <c r="AD11" s="199"/>
      <c r="AE11" s="199"/>
      <c r="AF11" s="199"/>
      <c r="AG11" s="199"/>
      <c r="AH11" s="199"/>
      <c r="AI11" s="199"/>
      <c r="AJ11" s="199"/>
      <c r="AK11" s="199"/>
      <c r="AL11" s="243"/>
      <c r="AM11" s="16"/>
      <c r="AN11" s="16"/>
      <c r="AO11" s="16"/>
      <c r="AP11" s="10"/>
      <c r="AQ11" s="10"/>
      <c r="AR11" s="10"/>
    </row>
    <row r="12" spans="2:44" ht="15" customHeight="1">
      <c r="B12" s="326"/>
      <c r="C12" s="327"/>
      <c r="D12" s="327"/>
      <c r="E12" s="327"/>
      <c r="F12" s="221"/>
      <c r="G12" s="222"/>
      <c r="H12" s="222"/>
      <c r="I12" s="222"/>
      <c r="J12" s="221"/>
      <c r="K12" s="222"/>
      <c r="L12" s="222"/>
      <c r="M12" s="223"/>
      <c r="N12" s="222"/>
      <c r="O12" s="222"/>
      <c r="P12" s="222"/>
      <c r="Q12" s="222"/>
      <c r="R12" s="253"/>
      <c r="S12" s="222"/>
      <c r="T12" s="222"/>
      <c r="U12" s="245"/>
      <c r="V12" s="253"/>
      <c r="W12" s="244"/>
      <c r="X12" s="244"/>
      <c r="Y12" s="244"/>
      <c r="Z12" s="244"/>
      <c r="AA12" s="244"/>
      <c r="AB12" s="244"/>
      <c r="AC12" s="244"/>
      <c r="AD12" s="244"/>
      <c r="AE12" s="244"/>
      <c r="AF12" s="244"/>
      <c r="AG12" s="244"/>
      <c r="AH12" s="244"/>
      <c r="AI12" s="244"/>
      <c r="AJ12" s="244"/>
      <c r="AK12" s="244"/>
      <c r="AL12" s="245"/>
      <c r="AM12" s="16"/>
      <c r="AN12" s="16"/>
      <c r="AO12" s="16"/>
      <c r="AP12" s="10"/>
      <c r="AQ12" s="10"/>
      <c r="AR12" s="10"/>
    </row>
    <row r="13" spans="2:44" ht="15" customHeight="1">
      <c r="B13" s="343"/>
      <c r="C13" s="264"/>
      <c r="D13" s="264"/>
      <c r="E13" s="264"/>
      <c r="F13" s="224"/>
      <c r="G13" s="225"/>
      <c r="H13" s="225"/>
      <c r="I13" s="225"/>
      <c r="J13" s="224"/>
      <c r="K13" s="225"/>
      <c r="L13" s="225"/>
      <c r="M13" s="226"/>
      <c r="N13" s="225"/>
      <c r="O13" s="225"/>
      <c r="P13" s="225"/>
      <c r="Q13" s="225"/>
      <c r="R13" s="254"/>
      <c r="S13" s="225"/>
      <c r="T13" s="225"/>
      <c r="U13" s="255"/>
      <c r="V13" s="22"/>
      <c r="W13" s="25" t="s">
        <v>13</v>
      </c>
      <c r="X13" s="22"/>
      <c r="Y13" s="22"/>
      <c r="Z13" s="22"/>
      <c r="AA13" s="22"/>
      <c r="AB13" s="22"/>
      <c r="AC13" s="22"/>
      <c r="AD13" s="22"/>
      <c r="AE13" s="22"/>
      <c r="AF13" s="22"/>
      <c r="AG13" s="22"/>
      <c r="AH13" s="22"/>
      <c r="AI13" s="22"/>
      <c r="AJ13" s="22"/>
      <c r="AK13" s="22"/>
      <c r="AL13" s="23"/>
      <c r="AM13" s="16"/>
      <c r="AN13" s="16"/>
      <c r="AO13" s="16"/>
      <c r="AP13" s="10"/>
      <c r="AQ13" s="10"/>
      <c r="AR13" s="10"/>
    </row>
    <row r="14" spans="2:44" ht="15" customHeight="1">
      <c r="B14" s="259" t="s">
        <v>14</v>
      </c>
      <c r="C14" s="325"/>
      <c r="D14" s="325"/>
      <c r="E14" s="325"/>
      <c r="F14" s="218">
        <v>9167</v>
      </c>
      <c r="G14" s="219"/>
      <c r="H14" s="219"/>
      <c r="I14" s="219"/>
      <c r="J14" s="218">
        <v>26907</v>
      </c>
      <c r="K14" s="219"/>
      <c r="L14" s="219"/>
      <c r="M14" s="220"/>
      <c r="N14" s="238">
        <v>35778</v>
      </c>
      <c r="O14" s="219"/>
      <c r="P14" s="219"/>
      <c r="Q14" s="219"/>
      <c r="R14" s="251">
        <v>42665</v>
      </c>
      <c r="S14" s="219"/>
      <c r="T14" s="219"/>
      <c r="U14" s="252"/>
      <c r="V14" s="259" t="s">
        <v>9</v>
      </c>
      <c r="W14" s="240" t="s">
        <v>91</v>
      </c>
      <c r="X14" s="241"/>
      <c r="Y14" s="241"/>
      <c r="Z14" s="241"/>
      <c r="AA14" s="241"/>
      <c r="AB14" s="241"/>
      <c r="AC14" s="241"/>
      <c r="AD14" s="241"/>
      <c r="AE14" s="241"/>
      <c r="AF14" s="241"/>
      <c r="AG14" s="241"/>
      <c r="AH14" s="241"/>
      <c r="AI14" s="241"/>
      <c r="AJ14" s="241"/>
      <c r="AK14" s="241"/>
      <c r="AL14" s="242"/>
      <c r="AM14" s="11"/>
      <c r="AN14" s="11"/>
      <c r="AO14" s="11"/>
      <c r="AP14" s="11"/>
      <c r="AQ14" s="11"/>
      <c r="AR14" s="11"/>
    </row>
    <row r="15" spans="2:44" ht="15" customHeight="1">
      <c r="B15" s="326"/>
      <c r="C15" s="327"/>
      <c r="D15" s="327"/>
      <c r="E15" s="327"/>
      <c r="F15" s="221"/>
      <c r="G15" s="222"/>
      <c r="H15" s="222"/>
      <c r="I15" s="222"/>
      <c r="J15" s="221"/>
      <c r="K15" s="222"/>
      <c r="L15" s="222"/>
      <c r="M15" s="223"/>
      <c r="N15" s="222"/>
      <c r="O15" s="222"/>
      <c r="P15" s="222"/>
      <c r="Q15" s="222"/>
      <c r="R15" s="253"/>
      <c r="S15" s="222"/>
      <c r="T15" s="222"/>
      <c r="U15" s="245"/>
      <c r="V15" s="260"/>
      <c r="W15" s="199"/>
      <c r="X15" s="199"/>
      <c r="Y15" s="199"/>
      <c r="Z15" s="199"/>
      <c r="AA15" s="199"/>
      <c r="AB15" s="199"/>
      <c r="AC15" s="199"/>
      <c r="AD15" s="199"/>
      <c r="AE15" s="199"/>
      <c r="AF15" s="199"/>
      <c r="AG15" s="199"/>
      <c r="AH15" s="199"/>
      <c r="AI15" s="199"/>
      <c r="AJ15" s="199"/>
      <c r="AK15" s="199"/>
      <c r="AL15" s="243"/>
      <c r="AM15" s="11"/>
      <c r="AN15" s="11"/>
      <c r="AO15" s="11"/>
      <c r="AP15" s="16"/>
      <c r="AQ15" s="16"/>
      <c r="AR15" s="16"/>
    </row>
    <row r="16" spans="2:44" ht="15" customHeight="1">
      <c r="B16" s="326"/>
      <c r="C16" s="327"/>
      <c r="D16" s="327"/>
      <c r="E16" s="327"/>
      <c r="F16" s="221"/>
      <c r="G16" s="222"/>
      <c r="H16" s="222"/>
      <c r="I16" s="222"/>
      <c r="J16" s="221"/>
      <c r="K16" s="222"/>
      <c r="L16" s="222"/>
      <c r="M16" s="223"/>
      <c r="N16" s="222"/>
      <c r="O16" s="222"/>
      <c r="P16" s="222"/>
      <c r="Q16" s="222"/>
      <c r="R16" s="253"/>
      <c r="S16" s="222"/>
      <c r="T16" s="222"/>
      <c r="U16" s="245"/>
      <c r="V16" s="18"/>
      <c r="W16" s="244"/>
      <c r="X16" s="244"/>
      <c r="Y16" s="244"/>
      <c r="Z16" s="244"/>
      <c r="AA16" s="244"/>
      <c r="AB16" s="244"/>
      <c r="AC16" s="244"/>
      <c r="AD16" s="244"/>
      <c r="AE16" s="244"/>
      <c r="AF16" s="244"/>
      <c r="AG16" s="244"/>
      <c r="AH16" s="244"/>
      <c r="AI16" s="244"/>
      <c r="AJ16" s="244"/>
      <c r="AK16" s="244"/>
      <c r="AL16" s="245"/>
      <c r="AM16" s="11"/>
      <c r="AN16" s="11"/>
      <c r="AO16" s="11"/>
      <c r="AP16" s="16"/>
      <c r="AQ16" s="16"/>
      <c r="AR16" s="16"/>
    </row>
    <row r="17" spans="2:44" ht="15" customHeight="1">
      <c r="B17" s="343"/>
      <c r="C17" s="264"/>
      <c r="D17" s="264"/>
      <c r="E17" s="264"/>
      <c r="F17" s="224"/>
      <c r="G17" s="225"/>
      <c r="H17" s="225"/>
      <c r="I17" s="225"/>
      <c r="J17" s="224"/>
      <c r="K17" s="225"/>
      <c r="L17" s="225"/>
      <c r="M17" s="226"/>
      <c r="N17" s="225"/>
      <c r="O17" s="225"/>
      <c r="P17" s="225"/>
      <c r="Q17" s="225"/>
      <c r="R17" s="254"/>
      <c r="S17" s="225"/>
      <c r="T17" s="225"/>
      <c r="U17" s="255"/>
      <c r="V17" s="25"/>
      <c r="W17" s="25" t="s">
        <v>15</v>
      </c>
      <c r="X17" s="25"/>
      <c r="Y17" s="28"/>
      <c r="Z17" s="28"/>
      <c r="AA17" s="28"/>
      <c r="AB17" s="28"/>
      <c r="AC17" s="28"/>
      <c r="AD17" s="28"/>
      <c r="AE17" s="28"/>
      <c r="AF17" s="28"/>
      <c r="AG17" s="28"/>
      <c r="AH17" s="28"/>
      <c r="AI17" s="28"/>
      <c r="AJ17" s="28"/>
      <c r="AK17" s="28"/>
      <c r="AL17" s="29"/>
      <c r="AM17" s="16"/>
      <c r="AN17" s="16"/>
      <c r="AO17" s="16"/>
      <c r="AP17" s="10"/>
      <c r="AQ17" s="10"/>
      <c r="AR17" s="10"/>
    </row>
    <row r="18" spans="2:44" ht="15" customHeight="1">
      <c r="B18" s="259" t="s">
        <v>16</v>
      </c>
      <c r="C18" s="325"/>
      <c r="D18" s="325"/>
      <c r="E18" s="325"/>
      <c r="F18" s="218">
        <v>11459</v>
      </c>
      <c r="G18" s="219"/>
      <c r="H18" s="219"/>
      <c r="I18" s="219"/>
      <c r="J18" s="218">
        <v>33634</v>
      </c>
      <c r="K18" s="219"/>
      <c r="L18" s="219"/>
      <c r="M18" s="220"/>
      <c r="N18" s="238">
        <v>44723</v>
      </c>
      <c r="O18" s="219"/>
      <c r="P18" s="219"/>
      <c r="Q18" s="219"/>
      <c r="R18" s="251">
        <v>53332</v>
      </c>
      <c r="S18" s="219"/>
      <c r="T18" s="219"/>
      <c r="U18" s="252"/>
      <c r="V18" s="30" t="s">
        <v>9</v>
      </c>
      <c r="W18" s="240" t="s">
        <v>92</v>
      </c>
      <c r="X18" s="241"/>
      <c r="Y18" s="241"/>
      <c r="Z18" s="241"/>
      <c r="AA18" s="241"/>
      <c r="AB18" s="241"/>
      <c r="AC18" s="241"/>
      <c r="AD18" s="241"/>
      <c r="AE18" s="241"/>
      <c r="AF18" s="241"/>
      <c r="AG18" s="241"/>
      <c r="AH18" s="241"/>
      <c r="AI18" s="241"/>
      <c r="AJ18" s="241"/>
      <c r="AK18" s="241"/>
      <c r="AL18" s="242"/>
      <c r="AM18" s="11"/>
      <c r="AN18" s="11"/>
      <c r="AO18" s="11"/>
      <c r="AP18" s="31"/>
      <c r="AQ18" s="31"/>
      <c r="AR18" s="31"/>
    </row>
    <row r="19" spans="2:44" ht="15" customHeight="1">
      <c r="B19" s="326"/>
      <c r="C19" s="327"/>
      <c r="D19" s="327"/>
      <c r="E19" s="327"/>
      <c r="F19" s="221"/>
      <c r="G19" s="222"/>
      <c r="H19" s="222"/>
      <c r="I19" s="222"/>
      <c r="J19" s="221"/>
      <c r="K19" s="222"/>
      <c r="L19" s="222"/>
      <c r="M19" s="223"/>
      <c r="N19" s="222"/>
      <c r="O19" s="222"/>
      <c r="P19" s="222"/>
      <c r="Q19" s="222"/>
      <c r="R19" s="253"/>
      <c r="S19" s="222"/>
      <c r="T19" s="222"/>
      <c r="U19" s="245"/>
      <c r="V19" s="9"/>
      <c r="W19" s="199"/>
      <c r="X19" s="199"/>
      <c r="Y19" s="199"/>
      <c r="Z19" s="199"/>
      <c r="AA19" s="199"/>
      <c r="AB19" s="199"/>
      <c r="AC19" s="199"/>
      <c r="AD19" s="199"/>
      <c r="AE19" s="199"/>
      <c r="AF19" s="199"/>
      <c r="AG19" s="199"/>
      <c r="AH19" s="199"/>
      <c r="AI19" s="199"/>
      <c r="AJ19" s="199"/>
      <c r="AK19" s="199"/>
      <c r="AL19" s="243"/>
      <c r="AM19" s="11"/>
      <c r="AN19" s="11"/>
      <c r="AO19" s="11"/>
      <c r="AP19" s="31"/>
      <c r="AQ19" s="31"/>
      <c r="AR19" s="31"/>
    </row>
    <row r="20" spans="2:44" ht="15" customHeight="1">
      <c r="B20" s="326"/>
      <c r="C20" s="327"/>
      <c r="D20" s="327"/>
      <c r="E20" s="327"/>
      <c r="F20" s="221"/>
      <c r="G20" s="222"/>
      <c r="H20" s="222"/>
      <c r="I20" s="222"/>
      <c r="J20" s="221"/>
      <c r="K20" s="222"/>
      <c r="L20" s="222"/>
      <c r="M20" s="223"/>
      <c r="N20" s="222"/>
      <c r="O20" s="222"/>
      <c r="P20" s="222"/>
      <c r="Q20" s="222"/>
      <c r="R20" s="253"/>
      <c r="S20" s="222"/>
      <c r="T20" s="222"/>
      <c r="U20" s="245"/>
      <c r="V20" s="17"/>
      <c r="W20" s="244"/>
      <c r="X20" s="244"/>
      <c r="Y20" s="244"/>
      <c r="Z20" s="244"/>
      <c r="AA20" s="244"/>
      <c r="AB20" s="244"/>
      <c r="AC20" s="244"/>
      <c r="AD20" s="244"/>
      <c r="AE20" s="244"/>
      <c r="AF20" s="244"/>
      <c r="AG20" s="244"/>
      <c r="AH20" s="244"/>
      <c r="AI20" s="244"/>
      <c r="AJ20" s="244"/>
      <c r="AK20" s="244"/>
      <c r="AL20" s="245"/>
      <c r="AM20" s="11"/>
      <c r="AN20" s="11"/>
      <c r="AO20" s="11"/>
      <c r="AP20" s="31"/>
      <c r="AQ20" s="31"/>
      <c r="AR20" s="31"/>
    </row>
    <row r="21" spans="2:44" ht="15" customHeight="1">
      <c r="B21" s="343"/>
      <c r="C21" s="264"/>
      <c r="D21" s="264"/>
      <c r="E21" s="264"/>
      <c r="F21" s="224"/>
      <c r="G21" s="225"/>
      <c r="H21" s="225"/>
      <c r="I21" s="225"/>
      <c r="J21" s="224"/>
      <c r="K21" s="225"/>
      <c r="L21" s="225"/>
      <c r="M21" s="226"/>
      <c r="N21" s="225"/>
      <c r="O21" s="225"/>
      <c r="P21" s="225"/>
      <c r="Q21" s="225"/>
      <c r="R21" s="254"/>
      <c r="S21" s="225"/>
      <c r="T21" s="225"/>
      <c r="U21" s="255"/>
      <c r="V21" s="25"/>
      <c r="W21" s="25" t="s">
        <v>17</v>
      </c>
      <c r="X21" s="25"/>
      <c r="Y21" s="16"/>
      <c r="Z21" s="16"/>
      <c r="AA21" s="16"/>
      <c r="AB21" s="16"/>
      <c r="AC21" s="16"/>
      <c r="AD21" s="16"/>
      <c r="AE21" s="16"/>
      <c r="AF21" s="16"/>
      <c r="AG21" s="16"/>
      <c r="AH21" s="16"/>
      <c r="AI21" s="16"/>
      <c r="AJ21" s="16"/>
      <c r="AK21" s="16"/>
      <c r="AL21" s="32"/>
      <c r="AM21" s="16"/>
      <c r="AN21" s="16"/>
      <c r="AO21" s="16"/>
      <c r="AP21" s="10"/>
      <c r="AQ21" s="10"/>
      <c r="AR21" s="10"/>
    </row>
    <row r="22" spans="2:44" ht="15" customHeight="1">
      <c r="B22" s="259" t="s">
        <v>18</v>
      </c>
      <c r="C22" s="325"/>
      <c r="D22" s="325"/>
      <c r="E22" s="325"/>
      <c r="F22" s="218">
        <v>13751</v>
      </c>
      <c r="G22" s="219"/>
      <c r="H22" s="219"/>
      <c r="I22" s="219"/>
      <c r="J22" s="218">
        <v>40361</v>
      </c>
      <c r="K22" s="219"/>
      <c r="L22" s="219"/>
      <c r="M22" s="220"/>
      <c r="N22" s="238">
        <v>53667</v>
      </c>
      <c r="O22" s="219"/>
      <c r="P22" s="219"/>
      <c r="Q22" s="219"/>
      <c r="R22" s="251">
        <v>63998</v>
      </c>
      <c r="S22" s="219"/>
      <c r="T22" s="219"/>
      <c r="U22" s="252"/>
      <c r="V22" s="30" t="s">
        <v>9</v>
      </c>
      <c r="W22" s="240" t="s">
        <v>93</v>
      </c>
      <c r="X22" s="241"/>
      <c r="Y22" s="241"/>
      <c r="Z22" s="241"/>
      <c r="AA22" s="241"/>
      <c r="AB22" s="241"/>
      <c r="AC22" s="241"/>
      <c r="AD22" s="241"/>
      <c r="AE22" s="241"/>
      <c r="AF22" s="241"/>
      <c r="AG22" s="241"/>
      <c r="AH22" s="241"/>
      <c r="AI22" s="241"/>
      <c r="AJ22" s="241"/>
      <c r="AK22" s="241"/>
      <c r="AL22" s="242"/>
      <c r="AM22" s="11"/>
      <c r="AN22" s="11"/>
      <c r="AO22" s="11"/>
      <c r="AP22" s="17"/>
      <c r="AQ22" s="17"/>
      <c r="AR22" s="17"/>
    </row>
    <row r="23" spans="2:44" ht="15" customHeight="1">
      <c r="B23" s="326"/>
      <c r="C23" s="327"/>
      <c r="D23" s="327"/>
      <c r="E23" s="327"/>
      <c r="F23" s="221"/>
      <c r="G23" s="222"/>
      <c r="H23" s="222"/>
      <c r="I23" s="222"/>
      <c r="J23" s="221"/>
      <c r="K23" s="222"/>
      <c r="L23" s="222"/>
      <c r="M23" s="223"/>
      <c r="N23" s="222"/>
      <c r="O23" s="222"/>
      <c r="P23" s="222"/>
      <c r="Q23" s="222"/>
      <c r="R23" s="253"/>
      <c r="S23" s="222"/>
      <c r="T23" s="222"/>
      <c r="U23" s="245"/>
      <c r="V23" s="9"/>
      <c r="W23" s="199"/>
      <c r="X23" s="199"/>
      <c r="Y23" s="199"/>
      <c r="Z23" s="199"/>
      <c r="AA23" s="199"/>
      <c r="AB23" s="199"/>
      <c r="AC23" s="199"/>
      <c r="AD23" s="199"/>
      <c r="AE23" s="199"/>
      <c r="AF23" s="199"/>
      <c r="AG23" s="199"/>
      <c r="AH23" s="199"/>
      <c r="AI23" s="199"/>
      <c r="AJ23" s="199"/>
      <c r="AK23" s="199"/>
      <c r="AL23" s="243"/>
      <c r="AM23" s="11"/>
      <c r="AN23" s="11"/>
      <c r="AO23" s="11"/>
      <c r="AP23" s="17"/>
      <c r="AQ23" s="17"/>
      <c r="AR23" s="17"/>
    </row>
    <row r="24" spans="2:44" ht="15" customHeight="1">
      <c r="B24" s="326"/>
      <c r="C24" s="327"/>
      <c r="D24" s="327"/>
      <c r="E24" s="327"/>
      <c r="F24" s="221"/>
      <c r="G24" s="222"/>
      <c r="H24" s="222"/>
      <c r="I24" s="222"/>
      <c r="J24" s="221"/>
      <c r="K24" s="222"/>
      <c r="L24" s="222"/>
      <c r="M24" s="223"/>
      <c r="N24" s="222"/>
      <c r="O24" s="222"/>
      <c r="P24" s="222"/>
      <c r="Q24" s="222"/>
      <c r="R24" s="253"/>
      <c r="S24" s="222"/>
      <c r="T24" s="222"/>
      <c r="U24" s="245"/>
      <c r="V24" s="17"/>
      <c r="W24" s="244"/>
      <c r="X24" s="244"/>
      <c r="Y24" s="244"/>
      <c r="Z24" s="244"/>
      <c r="AA24" s="244"/>
      <c r="AB24" s="244"/>
      <c r="AC24" s="244"/>
      <c r="AD24" s="244"/>
      <c r="AE24" s="244"/>
      <c r="AF24" s="244"/>
      <c r="AG24" s="244"/>
      <c r="AH24" s="244"/>
      <c r="AI24" s="244"/>
      <c r="AJ24" s="244"/>
      <c r="AK24" s="244"/>
      <c r="AL24" s="245"/>
      <c r="AM24" s="11"/>
      <c r="AN24" s="11"/>
      <c r="AO24" s="11"/>
      <c r="AP24" s="17"/>
      <c r="AQ24" s="17"/>
      <c r="AR24" s="17"/>
    </row>
    <row r="25" spans="2:44" ht="15" customHeight="1" thickBot="1">
      <c r="B25" s="328"/>
      <c r="C25" s="329"/>
      <c r="D25" s="329"/>
      <c r="E25" s="329"/>
      <c r="F25" s="330"/>
      <c r="G25" s="257"/>
      <c r="H25" s="257"/>
      <c r="I25" s="257"/>
      <c r="J25" s="330"/>
      <c r="K25" s="257"/>
      <c r="L25" s="257"/>
      <c r="M25" s="331"/>
      <c r="N25" s="257"/>
      <c r="O25" s="257"/>
      <c r="P25" s="257"/>
      <c r="Q25" s="257"/>
      <c r="R25" s="256"/>
      <c r="S25" s="257"/>
      <c r="T25" s="257"/>
      <c r="U25" s="258"/>
      <c r="V25" s="33"/>
      <c r="W25" s="33" t="s">
        <v>19</v>
      </c>
      <c r="X25" s="33"/>
      <c r="Y25" s="34"/>
      <c r="Z25" s="34"/>
      <c r="AA25" s="34"/>
      <c r="AB25" s="34"/>
      <c r="AC25" s="34"/>
      <c r="AD25" s="34"/>
      <c r="AE25" s="34"/>
      <c r="AF25" s="34"/>
      <c r="AG25" s="34"/>
      <c r="AH25" s="34"/>
      <c r="AI25" s="34"/>
      <c r="AJ25" s="34"/>
      <c r="AK25" s="34"/>
      <c r="AL25" s="35"/>
      <c r="AM25" s="16"/>
      <c r="AN25" s="16"/>
      <c r="AO25" s="16"/>
      <c r="AP25" s="10"/>
      <c r="AQ25" s="10"/>
      <c r="AR25" s="10"/>
    </row>
    <row r="26" spans="2:43" ht="16.5" customHeight="1">
      <c r="B26" s="9"/>
      <c r="C26" s="9"/>
      <c r="D26" s="9"/>
      <c r="E26" s="9" t="s">
        <v>49</v>
      </c>
      <c r="F26" s="17"/>
      <c r="G26" s="17"/>
      <c r="H26" s="17"/>
      <c r="I26" s="17"/>
      <c r="J26" s="17"/>
      <c r="K26" s="17"/>
      <c r="L26" s="17"/>
      <c r="M26" s="17"/>
      <c r="N26" s="17"/>
      <c r="O26" s="17"/>
      <c r="P26" s="17"/>
      <c r="Q26" s="17"/>
      <c r="R26" s="10"/>
      <c r="S26" s="36"/>
      <c r="T26" s="36"/>
      <c r="U26" s="36"/>
      <c r="V26" s="36"/>
      <c r="W26" s="36"/>
      <c r="X26" s="36"/>
      <c r="Y26" s="16"/>
      <c r="Z26" s="16"/>
      <c r="AA26" s="16"/>
      <c r="AB26" s="16"/>
      <c r="AC26" s="16"/>
      <c r="AD26" s="16"/>
      <c r="AE26" s="16"/>
      <c r="AF26" s="16"/>
      <c r="AG26" s="16"/>
      <c r="AH26" s="16"/>
      <c r="AI26" s="16"/>
      <c r="AJ26" s="16"/>
      <c r="AK26" s="16"/>
      <c r="AL26" s="16"/>
      <c r="AM26" s="16"/>
      <c r="AN26" s="16"/>
      <c r="AO26" s="16"/>
      <c r="AP26" s="10"/>
      <c r="AQ26" s="10"/>
    </row>
    <row r="27" spans="2:43" ht="16.5" customHeight="1">
      <c r="B27" s="9"/>
      <c r="C27" s="9"/>
      <c r="D27" s="9"/>
      <c r="E27" s="9"/>
      <c r="F27" s="17"/>
      <c r="G27" s="17"/>
      <c r="H27" s="17"/>
      <c r="I27" s="17"/>
      <c r="J27" s="17"/>
      <c r="K27" s="17"/>
      <c r="L27" s="17"/>
      <c r="M27" s="17"/>
      <c r="N27" s="17"/>
      <c r="O27" s="17"/>
      <c r="P27" s="17"/>
      <c r="Q27" s="17"/>
      <c r="R27" s="10"/>
      <c r="S27" s="36"/>
      <c r="T27" s="36"/>
      <c r="U27" s="36"/>
      <c r="V27" s="36"/>
      <c r="W27" s="36"/>
      <c r="X27" s="36"/>
      <c r="Y27" s="16"/>
      <c r="Z27" s="16"/>
      <c r="AA27" s="16"/>
      <c r="AB27" s="16"/>
      <c r="AC27" s="16"/>
      <c r="AD27" s="16"/>
      <c r="AE27" s="16"/>
      <c r="AF27" s="16"/>
      <c r="AG27" s="16"/>
      <c r="AH27" s="16"/>
      <c r="AI27" s="16"/>
      <c r="AJ27" s="16"/>
      <c r="AK27" s="16"/>
      <c r="AL27" s="16"/>
      <c r="AM27" s="16"/>
      <c r="AN27" s="16"/>
      <c r="AO27" s="16"/>
      <c r="AP27" s="10"/>
      <c r="AQ27" s="10"/>
    </row>
    <row r="28" spans="2:43" ht="16.5" customHeight="1">
      <c r="B28" s="9"/>
      <c r="C28" s="9"/>
      <c r="D28" s="9"/>
      <c r="E28" s="9"/>
      <c r="F28" s="17"/>
      <c r="G28" s="17"/>
      <c r="H28" s="17"/>
      <c r="I28" s="17"/>
      <c r="J28" s="17"/>
      <c r="K28" s="17"/>
      <c r="L28" s="17"/>
      <c r="M28" s="17"/>
      <c r="N28" s="17"/>
      <c r="O28" s="17"/>
      <c r="P28" s="17"/>
      <c r="Q28" s="17"/>
      <c r="R28" s="10"/>
      <c r="S28" s="36"/>
      <c r="T28" s="36"/>
      <c r="U28" s="36"/>
      <c r="V28" s="36"/>
      <c r="W28" s="36"/>
      <c r="X28" s="36"/>
      <c r="Y28" s="16"/>
      <c r="Z28" s="16"/>
      <c r="AA28" s="16"/>
      <c r="AB28" s="16"/>
      <c r="AC28" s="16"/>
      <c r="AD28" s="16"/>
      <c r="AE28" s="16"/>
      <c r="AF28" s="16"/>
      <c r="AG28" s="16"/>
      <c r="AH28" s="16"/>
      <c r="AI28" s="16"/>
      <c r="AJ28" s="16"/>
      <c r="AK28" s="16"/>
      <c r="AL28" s="16"/>
      <c r="AM28" s="16"/>
      <c r="AN28" s="16"/>
      <c r="AO28" s="16"/>
      <c r="AP28" s="10"/>
      <c r="AQ28" s="10"/>
    </row>
    <row r="29" spans="2:45" ht="16.5" customHeight="1">
      <c r="B29" s="9"/>
      <c r="C29" s="9"/>
      <c r="D29" s="9"/>
      <c r="E29" s="9"/>
      <c r="F29" s="17"/>
      <c r="G29" s="17"/>
      <c r="H29" s="17"/>
      <c r="N29" s="17"/>
      <c r="O29" s="17"/>
      <c r="P29" s="17"/>
      <c r="Q29" s="17"/>
      <c r="R29" s="10"/>
      <c r="S29" s="36"/>
      <c r="T29" s="36"/>
      <c r="U29" s="36"/>
      <c r="V29" s="36"/>
      <c r="W29" s="36"/>
      <c r="X29" s="36"/>
      <c r="Y29" s="16"/>
      <c r="Z29" s="16"/>
      <c r="AA29" s="16"/>
      <c r="AB29" s="16"/>
      <c r="AC29" s="16"/>
      <c r="AD29" s="16"/>
      <c r="AE29" s="16"/>
      <c r="AF29" s="16"/>
      <c r="AG29" s="16"/>
      <c r="AH29" s="16"/>
      <c r="AI29" s="16"/>
      <c r="AJ29" s="16"/>
      <c r="AK29" s="16"/>
      <c r="AL29" s="16"/>
      <c r="AM29" s="16"/>
      <c r="AN29" s="16"/>
      <c r="AO29" s="17"/>
      <c r="AP29" s="17" t="s">
        <v>83</v>
      </c>
      <c r="AQ29" s="17" t="s">
        <v>84</v>
      </c>
      <c r="AR29" s="17" t="s">
        <v>85</v>
      </c>
      <c r="AS29" s="17" t="s">
        <v>86</v>
      </c>
    </row>
    <row r="30" spans="2:45" ht="16.5" customHeight="1">
      <c r="B30" s="9"/>
      <c r="C30" s="9"/>
      <c r="D30" s="9"/>
      <c r="E30" s="9"/>
      <c r="F30" s="17"/>
      <c r="G30" s="17"/>
      <c r="H30" s="17"/>
      <c r="N30" s="17"/>
      <c r="O30" s="17"/>
      <c r="P30" s="17"/>
      <c r="Q30" s="17"/>
      <c r="R30" s="10"/>
      <c r="S30" s="36"/>
      <c r="T30" s="36"/>
      <c r="U30" s="36"/>
      <c r="V30" s="36"/>
      <c r="W30" s="36"/>
      <c r="X30" s="36"/>
      <c r="Y30" s="16"/>
      <c r="Z30" s="16"/>
      <c r="AA30" s="16"/>
      <c r="AB30" s="16"/>
      <c r="AC30" s="16"/>
      <c r="AD30" s="16"/>
      <c r="AE30" s="16"/>
      <c r="AF30" s="16"/>
      <c r="AG30" s="16"/>
      <c r="AH30" s="16"/>
      <c r="AI30" s="16"/>
      <c r="AJ30" s="16"/>
      <c r="AK30" s="16"/>
      <c r="AL30" s="16"/>
      <c r="AM30" s="16"/>
      <c r="AN30" s="16"/>
      <c r="AO30" s="17" t="s">
        <v>78</v>
      </c>
      <c r="AP30" s="37">
        <v>4584</v>
      </c>
      <c r="AQ30" s="37">
        <v>13454</v>
      </c>
      <c r="AR30" s="37">
        <v>17889</v>
      </c>
      <c r="AS30" s="37">
        <v>21333</v>
      </c>
    </row>
    <row r="31" spans="2:45" ht="16.5" customHeight="1">
      <c r="B31" s="9"/>
      <c r="C31" s="9"/>
      <c r="D31" s="9"/>
      <c r="E31" s="9"/>
      <c r="F31" s="17"/>
      <c r="G31" s="17"/>
      <c r="H31" s="17"/>
      <c r="N31" s="17"/>
      <c r="O31" s="17"/>
      <c r="P31" s="17"/>
      <c r="Q31" s="17"/>
      <c r="R31" s="10"/>
      <c r="S31" s="36"/>
      <c r="T31" s="36"/>
      <c r="U31" s="36"/>
      <c r="V31" s="36"/>
      <c r="W31" s="36"/>
      <c r="X31" s="36"/>
      <c r="Y31" s="16"/>
      <c r="Z31" s="16"/>
      <c r="AA31" s="16"/>
      <c r="AB31" s="16"/>
      <c r="AC31" s="16"/>
      <c r="AD31" s="16"/>
      <c r="AE31" s="16"/>
      <c r="AF31" s="16"/>
      <c r="AG31" s="16"/>
      <c r="AH31" s="16"/>
      <c r="AI31" s="16"/>
      <c r="AJ31" s="16"/>
      <c r="AK31" s="16"/>
      <c r="AL31" s="16"/>
      <c r="AM31" s="16"/>
      <c r="AN31" s="16"/>
      <c r="AO31" s="17" t="s">
        <v>79</v>
      </c>
      <c r="AP31" s="37">
        <v>6876</v>
      </c>
      <c r="AQ31" s="37">
        <v>20181</v>
      </c>
      <c r="AR31" s="37">
        <v>26834</v>
      </c>
      <c r="AS31" s="37">
        <v>31999</v>
      </c>
    </row>
    <row r="32" spans="2:45" ht="16.5" customHeight="1">
      <c r="B32" s="9"/>
      <c r="C32" s="9"/>
      <c r="D32" s="9"/>
      <c r="E32" s="9"/>
      <c r="F32" s="17"/>
      <c r="G32" s="17"/>
      <c r="H32" s="17"/>
      <c r="N32" s="17"/>
      <c r="O32" s="17"/>
      <c r="P32" s="17"/>
      <c r="Q32" s="17"/>
      <c r="R32" s="10"/>
      <c r="S32" s="36"/>
      <c r="T32" s="36"/>
      <c r="U32" s="36"/>
      <c r="V32" s="36"/>
      <c r="W32" s="36"/>
      <c r="X32" s="36"/>
      <c r="Y32" s="16"/>
      <c r="Z32" s="16"/>
      <c r="AA32" s="16"/>
      <c r="AB32" s="16"/>
      <c r="AC32" s="16"/>
      <c r="AD32" s="16"/>
      <c r="AE32" s="16"/>
      <c r="AF32" s="16"/>
      <c r="AG32" s="16"/>
      <c r="AH32" s="16"/>
      <c r="AI32" s="16"/>
      <c r="AJ32" s="16"/>
      <c r="AK32" s="16"/>
      <c r="AL32" s="16"/>
      <c r="AM32" s="16"/>
      <c r="AN32" s="16"/>
      <c r="AO32" s="17" t="s">
        <v>80</v>
      </c>
      <c r="AP32" s="37">
        <v>9167</v>
      </c>
      <c r="AQ32" s="37">
        <v>26907</v>
      </c>
      <c r="AR32" s="37">
        <v>35778</v>
      </c>
      <c r="AS32" s="37">
        <v>42665</v>
      </c>
    </row>
    <row r="33" spans="2:45" ht="16.5" customHeight="1">
      <c r="B33" s="9"/>
      <c r="C33" s="9"/>
      <c r="D33" s="9"/>
      <c r="E33" s="9"/>
      <c r="F33" s="17"/>
      <c r="G33" s="17"/>
      <c r="H33" s="17"/>
      <c r="N33" s="17"/>
      <c r="O33" s="17"/>
      <c r="P33" s="17"/>
      <c r="Q33" s="17"/>
      <c r="R33" s="10"/>
      <c r="S33" s="36"/>
      <c r="T33" s="36"/>
      <c r="U33" s="36"/>
      <c r="V33" s="36"/>
      <c r="W33" s="36"/>
      <c r="X33" s="36"/>
      <c r="Y33" s="16"/>
      <c r="Z33" s="16"/>
      <c r="AA33" s="16"/>
      <c r="AB33" s="16"/>
      <c r="AC33" s="16"/>
      <c r="AD33" s="16"/>
      <c r="AE33" s="16"/>
      <c r="AF33" s="16"/>
      <c r="AG33" s="16"/>
      <c r="AH33" s="16"/>
      <c r="AI33" s="16"/>
      <c r="AJ33" s="16"/>
      <c r="AK33" s="16"/>
      <c r="AL33" s="16"/>
      <c r="AM33" s="16"/>
      <c r="AN33" s="16"/>
      <c r="AO33" s="17" t="s">
        <v>81</v>
      </c>
      <c r="AP33" s="37">
        <v>11459</v>
      </c>
      <c r="AQ33" s="37">
        <v>33634</v>
      </c>
      <c r="AR33" s="37">
        <v>44723</v>
      </c>
      <c r="AS33" s="37">
        <v>53332</v>
      </c>
    </row>
    <row r="34" spans="2:45" ht="16.5" customHeight="1">
      <c r="B34" s="9"/>
      <c r="C34" s="9"/>
      <c r="D34" s="9"/>
      <c r="E34" s="9"/>
      <c r="F34" s="17"/>
      <c r="G34" s="17"/>
      <c r="H34" s="17"/>
      <c r="N34" s="17"/>
      <c r="O34" s="17"/>
      <c r="P34" s="17"/>
      <c r="Q34" s="17"/>
      <c r="R34" s="10"/>
      <c r="S34" s="36"/>
      <c r="T34" s="36"/>
      <c r="U34" s="36"/>
      <c r="V34" s="36"/>
      <c r="W34" s="36"/>
      <c r="X34" s="36"/>
      <c r="Y34" s="16"/>
      <c r="Z34" s="16"/>
      <c r="AA34" s="16"/>
      <c r="AB34" s="16"/>
      <c r="AC34" s="16"/>
      <c r="AD34" s="16"/>
      <c r="AE34" s="16"/>
      <c r="AF34" s="16"/>
      <c r="AG34" s="16"/>
      <c r="AH34" s="16"/>
      <c r="AI34" s="16"/>
      <c r="AJ34" s="16"/>
      <c r="AK34" s="16"/>
      <c r="AL34" s="16"/>
      <c r="AM34" s="16"/>
      <c r="AN34" s="16"/>
      <c r="AO34" s="17" t="s">
        <v>82</v>
      </c>
      <c r="AP34" s="37">
        <v>13751</v>
      </c>
      <c r="AQ34" s="37">
        <v>40361</v>
      </c>
      <c r="AR34" s="37">
        <v>53667</v>
      </c>
      <c r="AS34" s="37">
        <v>63998</v>
      </c>
    </row>
    <row r="35" spans="2:43" ht="16.5" customHeight="1">
      <c r="B35" s="9"/>
      <c r="C35" s="9"/>
      <c r="D35" s="9"/>
      <c r="E35" s="9"/>
      <c r="F35" s="17"/>
      <c r="G35" s="17"/>
      <c r="H35" s="17"/>
      <c r="I35" s="17"/>
      <c r="J35" s="17"/>
      <c r="K35" s="17"/>
      <c r="L35" s="17"/>
      <c r="M35" s="17"/>
      <c r="N35" s="17"/>
      <c r="O35" s="17"/>
      <c r="P35" s="17"/>
      <c r="Q35" s="17"/>
      <c r="R35" s="10"/>
      <c r="S35" s="36"/>
      <c r="T35" s="36"/>
      <c r="U35" s="36"/>
      <c r="V35" s="36"/>
      <c r="W35" s="36"/>
      <c r="X35" s="36"/>
      <c r="Y35" s="16"/>
      <c r="Z35" s="16"/>
      <c r="AA35" s="16"/>
      <c r="AB35" s="16"/>
      <c r="AC35" s="16"/>
      <c r="AD35" s="16"/>
      <c r="AE35" s="16"/>
      <c r="AF35" s="16"/>
      <c r="AG35" s="16"/>
      <c r="AH35" s="16"/>
      <c r="AI35" s="16"/>
      <c r="AJ35" s="16"/>
      <c r="AK35" s="16"/>
      <c r="AL35" s="16"/>
      <c r="AM35" s="16"/>
      <c r="AN35" s="16"/>
      <c r="AO35" s="16"/>
      <c r="AP35" s="10"/>
      <c r="AQ35" s="10"/>
    </row>
    <row r="36" spans="2:43" ht="16.5" customHeight="1">
      <c r="B36" s="9"/>
      <c r="C36" s="9"/>
      <c r="D36" s="9"/>
      <c r="E36" s="9"/>
      <c r="F36" s="17"/>
      <c r="G36" s="17"/>
      <c r="H36" s="17"/>
      <c r="I36" s="17"/>
      <c r="J36" s="17"/>
      <c r="K36" s="17"/>
      <c r="L36" s="17"/>
      <c r="M36" s="17"/>
      <c r="N36" s="17"/>
      <c r="O36" s="17"/>
      <c r="P36" s="17"/>
      <c r="Q36" s="17"/>
      <c r="R36" s="10"/>
      <c r="S36" s="36"/>
      <c r="T36" s="36"/>
      <c r="U36" s="36"/>
      <c r="V36" s="36"/>
      <c r="W36" s="36"/>
      <c r="X36" s="36"/>
      <c r="Y36" s="16"/>
      <c r="Z36" s="16"/>
      <c r="AA36" s="16"/>
      <c r="AB36" s="16"/>
      <c r="AC36" s="16"/>
      <c r="AD36" s="16"/>
      <c r="AE36" s="16"/>
      <c r="AF36" s="16"/>
      <c r="AG36" s="16"/>
      <c r="AH36" s="16"/>
      <c r="AI36" s="16"/>
      <c r="AJ36" s="16"/>
      <c r="AK36" s="16"/>
      <c r="AL36" s="16"/>
      <c r="AM36" s="16"/>
      <c r="AN36" s="16"/>
      <c r="AO36" s="16"/>
      <c r="AP36" s="10"/>
      <c r="AQ36" s="10"/>
    </row>
    <row r="37" spans="2:43" ht="16.5" customHeight="1">
      <c r="B37" s="9"/>
      <c r="C37" s="9"/>
      <c r="D37" s="9"/>
      <c r="E37" s="9"/>
      <c r="F37" s="17"/>
      <c r="G37" s="17"/>
      <c r="H37" s="17"/>
      <c r="I37" s="17"/>
      <c r="J37" s="17"/>
      <c r="K37" s="17"/>
      <c r="L37" s="17"/>
      <c r="M37" s="17"/>
      <c r="N37" s="17"/>
      <c r="O37" s="17"/>
      <c r="P37" s="17"/>
      <c r="Q37" s="17"/>
      <c r="R37" s="10"/>
      <c r="S37" s="36"/>
      <c r="T37" s="36"/>
      <c r="U37" s="36"/>
      <c r="V37" s="36"/>
      <c r="W37" s="36"/>
      <c r="X37" s="36"/>
      <c r="Y37" s="16"/>
      <c r="Z37" s="16"/>
      <c r="AA37" s="16"/>
      <c r="AB37" s="16"/>
      <c r="AC37" s="16"/>
      <c r="AD37" s="16"/>
      <c r="AE37" s="16"/>
      <c r="AF37" s="16"/>
      <c r="AG37" s="16"/>
      <c r="AH37" s="16"/>
      <c r="AI37" s="16"/>
      <c r="AJ37" s="16"/>
      <c r="AK37" s="16"/>
      <c r="AL37" s="16"/>
      <c r="AM37" s="16"/>
      <c r="AN37" s="16"/>
      <c r="AO37" s="16"/>
      <c r="AP37" s="10"/>
      <c r="AQ37" s="10"/>
    </row>
    <row r="38" spans="2:43" ht="16.5" customHeight="1">
      <c r="B38" s="9"/>
      <c r="C38" s="9"/>
      <c r="D38" s="9"/>
      <c r="E38" s="9"/>
      <c r="F38" s="17"/>
      <c r="G38" s="17"/>
      <c r="H38" s="17"/>
      <c r="I38" s="17"/>
      <c r="J38" s="17"/>
      <c r="K38" s="17"/>
      <c r="L38" s="17"/>
      <c r="M38" s="17"/>
      <c r="N38" s="17"/>
      <c r="O38" s="17"/>
      <c r="P38" s="17"/>
      <c r="Q38" s="17"/>
      <c r="R38" s="10"/>
      <c r="S38" s="36"/>
      <c r="T38" s="36"/>
      <c r="U38" s="36"/>
      <c r="V38" s="36"/>
      <c r="W38" s="36"/>
      <c r="X38" s="36"/>
      <c r="Y38" s="16"/>
      <c r="Z38" s="16"/>
      <c r="AA38" s="16"/>
      <c r="AB38" s="16"/>
      <c r="AC38" s="16"/>
      <c r="AD38" s="16"/>
      <c r="AE38" s="16"/>
      <c r="AF38" s="16"/>
      <c r="AG38" s="16"/>
      <c r="AH38" s="16"/>
      <c r="AI38" s="16"/>
      <c r="AJ38" s="16"/>
      <c r="AK38" s="16"/>
      <c r="AL38" s="16"/>
      <c r="AM38" s="16"/>
      <c r="AN38" s="16"/>
      <c r="AO38" s="16"/>
      <c r="AP38" s="10"/>
      <c r="AQ38" s="10"/>
    </row>
    <row r="39" spans="2:43" ht="16.5" customHeight="1">
      <c r="B39" s="9"/>
      <c r="C39" s="9"/>
      <c r="D39" s="9"/>
      <c r="E39" s="9"/>
      <c r="F39" s="17"/>
      <c r="G39" s="17"/>
      <c r="H39" s="17"/>
      <c r="I39" s="17"/>
      <c r="J39" s="17"/>
      <c r="K39" s="17"/>
      <c r="L39" s="17"/>
      <c r="M39" s="17"/>
      <c r="N39" s="17"/>
      <c r="O39" s="17"/>
      <c r="P39" s="17"/>
      <c r="Q39" s="17"/>
      <c r="R39" s="10"/>
      <c r="S39" s="36"/>
      <c r="T39" s="36"/>
      <c r="U39" s="36"/>
      <c r="V39" s="36"/>
      <c r="W39" s="36"/>
      <c r="X39" s="36"/>
      <c r="Y39" s="16"/>
      <c r="Z39" s="16"/>
      <c r="AA39" s="16"/>
      <c r="AB39" s="16"/>
      <c r="AC39" s="16"/>
      <c r="AD39" s="16"/>
      <c r="AE39" s="16"/>
      <c r="AF39" s="16"/>
      <c r="AG39" s="16"/>
      <c r="AH39" s="16"/>
      <c r="AI39" s="16"/>
      <c r="AJ39" s="16"/>
      <c r="AK39" s="16"/>
      <c r="AL39" s="16"/>
      <c r="AM39" s="16"/>
      <c r="AN39" s="16"/>
      <c r="AO39" s="16"/>
      <c r="AP39" s="10"/>
      <c r="AQ39" s="10"/>
    </row>
    <row r="40" spans="2:43" ht="16.5" customHeight="1">
      <c r="B40" s="9"/>
      <c r="C40" s="9"/>
      <c r="D40" s="9"/>
      <c r="E40" s="9"/>
      <c r="F40" s="17"/>
      <c r="G40" s="17"/>
      <c r="H40" s="17"/>
      <c r="I40" s="17"/>
      <c r="J40" s="17"/>
      <c r="K40" s="17"/>
      <c r="L40" s="17"/>
      <c r="M40" s="17"/>
      <c r="N40" s="17"/>
      <c r="O40" s="17"/>
      <c r="P40" s="17"/>
      <c r="Q40" s="17"/>
      <c r="R40" s="10"/>
      <c r="S40" s="36"/>
      <c r="T40" s="36"/>
      <c r="U40" s="36"/>
      <c r="V40" s="36"/>
      <c r="W40" s="36"/>
      <c r="X40" s="36"/>
      <c r="Y40" s="16"/>
      <c r="Z40" s="16"/>
      <c r="AA40" s="16"/>
      <c r="AB40" s="16"/>
      <c r="AC40" s="16"/>
      <c r="AD40" s="16"/>
      <c r="AE40" s="16"/>
      <c r="AF40" s="16"/>
      <c r="AG40" s="16"/>
      <c r="AH40" s="16"/>
      <c r="AI40" s="16"/>
      <c r="AJ40" s="16"/>
      <c r="AK40" s="16"/>
      <c r="AL40" s="16"/>
      <c r="AM40" s="16"/>
      <c r="AN40" s="16"/>
      <c r="AO40" s="16"/>
      <c r="AP40" s="10"/>
      <c r="AQ40" s="10"/>
    </row>
    <row r="41" spans="2:43" ht="16.5" customHeight="1">
      <c r="B41" s="9"/>
      <c r="C41" s="9"/>
      <c r="D41" s="9"/>
      <c r="E41" s="9"/>
      <c r="F41" s="17"/>
      <c r="G41" s="17"/>
      <c r="H41" s="17"/>
      <c r="I41" s="17"/>
      <c r="J41" s="17"/>
      <c r="K41" s="17"/>
      <c r="L41" s="17"/>
      <c r="M41" s="17"/>
      <c r="N41" s="17"/>
      <c r="O41" s="17"/>
      <c r="P41" s="17"/>
      <c r="Q41" s="17"/>
      <c r="R41" s="10"/>
      <c r="S41" s="36"/>
      <c r="T41" s="36"/>
      <c r="U41" s="36"/>
      <c r="V41" s="36"/>
      <c r="W41" s="36"/>
      <c r="X41" s="36"/>
      <c r="Y41" s="16"/>
      <c r="Z41" s="16"/>
      <c r="AA41" s="16"/>
      <c r="AB41" s="16"/>
      <c r="AC41" s="16"/>
      <c r="AD41" s="16"/>
      <c r="AE41" s="16"/>
      <c r="AF41" s="16"/>
      <c r="AG41" s="16"/>
      <c r="AH41" s="16"/>
      <c r="AI41" s="16"/>
      <c r="AJ41" s="16"/>
      <c r="AK41" s="16"/>
      <c r="AL41" s="16"/>
      <c r="AM41" s="16"/>
      <c r="AN41" s="16"/>
      <c r="AO41" s="16"/>
      <c r="AP41" s="10"/>
      <c r="AQ41" s="10"/>
    </row>
    <row r="42" spans="2:43" ht="16.5" customHeight="1">
      <c r="B42" s="9"/>
      <c r="C42" s="9"/>
      <c r="D42" s="9"/>
      <c r="E42" s="9"/>
      <c r="F42" s="17"/>
      <c r="G42" s="17"/>
      <c r="H42" s="17"/>
      <c r="I42" s="17"/>
      <c r="J42" s="17"/>
      <c r="K42" s="17"/>
      <c r="L42" s="17"/>
      <c r="M42" s="17"/>
      <c r="N42" s="17"/>
      <c r="O42" s="17"/>
      <c r="P42" s="17"/>
      <c r="Q42" s="17"/>
      <c r="R42" s="10"/>
      <c r="S42" s="36"/>
      <c r="T42" s="36"/>
      <c r="U42" s="36"/>
      <c r="V42" s="36"/>
      <c r="W42" s="36"/>
      <c r="X42" s="36"/>
      <c r="Y42" s="16"/>
      <c r="Z42" s="16"/>
      <c r="AA42" s="16"/>
      <c r="AB42" s="16"/>
      <c r="AC42" s="16"/>
      <c r="AD42" s="16"/>
      <c r="AE42" s="16"/>
      <c r="AF42" s="16"/>
      <c r="AG42" s="16"/>
      <c r="AH42" s="16"/>
      <c r="AI42" s="16"/>
      <c r="AJ42" s="16"/>
      <c r="AK42" s="16"/>
      <c r="AL42" s="16"/>
      <c r="AM42" s="16"/>
      <c r="AN42" s="16"/>
      <c r="AO42" s="16"/>
      <c r="AP42" s="10"/>
      <c r="AQ42" s="10"/>
    </row>
    <row r="43" spans="2:43" ht="16.5" customHeight="1">
      <c r="B43" s="9"/>
      <c r="C43" s="9"/>
      <c r="D43" s="9"/>
      <c r="E43" s="9"/>
      <c r="F43" s="17"/>
      <c r="G43" s="17"/>
      <c r="H43" s="17"/>
      <c r="I43" s="17"/>
      <c r="J43" s="17"/>
      <c r="K43" s="17"/>
      <c r="L43" s="17"/>
      <c r="M43" s="17"/>
      <c r="N43" s="17"/>
      <c r="O43" s="17"/>
      <c r="P43" s="17"/>
      <c r="Q43" s="17"/>
      <c r="R43" s="10"/>
      <c r="S43" s="36"/>
      <c r="T43" s="36"/>
      <c r="U43" s="36"/>
      <c r="V43" s="36"/>
      <c r="W43" s="36"/>
      <c r="X43" s="36"/>
      <c r="Y43" s="16"/>
      <c r="Z43" s="16"/>
      <c r="AA43" s="16"/>
      <c r="AB43" s="16"/>
      <c r="AC43" s="16"/>
      <c r="AD43" s="16"/>
      <c r="AE43" s="16"/>
      <c r="AF43" s="16"/>
      <c r="AG43" s="16"/>
      <c r="AH43" s="16"/>
      <c r="AI43" s="16"/>
      <c r="AJ43" s="16"/>
      <c r="AK43" s="16"/>
      <c r="AL43" s="16"/>
      <c r="AM43" s="16"/>
      <c r="AN43" s="16"/>
      <c r="AO43" s="16"/>
      <c r="AP43" s="10"/>
      <c r="AQ43" s="10"/>
    </row>
    <row r="44" spans="2:43" ht="16.5" customHeight="1">
      <c r="B44" s="9"/>
      <c r="C44" s="9"/>
      <c r="D44" s="9"/>
      <c r="E44" s="9"/>
      <c r="F44" s="17"/>
      <c r="G44" s="17"/>
      <c r="H44" s="17"/>
      <c r="I44" s="17"/>
      <c r="J44" s="17"/>
      <c r="K44" s="17"/>
      <c r="L44" s="17"/>
      <c r="M44" s="17"/>
      <c r="N44" s="17"/>
      <c r="O44" s="17"/>
      <c r="P44" s="17"/>
      <c r="Q44" s="17"/>
      <c r="R44" s="10"/>
      <c r="S44" s="36"/>
      <c r="T44" s="36"/>
      <c r="U44" s="36"/>
      <c r="V44" s="36"/>
      <c r="W44" s="36"/>
      <c r="X44" s="36"/>
      <c r="Y44" s="16"/>
      <c r="Z44" s="16"/>
      <c r="AA44" s="16"/>
      <c r="AB44" s="16"/>
      <c r="AC44" s="16"/>
      <c r="AD44" s="16"/>
      <c r="AE44" s="16"/>
      <c r="AF44" s="16"/>
      <c r="AG44" s="16"/>
      <c r="AH44" s="16"/>
      <c r="AI44" s="16"/>
      <c r="AJ44" s="16"/>
      <c r="AK44" s="16"/>
      <c r="AL44" s="16"/>
      <c r="AM44" s="16"/>
      <c r="AN44" s="16"/>
      <c r="AO44" s="16"/>
      <c r="AP44" s="10"/>
      <c r="AQ44" s="10"/>
    </row>
    <row r="45" spans="2:43" ht="16.5" customHeight="1">
      <c r="B45" s="9"/>
      <c r="C45" s="9"/>
      <c r="D45" s="9"/>
      <c r="E45" s="9"/>
      <c r="F45" s="17"/>
      <c r="G45" s="17"/>
      <c r="H45" s="17"/>
      <c r="I45" s="17"/>
      <c r="J45" s="17"/>
      <c r="K45" s="17"/>
      <c r="L45" s="17"/>
      <c r="M45" s="17"/>
      <c r="N45" s="17"/>
      <c r="O45" s="17"/>
      <c r="P45" s="17"/>
      <c r="Q45" s="17"/>
      <c r="R45" s="10"/>
      <c r="S45" s="36"/>
      <c r="T45" s="36"/>
      <c r="U45" s="36"/>
      <c r="V45" s="36"/>
      <c r="W45" s="36"/>
      <c r="X45" s="36"/>
      <c r="Y45" s="16"/>
      <c r="Z45" s="16"/>
      <c r="AA45" s="16"/>
      <c r="AB45" s="16"/>
      <c r="AC45" s="16"/>
      <c r="AD45" s="16"/>
      <c r="AE45" s="16"/>
      <c r="AF45" s="16"/>
      <c r="AG45" s="16"/>
      <c r="AH45" s="16"/>
      <c r="AI45" s="16"/>
      <c r="AJ45" s="16"/>
      <c r="AK45" s="16"/>
      <c r="AL45" s="16"/>
      <c r="AM45" s="16"/>
      <c r="AN45" s="16"/>
      <c r="AO45" s="16"/>
      <c r="AP45" s="10"/>
      <c r="AQ45" s="10"/>
    </row>
    <row r="46" spans="2:43" ht="16.5" customHeight="1">
      <c r="B46" s="9" t="s">
        <v>94</v>
      </c>
      <c r="C46" s="9"/>
      <c r="D46" s="38" t="s">
        <v>95</v>
      </c>
      <c r="E46" s="9"/>
      <c r="F46" s="17"/>
      <c r="G46" s="17"/>
      <c r="H46" s="17"/>
      <c r="I46" s="17"/>
      <c r="J46" s="17"/>
      <c r="K46" s="17"/>
      <c r="L46" s="17"/>
      <c r="M46" s="17"/>
      <c r="N46" s="17"/>
      <c r="O46" s="17"/>
      <c r="P46" s="17"/>
      <c r="Q46" s="17"/>
      <c r="R46" s="10"/>
      <c r="S46" s="36"/>
      <c r="T46" s="36"/>
      <c r="U46" s="36"/>
      <c r="V46" s="36"/>
      <c r="W46" s="36"/>
      <c r="X46" s="36"/>
      <c r="Y46" s="16"/>
      <c r="Z46" s="16"/>
      <c r="AA46" s="16"/>
      <c r="AB46" s="16"/>
      <c r="AC46" s="16"/>
      <c r="AD46" s="16"/>
      <c r="AE46" s="16"/>
      <c r="AF46" s="16"/>
      <c r="AG46" s="16"/>
      <c r="AH46" s="16"/>
      <c r="AI46" s="16"/>
      <c r="AJ46" s="16"/>
      <c r="AK46" s="16"/>
      <c r="AL46" s="16"/>
      <c r="AM46" s="16"/>
      <c r="AN46" s="16"/>
      <c r="AO46" s="16"/>
      <c r="AP46" s="10"/>
      <c r="AQ46" s="10"/>
    </row>
    <row r="47" spans="2:43" ht="16.5" customHeight="1">
      <c r="B47" s="9"/>
      <c r="C47" s="9"/>
      <c r="D47" s="38" t="s">
        <v>96</v>
      </c>
      <c r="E47" s="9"/>
      <c r="F47" s="17"/>
      <c r="G47" s="17"/>
      <c r="H47" s="17"/>
      <c r="I47" s="17"/>
      <c r="J47" s="17"/>
      <c r="K47" s="17"/>
      <c r="L47" s="17"/>
      <c r="M47" s="17"/>
      <c r="N47" s="17"/>
      <c r="O47" s="17"/>
      <c r="P47" s="17"/>
      <c r="Q47" s="17"/>
      <c r="R47" s="10"/>
      <c r="S47" s="36"/>
      <c r="T47" s="36"/>
      <c r="U47" s="36"/>
      <c r="V47" s="36"/>
      <c r="W47" s="36"/>
      <c r="X47" s="36"/>
      <c r="Y47" s="16"/>
      <c r="Z47" s="16"/>
      <c r="AA47" s="16"/>
      <c r="AB47" s="16"/>
      <c r="AC47" s="16"/>
      <c r="AD47" s="16"/>
      <c r="AE47" s="16"/>
      <c r="AF47" s="16"/>
      <c r="AG47" s="16"/>
      <c r="AH47" s="16"/>
      <c r="AI47" s="16"/>
      <c r="AJ47" s="16"/>
      <c r="AK47" s="16"/>
      <c r="AL47" s="16"/>
      <c r="AM47" s="16"/>
      <c r="AN47" s="16"/>
      <c r="AO47" s="16"/>
      <c r="AP47" s="10"/>
      <c r="AQ47" s="10"/>
    </row>
    <row r="48" spans="1:43" ht="15" customHeight="1">
      <c r="A48" s="81" t="s">
        <v>114</v>
      </c>
      <c r="B48" s="9"/>
      <c r="C48" s="9"/>
      <c r="D48" s="9"/>
      <c r="E48" s="9"/>
      <c r="F48" s="17"/>
      <c r="G48" s="17"/>
      <c r="H48" s="17"/>
      <c r="I48" s="17"/>
      <c r="J48" s="17"/>
      <c r="K48" s="17"/>
      <c r="L48" s="17"/>
      <c r="M48" s="17"/>
      <c r="N48" s="17"/>
      <c r="O48" s="17"/>
      <c r="P48" s="17"/>
      <c r="Q48" s="17"/>
      <c r="R48" s="10"/>
      <c r="S48" s="36"/>
      <c r="T48" s="36"/>
      <c r="U48" s="36"/>
      <c r="V48" s="36"/>
      <c r="W48" s="36"/>
      <c r="X48" s="36"/>
      <c r="Y48" s="16"/>
      <c r="Z48" s="16"/>
      <c r="AA48" s="16"/>
      <c r="AB48" s="16"/>
      <c r="AC48" s="16"/>
      <c r="AD48" s="16"/>
      <c r="AE48" s="16"/>
      <c r="AF48" s="16"/>
      <c r="AG48" s="16"/>
      <c r="AH48" s="16"/>
      <c r="AI48" s="16"/>
      <c r="AJ48" s="16"/>
      <c r="AK48" s="16"/>
      <c r="AL48" s="16"/>
      <c r="AM48" s="16"/>
      <c r="AN48" s="16"/>
      <c r="AO48" s="16"/>
      <c r="AP48" s="10"/>
      <c r="AQ48" s="10"/>
    </row>
    <row r="49" spans="2:43" ht="15" customHeight="1">
      <c r="B49" s="9"/>
      <c r="C49" s="9"/>
      <c r="D49" s="9"/>
      <c r="E49" s="9"/>
      <c r="F49" s="17"/>
      <c r="G49" s="17"/>
      <c r="H49" s="17"/>
      <c r="I49" s="17"/>
      <c r="J49" s="17"/>
      <c r="K49" s="17"/>
      <c r="L49" s="17"/>
      <c r="M49" s="17"/>
      <c r="N49" s="17"/>
      <c r="O49" s="17"/>
      <c r="P49" s="17"/>
      <c r="Q49" s="17"/>
      <c r="R49" s="10"/>
      <c r="S49" s="36"/>
      <c r="T49" s="36"/>
      <c r="U49" s="36"/>
      <c r="V49" s="36"/>
      <c r="W49" s="36"/>
      <c r="X49" s="36"/>
      <c r="Y49" s="16"/>
      <c r="Z49" s="16"/>
      <c r="AA49" s="16"/>
      <c r="AB49" s="16"/>
      <c r="AC49" s="16"/>
      <c r="AD49" s="16"/>
      <c r="AE49" s="16"/>
      <c r="AF49" s="16"/>
      <c r="AG49" s="16"/>
      <c r="AH49" s="16"/>
      <c r="AI49" s="16"/>
      <c r="AJ49" s="16"/>
      <c r="AK49" s="16"/>
      <c r="AL49" s="16"/>
      <c r="AM49" s="16"/>
      <c r="AN49" s="16"/>
      <c r="AO49" s="16"/>
      <c r="AP49" s="10"/>
      <c r="AQ49" s="10"/>
    </row>
    <row r="50" spans="1:7" ht="15" customHeight="1">
      <c r="A50" s="39" t="s">
        <v>66</v>
      </c>
      <c r="B50" s="39"/>
      <c r="C50" s="40" t="s">
        <v>20</v>
      </c>
      <c r="D50" s="40"/>
      <c r="E50" s="41"/>
      <c r="F50" s="5"/>
      <c r="G50" s="42"/>
    </row>
    <row r="51" spans="2:30" s="43" customFormat="1" ht="15" customHeight="1" thickBot="1">
      <c r="B51" s="36" t="s">
        <v>48</v>
      </c>
      <c r="C51" s="19"/>
      <c r="D51" s="19"/>
      <c r="E51" s="19"/>
      <c r="F51" s="19"/>
      <c r="G51" s="19"/>
      <c r="H51" s="19"/>
      <c r="I51" s="44"/>
      <c r="J51" s="44"/>
      <c r="K51" s="44"/>
      <c r="L51" s="44"/>
      <c r="M51" s="44"/>
      <c r="N51" s="44"/>
      <c r="O51" s="19"/>
      <c r="P51" s="44"/>
      <c r="Q51" s="44"/>
      <c r="R51" s="44"/>
      <c r="S51" s="44"/>
      <c r="T51" s="44"/>
      <c r="U51" s="19"/>
      <c r="V51" s="19"/>
      <c r="W51" s="19"/>
      <c r="X51" s="44"/>
      <c r="Y51" s="44"/>
      <c r="Z51" s="44"/>
      <c r="AA51" s="44"/>
      <c r="AB51" s="44"/>
      <c r="AD51" s="45" t="s">
        <v>69</v>
      </c>
    </row>
    <row r="52" spans="2:38" ht="15" customHeight="1">
      <c r="B52" s="287"/>
      <c r="C52" s="288"/>
      <c r="D52" s="288"/>
      <c r="E52" s="289"/>
      <c r="F52" s="154" t="s">
        <v>22</v>
      </c>
      <c r="G52" s="298"/>
      <c r="H52" s="298"/>
      <c r="I52" s="298"/>
      <c r="J52" s="298"/>
      <c r="K52" s="298"/>
      <c r="L52" s="298"/>
      <c r="M52" s="298"/>
      <c r="N52" s="298"/>
      <c r="O52" s="299"/>
      <c r="P52" s="154" t="s">
        <v>23</v>
      </c>
      <c r="Q52" s="298"/>
      <c r="R52" s="298"/>
      <c r="S52" s="298"/>
      <c r="T52" s="298"/>
      <c r="U52" s="298"/>
      <c r="V52" s="298"/>
      <c r="W52" s="298"/>
      <c r="X52" s="298"/>
      <c r="Y52" s="299"/>
      <c r="Z52" s="404" t="s">
        <v>24</v>
      </c>
      <c r="AA52" s="298"/>
      <c r="AB52" s="298"/>
      <c r="AC52" s="298"/>
      <c r="AD52" s="298"/>
      <c r="AE52" s="298"/>
      <c r="AF52" s="298"/>
      <c r="AG52" s="298"/>
      <c r="AH52" s="298"/>
      <c r="AI52" s="299"/>
      <c r="AJ52" s="133" t="s">
        <v>25</v>
      </c>
      <c r="AK52" s="389"/>
      <c r="AL52" s="170"/>
    </row>
    <row r="53" spans="2:38" ht="15" customHeight="1">
      <c r="B53" s="290"/>
      <c r="C53" s="291"/>
      <c r="D53" s="291"/>
      <c r="E53" s="292"/>
      <c r="F53" s="151" t="s">
        <v>26</v>
      </c>
      <c r="G53" s="186"/>
      <c r="H53" s="186"/>
      <c r="I53" s="186"/>
      <c r="J53" s="151" t="s">
        <v>71</v>
      </c>
      <c r="K53" s="186"/>
      <c r="L53" s="186"/>
      <c r="M53" s="186"/>
      <c r="N53" s="186"/>
      <c r="O53" s="186"/>
      <c r="P53" s="151" t="s">
        <v>26</v>
      </c>
      <c r="Q53" s="344"/>
      <c r="R53" s="344"/>
      <c r="S53" s="344"/>
      <c r="T53" s="151" t="s">
        <v>71</v>
      </c>
      <c r="U53" s="186"/>
      <c r="V53" s="186"/>
      <c r="W53" s="186"/>
      <c r="X53" s="186"/>
      <c r="Y53" s="186"/>
      <c r="Z53" s="151" t="s">
        <v>26</v>
      </c>
      <c r="AA53" s="344"/>
      <c r="AB53" s="344"/>
      <c r="AC53" s="344"/>
      <c r="AD53" s="344"/>
      <c r="AE53" s="392" t="s">
        <v>70</v>
      </c>
      <c r="AF53" s="393"/>
      <c r="AG53" s="393"/>
      <c r="AH53" s="393"/>
      <c r="AI53" s="393"/>
      <c r="AJ53" s="171"/>
      <c r="AK53" s="390"/>
      <c r="AL53" s="172"/>
    </row>
    <row r="54" spans="2:49" ht="15" customHeight="1">
      <c r="B54" s="290"/>
      <c r="C54" s="291"/>
      <c r="D54" s="291"/>
      <c r="E54" s="292"/>
      <c r="F54" s="187"/>
      <c r="G54" s="187"/>
      <c r="H54" s="187"/>
      <c r="I54" s="187"/>
      <c r="J54" s="187"/>
      <c r="K54" s="187"/>
      <c r="L54" s="187"/>
      <c r="M54" s="187"/>
      <c r="N54" s="187"/>
      <c r="O54" s="187"/>
      <c r="P54" s="345"/>
      <c r="Q54" s="345"/>
      <c r="R54" s="345"/>
      <c r="S54" s="345"/>
      <c r="T54" s="187"/>
      <c r="U54" s="187"/>
      <c r="V54" s="187"/>
      <c r="W54" s="187"/>
      <c r="X54" s="187"/>
      <c r="Y54" s="187"/>
      <c r="Z54" s="345"/>
      <c r="AA54" s="345"/>
      <c r="AB54" s="345"/>
      <c r="AC54" s="345"/>
      <c r="AD54" s="345"/>
      <c r="AE54" s="394"/>
      <c r="AF54" s="394"/>
      <c r="AG54" s="394"/>
      <c r="AH54" s="394"/>
      <c r="AI54" s="394"/>
      <c r="AJ54" s="177"/>
      <c r="AK54" s="391"/>
      <c r="AL54" s="178"/>
      <c r="AQ54" s="10"/>
      <c r="AR54" s="10"/>
      <c r="AS54" s="10"/>
      <c r="AT54" s="10"/>
      <c r="AU54" s="10"/>
      <c r="AV54" s="10"/>
      <c r="AW54" s="10"/>
    </row>
    <row r="55" spans="2:49" ht="15" customHeight="1">
      <c r="B55" s="113" t="s">
        <v>102</v>
      </c>
      <c r="C55" s="115" t="s">
        <v>63</v>
      </c>
      <c r="D55" s="115"/>
      <c r="E55" s="115"/>
      <c r="F55" s="94">
        <v>69092</v>
      </c>
      <c r="G55" s="95"/>
      <c r="H55" s="95"/>
      <c r="I55" s="90"/>
      <c r="J55" s="93">
        <v>2707943771</v>
      </c>
      <c r="K55" s="88"/>
      <c r="L55" s="88"/>
      <c r="M55" s="88"/>
      <c r="N55" s="88"/>
      <c r="O55" s="89"/>
      <c r="P55" s="110">
        <v>69092</v>
      </c>
      <c r="Q55" s="110"/>
      <c r="R55" s="110"/>
      <c r="S55" s="111"/>
      <c r="T55" s="110">
        <v>2707943771</v>
      </c>
      <c r="U55" s="110"/>
      <c r="V55" s="110"/>
      <c r="W55" s="110"/>
      <c r="X55" s="110"/>
      <c r="Y55" s="111"/>
      <c r="Z55" s="110">
        <v>0</v>
      </c>
      <c r="AA55" s="110"/>
      <c r="AB55" s="110"/>
      <c r="AC55" s="111"/>
      <c r="AD55" s="111"/>
      <c r="AE55" s="110">
        <v>0</v>
      </c>
      <c r="AF55" s="112"/>
      <c r="AG55" s="112"/>
      <c r="AH55" s="112"/>
      <c r="AI55" s="111"/>
      <c r="AJ55" s="98">
        <f>ROUND(T55/J55*100,3)</f>
        <v>100</v>
      </c>
      <c r="AK55" s="96"/>
      <c r="AL55" s="97"/>
      <c r="AQ55" s="10"/>
      <c r="AR55" s="10"/>
      <c r="AS55" s="10"/>
      <c r="AT55" s="10"/>
      <c r="AU55" s="10"/>
      <c r="AV55" s="10"/>
      <c r="AW55" s="10"/>
    </row>
    <row r="56" spans="2:49" ht="15" customHeight="1">
      <c r="B56" s="114"/>
      <c r="C56" s="115"/>
      <c r="D56" s="115"/>
      <c r="E56" s="115"/>
      <c r="F56" s="91"/>
      <c r="G56" s="91"/>
      <c r="H56" s="91"/>
      <c r="I56" s="92"/>
      <c r="J56" s="85"/>
      <c r="K56" s="86"/>
      <c r="L56" s="86"/>
      <c r="M56" s="86"/>
      <c r="N56" s="86"/>
      <c r="O56" s="87"/>
      <c r="P56" s="110"/>
      <c r="Q56" s="110"/>
      <c r="R56" s="110"/>
      <c r="S56" s="111"/>
      <c r="T56" s="110"/>
      <c r="U56" s="110"/>
      <c r="V56" s="110"/>
      <c r="W56" s="110"/>
      <c r="X56" s="110"/>
      <c r="Y56" s="111"/>
      <c r="Z56" s="110"/>
      <c r="AA56" s="110"/>
      <c r="AB56" s="110"/>
      <c r="AC56" s="111"/>
      <c r="AD56" s="111"/>
      <c r="AE56" s="112"/>
      <c r="AF56" s="112"/>
      <c r="AG56" s="112"/>
      <c r="AH56" s="112"/>
      <c r="AI56" s="111"/>
      <c r="AJ56" s="98"/>
      <c r="AK56" s="96"/>
      <c r="AL56" s="97"/>
      <c r="AQ56" s="10"/>
      <c r="AR56" s="10"/>
      <c r="AS56" s="10"/>
      <c r="AT56" s="10"/>
      <c r="AU56" s="10"/>
      <c r="AV56" s="10"/>
      <c r="AW56" s="10"/>
    </row>
    <row r="57" spans="2:49" ht="15" customHeight="1">
      <c r="B57" s="114"/>
      <c r="C57" s="115" t="s">
        <v>27</v>
      </c>
      <c r="D57" s="115"/>
      <c r="E57" s="115"/>
      <c r="F57" s="94">
        <v>29193</v>
      </c>
      <c r="G57" s="95"/>
      <c r="H57" s="95"/>
      <c r="I57" s="90"/>
      <c r="J57" s="93">
        <v>843851168</v>
      </c>
      <c r="K57" s="88"/>
      <c r="L57" s="88"/>
      <c r="M57" s="88"/>
      <c r="N57" s="88"/>
      <c r="O57" s="89"/>
      <c r="P57" s="110">
        <v>26793</v>
      </c>
      <c r="Q57" s="110"/>
      <c r="R57" s="110"/>
      <c r="S57" s="111"/>
      <c r="T57" s="110">
        <v>759172003</v>
      </c>
      <c r="U57" s="110"/>
      <c r="V57" s="110"/>
      <c r="W57" s="110"/>
      <c r="X57" s="110"/>
      <c r="Y57" s="111"/>
      <c r="Z57" s="110">
        <v>3665</v>
      </c>
      <c r="AA57" s="110"/>
      <c r="AB57" s="110"/>
      <c r="AC57" s="111"/>
      <c r="AD57" s="111"/>
      <c r="AE57" s="110">
        <v>84679165</v>
      </c>
      <c r="AF57" s="112"/>
      <c r="AG57" s="112"/>
      <c r="AH57" s="112"/>
      <c r="AI57" s="111"/>
      <c r="AJ57" s="98">
        <f>ROUND(T57/J57*100,3)</f>
        <v>89.965</v>
      </c>
      <c r="AK57" s="96"/>
      <c r="AL57" s="97"/>
      <c r="AQ57" s="10"/>
      <c r="AR57" s="10"/>
      <c r="AS57" s="10"/>
      <c r="AT57" s="10"/>
      <c r="AU57" s="10"/>
      <c r="AV57" s="10"/>
      <c r="AW57" s="10"/>
    </row>
    <row r="58" spans="2:49" ht="15" customHeight="1">
      <c r="B58" s="114"/>
      <c r="C58" s="115"/>
      <c r="D58" s="115"/>
      <c r="E58" s="115"/>
      <c r="F58" s="91"/>
      <c r="G58" s="91"/>
      <c r="H58" s="91"/>
      <c r="I58" s="92"/>
      <c r="J58" s="85"/>
      <c r="K58" s="86"/>
      <c r="L58" s="86"/>
      <c r="M58" s="86"/>
      <c r="N58" s="86"/>
      <c r="O58" s="87"/>
      <c r="P58" s="110"/>
      <c r="Q58" s="110"/>
      <c r="R58" s="110"/>
      <c r="S58" s="111"/>
      <c r="T58" s="110"/>
      <c r="U58" s="110"/>
      <c r="V58" s="110"/>
      <c r="W58" s="110"/>
      <c r="X58" s="110"/>
      <c r="Y58" s="111"/>
      <c r="Z58" s="110"/>
      <c r="AA58" s="110"/>
      <c r="AB58" s="110"/>
      <c r="AC58" s="111"/>
      <c r="AD58" s="111"/>
      <c r="AE58" s="112"/>
      <c r="AF58" s="112"/>
      <c r="AG58" s="112"/>
      <c r="AH58" s="112"/>
      <c r="AI58" s="111"/>
      <c r="AJ58" s="98"/>
      <c r="AK58" s="96"/>
      <c r="AL58" s="97"/>
      <c r="AQ58" s="10"/>
      <c r="AR58" s="10"/>
      <c r="AS58" s="10"/>
      <c r="AT58" s="10"/>
      <c r="AU58" s="10"/>
      <c r="AV58" s="10"/>
      <c r="AW58" s="10"/>
    </row>
    <row r="59" spans="2:49" ht="15" customHeight="1">
      <c r="B59" s="114"/>
      <c r="C59" s="115" t="s">
        <v>64</v>
      </c>
      <c r="D59" s="115"/>
      <c r="E59" s="115"/>
      <c r="F59" s="94">
        <f>SUM(F55:I58)</f>
        <v>98285</v>
      </c>
      <c r="G59" s="95"/>
      <c r="H59" s="95"/>
      <c r="I59" s="90"/>
      <c r="J59" s="93">
        <f>SUM(J55:O58)</f>
        <v>3551794939</v>
      </c>
      <c r="K59" s="88"/>
      <c r="L59" s="88"/>
      <c r="M59" s="88"/>
      <c r="N59" s="88"/>
      <c r="O59" s="89"/>
      <c r="P59" s="110">
        <f>SUM(P55:S58)</f>
        <v>95885</v>
      </c>
      <c r="Q59" s="110"/>
      <c r="R59" s="110"/>
      <c r="S59" s="111"/>
      <c r="T59" s="110">
        <f>SUM(T55:Y58)</f>
        <v>3467115774</v>
      </c>
      <c r="U59" s="110"/>
      <c r="V59" s="110"/>
      <c r="W59" s="110"/>
      <c r="X59" s="110"/>
      <c r="Y59" s="111"/>
      <c r="Z59" s="110">
        <f>SUM(Z55:AD58)</f>
        <v>3665</v>
      </c>
      <c r="AA59" s="110"/>
      <c r="AB59" s="110"/>
      <c r="AC59" s="111"/>
      <c r="AD59" s="111"/>
      <c r="AE59" s="110">
        <f>SUM(AE55:AI58)</f>
        <v>84679165</v>
      </c>
      <c r="AF59" s="112"/>
      <c r="AG59" s="112"/>
      <c r="AH59" s="112"/>
      <c r="AI59" s="111"/>
      <c r="AJ59" s="98">
        <f>ROUND(T59/J59*100,3)</f>
        <v>97.616</v>
      </c>
      <c r="AK59" s="96"/>
      <c r="AL59" s="97"/>
      <c r="AQ59" s="10"/>
      <c r="AR59" s="10"/>
      <c r="AS59" s="10"/>
      <c r="AT59" s="10"/>
      <c r="AU59" s="10"/>
      <c r="AV59" s="10"/>
      <c r="AW59" s="10"/>
    </row>
    <row r="60" spans="2:49" ht="15" customHeight="1">
      <c r="B60" s="114"/>
      <c r="C60" s="115"/>
      <c r="D60" s="115"/>
      <c r="E60" s="115"/>
      <c r="F60" s="91"/>
      <c r="G60" s="91"/>
      <c r="H60" s="91"/>
      <c r="I60" s="92"/>
      <c r="J60" s="85"/>
      <c r="K60" s="86"/>
      <c r="L60" s="86"/>
      <c r="M60" s="86"/>
      <c r="N60" s="86"/>
      <c r="O60" s="87"/>
      <c r="P60" s="110"/>
      <c r="Q60" s="110"/>
      <c r="R60" s="110"/>
      <c r="S60" s="111"/>
      <c r="T60" s="110"/>
      <c r="U60" s="110"/>
      <c r="V60" s="110"/>
      <c r="W60" s="110"/>
      <c r="X60" s="110"/>
      <c r="Y60" s="111"/>
      <c r="Z60" s="110"/>
      <c r="AA60" s="110"/>
      <c r="AB60" s="110"/>
      <c r="AC60" s="111"/>
      <c r="AD60" s="111"/>
      <c r="AE60" s="112"/>
      <c r="AF60" s="112"/>
      <c r="AG60" s="112"/>
      <c r="AH60" s="112"/>
      <c r="AI60" s="111"/>
      <c r="AJ60" s="98"/>
      <c r="AK60" s="96"/>
      <c r="AL60" s="97"/>
      <c r="AQ60" s="10"/>
      <c r="AR60" s="10"/>
      <c r="AS60" s="10"/>
      <c r="AT60" s="10"/>
      <c r="AU60" s="10"/>
      <c r="AV60" s="10"/>
      <c r="AW60" s="10"/>
    </row>
    <row r="61" spans="2:49" ht="15" customHeight="1">
      <c r="B61" s="113" t="s">
        <v>103</v>
      </c>
      <c r="C61" s="115" t="s">
        <v>63</v>
      </c>
      <c r="D61" s="115"/>
      <c r="E61" s="115"/>
      <c r="F61" s="94">
        <v>66283</v>
      </c>
      <c r="G61" s="95"/>
      <c r="H61" s="95"/>
      <c r="I61" s="316"/>
      <c r="J61" s="93">
        <v>2174091664</v>
      </c>
      <c r="K61" s="88"/>
      <c r="L61" s="88"/>
      <c r="M61" s="88"/>
      <c r="N61" s="88"/>
      <c r="O61" s="314"/>
      <c r="P61" s="110">
        <v>66283</v>
      </c>
      <c r="Q61" s="110"/>
      <c r="R61" s="110"/>
      <c r="S61" s="239"/>
      <c r="T61" s="110">
        <v>2174091664</v>
      </c>
      <c r="U61" s="110"/>
      <c r="V61" s="110"/>
      <c r="W61" s="110"/>
      <c r="X61" s="110"/>
      <c r="Y61" s="239"/>
      <c r="Z61" s="110">
        <v>0</v>
      </c>
      <c r="AA61" s="110"/>
      <c r="AB61" s="110"/>
      <c r="AC61" s="239"/>
      <c r="AD61" s="239"/>
      <c r="AE61" s="110">
        <v>0</v>
      </c>
      <c r="AF61" s="348"/>
      <c r="AG61" s="348"/>
      <c r="AH61" s="348"/>
      <c r="AI61" s="239"/>
      <c r="AJ61" s="98">
        <f>ROUND(T61/J61*100,3)</f>
        <v>100</v>
      </c>
      <c r="AK61" s="96"/>
      <c r="AL61" s="97"/>
      <c r="AQ61" s="46"/>
      <c r="AR61" s="46"/>
      <c r="AS61" s="46"/>
      <c r="AT61" s="46"/>
      <c r="AU61" s="47"/>
      <c r="AV61" s="47"/>
      <c r="AW61" s="10"/>
    </row>
    <row r="62" spans="2:49" ht="15" customHeight="1">
      <c r="B62" s="114"/>
      <c r="C62" s="115"/>
      <c r="D62" s="115"/>
      <c r="E62" s="115"/>
      <c r="F62" s="91"/>
      <c r="G62" s="91"/>
      <c r="H62" s="91"/>
      <c r="I62" s="317"/>
      <c r="J62" s="85"/>
      <c r="K62" s="86"/>
      <c r="L62" s="86"/>
      <c r="M62" s="86"/>
      <c r="N62" s="86"/>
      <c r="O62" s="315"/>
      <c r="P62" s="110"/>
      <c r="Q62" s="110"/>
      <c r="R62" s="110"/>
      <c r="S62" s="239"/>
      <c r="T62" s="110"/>
      <c r="U62" s="110"/>
      <c r="V62" s="110"/>
      <c r="W62" s="110"/>
      <c r="X62" s="110"/>
      <c r="Y62" s="239"/>
      <c r="Z62" s="110"/>
      <c r="AA62" s="110"/>
      <c r="AB62" s="110"/>
      <c r="AC62" s="239"/>
      <c r="AD62" s="239"/>
      <c r="AE62" s="348"/>
      <c r="AF62" s="348"/>
      <c r="AG62" s="348"/>
      <c r="AH62" s="348"/>
      <c r="AI62" s="239"/>
      <c r="AJ62" s="98"/>
      <c r="AK62" s="96"/>
      <c r="AL62" s="97"/>
      <c r="AQ62" s="46"/>
      <c r="AR62" s="46"/>
      <c r="AS62" s="46"/>
      <c r="AT62" s="46"/>
      <c r="AU62" s="46"/>
      <c r="AV62" s="46"/>
      <c r="AW62" s="10"/>
    </row>
    <row r="63" spans="2:49" ht="15" customHeight="1">
      <c r="B63" s="114"/>
      <c r="C63" s="115" t="s">
        <v>27</v>
      </c>
      <c r="D63" s="115"/>
      <c r="E63" s="115"/>
      <c r="F63" s="94">
        <v>29122</v>
      </c>
      <c r="G63" s="95"/>
      <c r="H63" s="95"/>
      <c r="I63" s="316"/>
      <c r="J63" s="93">
        <v>713010245</v>
      </c>
      <c r="K63" s="88"/>
      <c r="L63" s="88"/>
      <c r="M63" s="88"/>
      <c r="N63" s="88"/>
      <c r="O63" s="314"/>
      <c r="P63" s="110">
        <v>26960</v>
      </c>
      <c r="Q63" s="110"/>
      <c r="R63" s="110"/>
      <c r="S63" s="239"/>
      <c r="T63" s="110">
        <v>647600138</v>
      </c>
      <c r="U63" s="110"/>
      <c r="V63" s="110"/>
      <c r="W63" s="110"/>
      <c r="X63" s="110"/>
      <c r="Y63" s="239"/>
      <c r="Z63" s="110">
        <v>3336</v>
      </c>
      <c r="AA63" s="110"/>
      <c r="AB63" s="110"/>
      <c r="AC63" s="239"/>
      <c r="AD63" s="239"/>
      <c r="AE63" s="110">
        <v>65410107</v>
      </c>
      <c r="AF63" s="348"/>
      <c r="AG63" s="348"/>
      <c r="AH63" s="348"/>
      <c r="AI63" s="239"/>
      <c r="AJ63" s="98">
        <f>ROUND(T63/J63*100,3)</f>
        <v>90.826</v>
      </c>
      <c r="AK63" s="96"/>
      <c r="AL63" s="97"/>
      <c r="AQ63" s="46"/>
      <c r="AR63" s="46"/>
      <c r="AS63" s="46"/>
      <c r="AT63" s="46"/>
      <c r="AU63" s="46"/>
      <c r="AV63" s="46"/>
      <c r="AW63" s="10"/>
    </row>
    <row r="64" spans="2:49" ht="15" customHeight="1">
      <c r="B64" s="114"/>
      <c r="C64" s="115"/>
      <c r="D64" s="115"/>
      <c r="E64" s="115"/>
      <c r="F64" s="91"/>
      <c r="G64" s="91"/>
      <c r="H64" s="91"/>
      <c r="I64" s="317"/>
      <c r="J64" s="85"/>
      <c r="K64" s="86"/>
      <c r="L64" s="86"/>
      <c r="M64" s="86"/>
      <c r="N64" s="86"/>
      <c r="O64" s="315"/>
      <c r="P64" s="110"/>
      <c r="Q64" s="110"/>
      <c r="R64" s="110"/>
      <c r="S64" s="239"/>
      <c r="T64" s="110"/>
      <c r="U64" s="110"/>
      <c r="V64" s="110"/>
      <c r="W64" s="110"/>
      <c r="X64" s="110"/>
      <c r="Y64" s="239"/>
      <c r="Z64" s="110"/>
      <c r="AA64" s="110"/>
      <c r="AB64" s="110"/>
      <c r="AC64" s="239"/>
      <c r="AD64" s="239"/>
      <c r="AE64" s="348"/>
      <c r="AF64" s="348"/>
      <c r="AG64" s="348"/>
      <c r="AH64" s="348"/>
      <c r="AI64" s="239"/>
      <c r="AJ64" s="98"/>
      <c r="AK64" s="96"/>
      <c r="AL64" s="97"/>
      <c r="AQ64" s="46"/>
      <c r="AR64" s="46"/>
      <c r="AS64" s="46"/>
      <c r="AT64" s="46"/>
      <c r="AU64" s="46"/>
      <c r="AV64" s="46"/>
      <c r="AW64" s="10"/>
    </row>
    <row r="65" spans="2:49" ht="15" customHeight="1">
      <c r="B65" s="114"/>
      <c r="C65" s="115" t="s">
        <v>64</v>
      </c>
      <c r="D65" s="115"/>
      <c r="E65" s="115"/>
      <c r="F65" s="94">
        <f>SUM(F61:I64)</f>
        <v>95405</v>
      </c>
      <c r="G65" s="95"/>
      <c r="H65" s="95"/>
      <c r="I65" s="316"/>
      <c r="J65" s="93">
        <f>SUM(J61:O64)</f>
        <v>2887101909</v>
      </c>
      <c r="K65" s="88"/>
      <c r="L65" s="88"/>
      <c r="M65" s="88"/>
      <c r="N65" s="88"/>
      <c r="O65" s="314"/>
      <c r="P65" s="110">
        <f>SUM(P61:S64)</f>
        <v>93243</v>
      </c>
      <c r="Q65" s="110"/>
      <c r="R65" s="110"/>
      <c r="S65" s="239"/>
      <c r="T65" s="110">
        <f>SUM(T61:Y64)</f>
        <v>2821691802</v>
      </c>
      <c r="U65" s="110"/>
      <c r="V65" s="110"/>
      <c r="W65" s="110"/>
      <c r="X65" s="110"/>
      <c r="Y65" s="239"/>
      <c r="Z65" s="110">
        <f>SUM(Z61:AD64)</f>
        <v>3336</v>
      </c>
      <c r="AA65" s="110"/>
      <c r="AB65" s="110"/>
      <c r="AC65" s="239"/>
      <c r="AD65" s="239"/>
      <c r="AE65" s="110">
        <f>SUM(AE61:AI64)</f>
        <v>65410107</v>
      </c>
      <c r="AF65" s="348"/>
      <c r="AG65" s="348"/>
      <c r="AH65" s="348"/>
      <c r="AI65" s="239"/>
      <c r="AJ65" s="98">
        <f>ROUND(T65/J65*100,3)</f>
        <v>97.734</v>
      </c>
      <c r="AK65" s="96"/>
      <c r="AL65" s="97"/>
      <c r="AQ65" s="46"/>
      <c r="AR65" s="46"/>
      <c r="AS65" s="46"/>
      <c r="AT65" s="46"/>
      <c r="AU65" s="46"/>
      <c r="AV65" s="46"/>
      <c r="AW65" s="10"/>
    </row>
    <row r="66" spans="2:49" ht="15" customHeight="1">
      <c r="B66" s="114"/>
      <c r="C66" s="115"/>
      <c r="D66" s="115"/>
      <c r="E66" s="115"/>
      <c r="F66" s="91"/>
      <c r="G66" s="91"/>
      <c r="H66" s="91"/>
      <c r="I66" s="317"/>
      <c r="J66" s="85"/>
      <c r="K66" s="86"/>
      <c r="L66" s="86"/>
      <c r="M66" s="86"/>
      <c r="N66" s="86"/>
      <c r="O66" s="315"/>
      <c r="P66" s="110"/>
      <c r="Q66" s="110"/>
      <c r="R66" s="110"/>
      <c r="S66" s="239"/>
      <c r="T66" s="110"/>
      <c r="U66" s="110"/>
      <c r="V66" s="110"/>
      <c r="W66" s="110"/>
      <c r="X66" s="110"/>
      <c r="Y66" s="239"/>
      <c r="Z66" s="110"/>
      <c r="AA66" s="110"/>
      <c r="AB66" s="110"/>
      <c r="AC66" s="239"/>
      <c r="AD66" s="239"/>
      <c r="AE66" s="348"/>
      <c r="AF66" s="348"/>
      <c r="AG66" s="348"/>
      <c r="AH66" s="348"/>
      <c r="AI66" s="239"/>
      <c r="AJ66" s="98"/>
      <c r="AK66" s="96"/>
      <c r="AL66" s="97"/>
      <c r="AQ66" s="46"/>
      <c r="AR66" s="46"/>
      <c r="AS66" s="46"/>
      <c r="AT66" s="46"/>
      <c r="AU66" s="46"/>
      <c r="AV66" s="46"/>
      <c r="AW66" s="10"/>
    </row>
    <row r="67" spans="2:49" ht="15" customHeight="1">
      <c r="B67" s="113" t="s">
        <v>104</v>
      </c>
      <c r="C67" s="115" t="s">
        <v>63</v>
      </c>
      <c r="D67" s="115"/>
      <c r="E67" s="115"/>
      <c r="F67" s="94">
        <v>63340</v>
      </c>
      <c r="G67" s="95"/>
      <c r="H67" s="95"/>
      <c r="I67" s="316"/>
      <c r="J67" s="93">
        <v>1594989234</v>
      </c>
      <c r="K67" s="88"/>
      <c r="L67" s="88"/>
      <c r="M67" s="88"/>
      <c r="N67" s="88"/>
      <c r="O67" s="314"/>
      <c r="P67" s="110">
        <v>63340</v>
      </c>
      <c r="Q67" s="110"/>
      <c r="R67" s="110"/>
      <c r="S67" s="239"/>
      <c r="T67" s="110">
        <v>1594989234</v>
      </c>
      <c r="U67" s="110"/>
      <c r="V67" s="110"/>
      <c r="W67" s="110"/>
      <c r="X67" s="110"/>
      <c r="Y67" s="239"/>
      <c r="Z67" s="110">
        <v>0</v>
      </c>
      <c r="AA67" s="110"/>
      <c r="AB67" s="110"/>
      <c r="AC67" s="239"/>
      <c r="AD67" s="239"/>
      <c r="AE67" s="110">
        <v>0</v>
      </c>
      <c r="AF67" s="348"/>
      <c r="AG67" s="348"/>
      <c r="AH67" s="348"/>
      <c r="AI67" s="239"/>
      <c r="AJ67" s="98">
        <f>ROUND(T67/J67*100,3)</f>
        <v>100</v>
      </c>
      <c r="AK67" s="96"/>
      <c r="AL67" s="97"/>
      <c r="AQ67" s="46"/>
      <c r="AR67" s="46"/>
      <c r="AS67" s="46"/>
      <c r="AT67" s="46"/>
      <c r="AU67" s="47"/>
      <c r="AV67" s="47"/>
      <c r="AW67" s="10"/>
    </row>
    <row r="68" spans="2:49" ht="15" customHeight="1">
      <c r="B68" s="114"/>
      <c r="C68" s="115"/>
      <c r="D68" s="115"/>
      <c r="E68" s="115"/>
      <c r="F68" s="91"/>
      <c r="G68" s="91"/>
      <c r="H68" s="91"/>
      <c r="I68" s="317"/>
      <c r="J68" s="85"/>
      <c r="K68" s="86"/>
      <c r="L68" s="86"/>
      <c r="M68" s="86"/>
      <c r="N68" s="86"/>
      <c r="O68" s="315"/>
      <c r="P68" s="110"/>
      <c r="Q68" s="110"/>
      <c r="R68" s="110"/>
      <c r="S68" s="239"/>
      <c r="T68" s="110"/>
      <c r="U68" s="110"/>
      <c r="V68" s="110"/>
      <c r="W68" s="110"/>
      <c r="X68" s="110"/>
      <c r="Y68" s="239"/>
      <c r="Z68" s="110"/>
      <c r="AA68" s="110"/>
      <c r="AB68" s="110"/>
      <c r="AC68" s="239"/>
      <c r="AD68" s="239"/>
      <c r="AE68" s="348"/>
      <c r="AF68" s="348"/>
      <c r="AG68" s="348"/>
      <c r="AH68" s="348"/>
      <c r="AI68" s="239"/>
      <c r="AJ68" s="98"/>
      <c r="AK68" s="96"/>
      <c r="AL68" s="97"/>
      <c r="AQ68" s="46"/>
      <c r="AR68" s="46"/>
      <c r="AS68" s="46"/>
      <c r="AT68" s="46"/>
      <c r="AU68" s="46"/>
      <c r="AV68" s="46"/>
      <c r="AW68" s="10"/>
    </row>
    <row r="69" spans="2:49" ht="15" customHeight="1">
      <c r="B69" s="114"/>
      <c r="C69" s="115" t="s">
        <v>27</v>
      </c>
      <c r="D69" s="115"/>
      <c r="E69" s="115"/>
      <c r="F69" s="94">
        <v>29820</v>
      </c>
      <c r="G69" s="95"/>
      <c r="H69" s="95"/>
      <c r="I69" s="316"/>
      <c r="J69" s="93">
        <v>526036302</v>
      </c>
      <c r="K69" s="88"/>
      <c r="L69" s="88"/>
      <c r="M69" s="88"/>
      <c r="N69" s="88"/>
      <c r="O69" s="314"/>
      <c r="P69" s="110">
        <v>27720</v>
      </c>
      <c r="Q69" s="110"/>
      <c r="R69" s="110"/>
      <c r="S69" s="239"/>
      <c r="T69" s="110">
        <v>478776837</v>
      </c>
      <c r="U69" s="110"/>
      <c r="V69" s="110"/>
      <c r="W69" s="110"/>
      <c r="X69" s="110"/>
      <c r="Y69" s="239"/>
      <c r="Z69" s="110">
        <v>3347</v>
      </c>
      <c r="AA69" s="110"/>
      <c r="AB69" s="110"/>
      <c r="AC69" s="239"/>
      <c r="AD69" s="239"/>
      <c r="AE69" s="110">
        <v>47259465</v>
      </c>
      <c r="AF69" s="348"/>
      <c r="AG69" s="348"/>
      <c r="AH69" s="348"/>
      <c r="AI69" s="239"/>
      <c r="AJ69" s="98">
        <f>ROUND(T69/J69*100,3)</f>
        <v>91.016</v>
      </c>
      <c r="AK69" s="96"/>
      <c r="AL69" s="97"/>
      <c r="AQ69" s="46"/>
      <c r="AR69" s="46"/>
      <c r="AS69" s="46"/>
      <c r="AT69" s="46"/>
      <c r="AU69" s="46"/>
      <c r="AV69" s="46"/>
      <c r="AW69" s="10"/>
    </row>
    <row r="70" spans="2:49" ht="15" customHeight="1">
      <c r="B70" s="114"/>
      <c r="C70" s="115"/>
      <c r="D70" s="115"/>
      <c r="E70" s="115"/>
      <c r="F70" s="91"/>
      <c r="G70" s="91"/>
      <c r="H70" s="91"/>
      <c r="I70" s="317"/>
      <c r="J70" s="85"/>
      <c r="K70" s="86"/>
      <c r="L70" s="86"/>
      <c r="M70" s="86"/>
      <c r="N70" s="86"/>
      <c r="O70" s="315"/>
      <c r="P70" s="110"/>
      <c r="Q70" s="110"/>
      <c r="R70" s="110"/>
      <c r="S70" s="239"/>
      <c r="T70" s="110"/>
      <c r="U70" s="110"/>
      <c r="V70" s="110"/>
      <c r="W70" s="110"/>
      <c r="X70" s="110"/>
      <c r="Y70" s="239"/>
      <c r="Z70" s="110"/>
      <c r="AA70" s="110"/>
      <c r="AB70" s="110"/>
      <c r="AC70" s="239"/>
      <c r="AD70" s="239"/>
      <c r="AE70" s="348"/>
      <c r="AF70" s="348"/>
      <c r="AG70" s="348"/>
      <c r="AH70" s="348"/>
      <c r="AI70" s="239"/>
      <c r="AJ70" s="98"/>
      <c r="AK70" s="96"/>
      <c r="AL70" s="97"/>
      <c r="AQ70" s="46"/>
      <c r="AR70" s="46"/>
      <c r="AS70" s="46"/>
      <c r="AT70" s="46"/>
      <c r="AU70" s="46"/>
      <c r="AV70" s="46"/>
      <c r="AW70" s="10"/>
    </row>
    <row r="71" spans="2:49" ht="15" customHeight="1">
      <c r="B71" s="114"/>
      <c r="C71" s="115" t="s">
        <v>64</v>
      </c>
      <c r="D71" s="115"/>
      <c r="E71" s="115"/>
      <c r="F71" s="94">
        <f>SUM(F67:I70)</f>
        <v>93160</v>
      </c>
      <c r="G71" s="95"/>
      <c r="H71" s="95"/>
      <c r="I71" s="316"/>
      <c r="J71" s="93">
        <f>SUM(J67:O70)</f>
        <v>2121025536</v>
      </c>
      <c r="K71" s="88"/>
      <c r="L71" s="88"/>
      <c r="M71" s="88"/>
      <c r="N71" s="88"/>
      <c r="O71" s="314"/>
      <c r="P71" s="110">
        <f>SUM(P67:S70)</f>
        <v>91060</v>
      </c>
      <c r="Q71" s="110"/>
      <c r="R71" s="110"/>
      <c r="S71" s="239"/>
      <c r="T71" s="110">
        <f>SUM(T67:Y70)</f>
        <v>2073766071</v>
      </c>
      <c r="U71" s="110"/>
      <c r="V71" s="110"/>
      <c r="W71" s="110"/>
      <c r="X71" s="110"/>
      <c r="Y71" s="239"/>
      <c r="Z71" s="110">
        <f>SUM(Z67:AD70)</f>
        <v>3347</v>
      </c>
      <c r="AA71" s="110"/>
      <c r="AB71" s="110"/>
      <c r="AC71" s="239"/>
      <c r="AD71" s="239"/>
      <c r="AE71" s="110">
        <f>SUM(AE67:AI70)</f>
        <v>47259465</v>
      </c>
      <c r="AF71" s="348"/>
      <c r="AG71" s="348"/>
      <c r="AH71" s="348"/>
      <c r="AI71" s="239"/>
      <c r="AJ71" s="98">
        <f>ROUND(T71/J71*100,3)</f>
        <v>97.772</v>
      </c>
      <c r="AK71" s="96"/>
      <c r="AL71" s="97"/>
      <c r="AQ71" s="46"/>
      <c r="AR71" s="46"/>
      <c r="AS71" s="46"/>
      <c r="AT71" s="46"/>
      <c r="AU71" s="46"/>
      <c r="AV71" s="46"/>
      <c r="AW71" s="10"/>
    </row>
    <row r="72" spans="2:49" ht="15" customHeight="1">
      <c r="B72" s="114"/>
      <c r="C72" s="115"/>
      <c r="D72" s="115"/>
      <c r="E72" s="115"/>
      <c r="F72" s="91"/>
      <c r="G72" s="91"/>
      <c r="H72" s="91"/>
      <c r="I72" s="317"/>
      <c r="J72" s="85"/>
      <c r="K72" s="86"/>
      <c r="L72" s="86"/>
      <c r="M72" s="86"/>
      <c r="N72" s="86"/>
      <c r="O72" s="315"/>
      <c r="P72" s="110"/>
      <c r="Q72" s="110"/>
      <c r="R72" s="110"/>
      <c r="S72" s="239"/>
      <c r="T72" s="110"/>
      <c r="U72" s="110"/>
      <c r="V72" s="110"/>
      <c r="W72" s="110"/>
      <c r="X72" s="110"/>
      <c r="Y72" s="239"/>
      <c r="Z72" s="110"/>
      <c r="AA72" s="110"/>
      <c r="AB72" s="110"/>
      <c r="AC72" s="239"/>
      <c r="AD72" s="239"/>
      <c r="AE72" s="348"/>
      <c r="AF72" s="348"/>
      <c r="AG72" s="348"/>
      <c r="AH72" s="348"/>
      <c r="AI72" s="239"/>
      <c r="AJ72" s="98"/>
      <c r="AK72" s="96"/>
      <c r="AL72" s="97"/>
      <c r="AQ72" s="46"/>
      <c r="AR72" s="46"/>
      <c r="AS72" s="46"/>
      <c r="AT72" s="46"/>
      <c r="AU72" s="46"/>
      <c r="AV72" s="46"/>
      <c r="AW72" s="10"/>
    </row>
    <row r="73" spans="2:49" ht="15" customHeight="1">
      <c r="B73" s="113" t="s">
        <v>87</v>
      </c>
      <c r="C73" s="115" t="s">
        <v>63</v>
      </c>
      <c r="D73" s="115"/>
      <c r="E73" s="115"/>
      <c r="F73" s="94">
        <v>58857</v>
      </c>
      <c r="G73" s="95"/>
      <c r="H73" s="95"/>
      <c r="I73" s="316"/>
      <c r="J73" s="93">
        <v>533989854</v>
      </c>
      <c r="K73" s="88"/>
      <c r="L73" s="88"/>
      <c r="M73" s="88"/>
      <c r="N73" s="88"/>
      <c r="O73" s="314"/>
      <c r="P73" s="110">
        <v>58857</v>
      </c>
      <c r="Q73" s="110"/>
      <c r="R73" s="110"/>
      <c r="S73" s="239"/>
      <c r="T73" s="110">
        <v>533989854</v>
      </c>
      <c r="U73" s="110"/>
      <c r="V73" s="110"/>
      <c r="W73" s="110"/>
      <c r="X73" s="110"/>
      <c r="Y73" s="239"/>
      <c r="Z73" s="110">
        <v>0</v>
      </c>
      <c r="AA73" s="110"/>
      <c r="AB73" s="110"/>
      <c r="AC73" s="239"/>
      <c r="AD73" s="239"/>
      <c r="AE73" s="110">
        <v>0</v>
      </c>
      <c r="AF73" s="348"/>
      <c r="AG73" s="348"/>
      <c r="AH73" s="348"/>
      <c r="AI73" s="239"/>
      <c r="AJ73" s="98">
        <f>ROUND(T73/J73*100,3)</f>
        <v>100</v>
      </c>
      <c r="AK73" s="96"/>
      <c r="AL73" s="97"/>
      <c r="AQ73" s="46"/>
      <c r="AR73" s="46"/>
      <c r="AS73" s="46"/>
      <c r="AT73" s="46"/>
      <c r="AU73" s="46"/>
      <c r="AV73" s="46"/>
      <c r="AW73" s="10"/>
    </row>
    <row r="74" spans="2:49" ht="15" customHeight="1">
      <c r="B74" s="114"/>
      <c r="C74" s="115"/>
      <c r="D74" s="115"/>
      <c r="E74" s="115"/>
      <c r="F74" s="91"/>
      <c r="G74" s="91"/>
      <c r="H74" s="91"/>
      <c r="I74" s="317"/>
      <c r="J74" s="85"/>
      <c r="K74" s="86"/>
      <c r="L74" s="86"/>
      <c r="M74" s="86"/>
      <c r="N74" s="86"/>
      <c r="O74" s="315"/>
      <c r="P74" s="110"/>
      <c r="Q74" s="110"/>
      <c r="R74" s="110"/>
      <c r="S74" s="239"/>
      <c r="T74" s="110"/>
      <c r="U74" s="110"/>
      <c r="V74" s="110"/>
      <c r="W74" s="110"/>
      <c r="X74" s="110"/>
      <c r="Y74" s="239"/>
      <c r="Z74" s="110"/>
      <c r="AA74" s="110"/>
      <c r="AB74" s="110"/>
      <c r="AC74" s="239"/>
      <c r="AD74" s="239"/>
      <c r="AE74" s="348"/>
      <c r="AF74" s="348"/>
      <c r="AG74" s="348"/>
      <c r="AH74" s="348"/>
      <c r="AI74" s="239"/>
      <c r="AJ74" s="98"/>
      <c r="AK74" s="96"/>
      <c r="AL74" s="97"/>
      <c r="AQ74" s="10"/>
      <c r="AR74" s="10"/>
      <c r="AS74" s="10"/>
      <c r="AT74" s="10"/>
      <c r="AU74" s="10"/>
      <c r="AV74" s="10"/>
      <c r="AW74" s="10"/>
    </row>
    <row r="75" spans="2:49" ht="15" customHeight="1">
      <c r="B75" s="114"/>
      <c r="C75" s="115" t="s">
        <v>27</v>
      </c>
      <c r="D75" s="115"/>
      <c r="E75" s="115"/>
      <c r="F75" s="94">
        <v>22288</v>
      </c>
      <c r="G75" s="95"/>
      <c r="H75" s="95"/>
      <c r="I75" s="316"/>
      <c r="J75" s="93">
        <v>171284841</v>
      </c>
      <c r="K75" s="88"/>
      <c r="L75" s="88"/>
      <c r="M75" s="88"/>
      <c r="N75" s="88"/>
      <c r="O75" s="314"/>
      <c r="P75" s="110">
        <v>20455</v>
      </c>
      <c r="Q75" s="110"/>
      <c r="R75" s="110"/>
      <c r="S75" s="239"/>
      <c r="T75" s="110">
        <v>155565992</v>
      </c>
      <c r="U75" s="110"/>
      <c r="V75" s="110"/>
      <c r="W75" s="110"/>
      <c r="X75" s="110"/>
      <c r="Y75" s="239"/>
      <c r="Z75" s="110">
        <v>2787</v>
      </c>
      <c r="AA75" s="110"/>
      <c r="AB75" s="110"/>
      <c r="AC75" s="239"/>
      <c r="AD75" s="239"/>
      <c r="AE75" s="110">
        <v>15718849</v>
      </c>
      <c r="AF75" s="348"/>
      <c r="AG75" s="348"/>
      <c r="AH75" s="348"/>
      <c r="AI75" s="239"/>
      <c r="AJ75" s="98">
        <f>ROUND(T75/J75*100,3)</f>
        <v>90.823</v>
      </c>
      <c r="AK75" s="96"/>
      <c r="AL75" s="97"/>
      <c r="AQ75" s="10"/>
      <c r="AR75" s="10"/>
      <c r="AS75" s="10"/>
      <c r="AT75" s="10"/>
      <c r="AU75" s="10"/>
      <c r="AV75" s="10"/>
      <c r="AW75" s="10"/>
    </row>
    <row r="76" spans="2:49" ht="15" customHeight="1">
      <c r="B76" s="114"/>
      <c r="C76" s="115"/>
      <c r="D76" s="115"/>
      <c r="E76" s="115"/>
      <c r="F76" s="91"/>
      <c r="G76" s="91"/>
      <c r="H76" s="91"/>
      <c r="I76" s="317"/>
      <c r="J76" s="85"/>
      <c r="K76" s="86"/>
      <c r="L76" s="86"/>
      <c r="M76" s="86"/>
      <c r="N76" s="86"/>
      <c r="O76" s="315"/>
      <c r="P76" s="110"/>
      <c r="Q76" s="110"/>
      <c r="R76" s="110"/>
      <c r="S76" s="239"/>
      <c r="T76" s="110"/>
      <c r="U76" s="110"/>
      <c r="V76" s="110"/>
      <c r="W76" s="110"/>
      <c r="X76" s="110"/>
      <c r="Y76" s="239"/>
      <c r="Z76" s="110"/>
      <c r="AA76" s="110"/>
      <c r="AB76" s="110"/>
      <c r="AC76" s="239"/>
      <c r="AD76" s="239"/>
      <c r="AE76" s="348"/>
      <c r="AF76" s="348"/>
      <c r="AG76" s="348"/>
      <c r="AH76" s="348"/>
      <c r="AI76" s="239"/>
      <c r="AJ76" s="98"/>
      <c r="AK76" s="96"/>
      <c r="AL76" s="97"/>
      <c r="AQ76" s="10"/>
      <c r="AR76" s="10"/>
      <c r="AS76" s="10"/>
      <c r="AT76" s="10"/>
      <c r="AU76" s="10"/>
      <c r="AV76" s="10"/>
      <c r="AW76" s="10"/>
    </row>
    <row r="77" spans="2:49" ht="15" customHeight="1">
      <c r="B77" s="114"/>
      <c r="C77" s="115" t="s">
        <v>64</v>
      </c>
      <c r="D77" s="115"/>
      <c r="E77" s="115"/>
      <c r="F77" s="94">
        <f>SUM(F73:I76)</f>
        <v>81145</v>
      </c>
      <c r="G77" s="95"/>
      <c r="H77" s="95"/>
      <c r="I77" s="316"/>
      <c r="J77" s="93">
        <f>SUM(J73:O76)</f>
        <v>705274695</v>
      </c>
      <c r="K77" s="88"/>
      <c r="L77" s="88"/>
      <c r="M77" s="88"/>
      <c r="N77" s="88"/>
      <c r="O77" s="314"/>
      <c r="P77" s="110">
        <f>SUM(P73:S76)</f>
        <v>79312</v>
      </c>
      <c r="Q77" s="110"/>
      <c r="R77" s="110"/>
      <c r="S77" s="239"/>
      <c r="T77" s="110">
        <f>SUM(T73:Y76)</f>
        <v>689555846</v>
      </c>
      <c r="U77" s="110"/>
      <c r="V77" s="110"/>
      <c r="W77" s="110"/>
      <c r="X77" s="110"/>
      <c r="Y77" s="239"/>
      <c r="Z77" s="110">
        <f>SUM(Z73:AD76)</f>
        <v>2787</v>
      </c>
      <c r="AA77" s="110"/>
      <c r="AB77" s="110"/>
      <c r="AC77" s="239"/>
      <c r="AD77" s="239"/>
      <c r="AE77" s="110">
        <f>SUM(AE73:AI76)</f>
        <v>15718849</v>
      </c>
      <c r="AF77" s="348"/>
      <c r="AG77" s="348"/>
      <c r="AH77" s="348"/>
      <c r="AI77" s="239"/>
      <c r="AJ77" s="98">
        <f>ROUND(T77/J77*100,3)</f>
        <v>97.771</v>
      </c>
      <c r="AK77" s="96"/>
      <c r="AL77" s="97"/>
      <c r="AQ77" s="10"/>
      <c r="AR77" s="10"/>
      <c r="AS77" s="10"/>
      <c r="AT77" s="10"/>
      <c r="AU77" s="10"/>
      <c r="AV77" s="10"/>
      <c r="AW77" s="10"/>
    </row>
    <row r="78" spans="2:49" ht="15" customHeight="1">
      <c r="B78" s="114"/>
      <c r="C78" s="115"/>
      <c r="D78" s="115"/>
      <c r="E78" s="115"/>
      <c r="F78" s="91"/>
      <c r="G78" s="91"/>
      <c r="H78" s="91"/>
      <c r="I78" s="317"/>
      <c r="J78" s="85"/>
      <c r="K78" s="86"/>
      <c r="L78" s="86"/>
      <c r="M78" s="86"/>
      <c r="N78" s="86"/>
      <c r="O78" s="315"/>
      <c r="P78" s="110"/>
      <c r="Q78" s="110"/>
      <c r="R78" s="110"/>
      <c r="S78" s="239"/>
      <c r="T78" s="110"/>
      <c r="U78" s="110"/>
      <c r="V78" s="110"/>
      <c r="W78" s="110"/>
      <c r="X78" s="110"/>
      <c r="Y78" s="239"/>
      <c r="Z78" s="110"/>
      <c r="AA78" s="110"/>
      <c r="AB78" s="110"/>
      <c r="AC78" s="239"/>
      <c r="AD78" s="239"/>
      <c r="AE78" s="348"/>
      <c r="AF78" s="348"/>
      <c r="AG78" s="348"/>
      <c r="AH78" s="348"/>
      <c r="AI78" s="239"/>
      <c r="AJ78" s="98"/>
      <c r="AK78" s="96"/>
      <c r="AL78" s="97"/>
      <c r="AQ78" s="10"/>
      <c r="AR78" s="10"/>
      <c r="AS78" s="10"/>
      <c r="AT78" s="10"/>
      <c r="AU78" s="10"/>
      <c r="AV78" s="10"/>
      <c r="AW78" s="10"/>
    </row>
    <row r="79" spans="2:49" ht="15" customHeight="1">
      <c r="B79" s="282" t="s">
        <v>65</v>
      </c>
      <c r="C79" s="115" t="s">
        <v>63</v>
      </c>
      <c r="D79" s="115"/>
      <c r="E79" s="115"/>
      <c r="F79" s="309">
        <f>F55/F61</f>
        <v>1.0423788905149134</v>
      </c>
      <c r="G79" s="310"/>
      <c r="H79" s="310"/>
      <c r="I79" s="311"/>
      <c r="J79" s="318">
        <f>J55/J61</f>
        <v>1.2455517933488567</v>
      </c>
      <c r="K79" s="319"/>
      <c r="L79" s="319"/>
      <c r="M79" s="319"/>
      <c r="N79" s="319"/>
      <c r="O79" s="320"/>
      <c r="P79" s="309">
        <f>P55/P61</f>
        <v>1.0423788905149134</v>
      </c>
      <c r="Q79" s="310"/>
      <c r="R79" s="310"/>
      <c r="S79" s="311"/>
      <c r="T79" s="318">
        <f>T55/T61</f>
        <v>1.2455517933488567</v>
      </c>
      <c r="U79" s="319"/>
      <c r="V79" s="319"/>
      <c r="W79" s="319"/>
      <c r="X79" s="319"/>
      <c r="Y79" s="412"/>
      <c r="Z79" s="349">
        <v>0</v>
      </c>
      <c r="AA79" s="349"/>
      <c r="AB79" s="349"/>
      <c r="AC79" s="350"/>
      <c r="AD79" s="350"/>
      <c r="AE79" s="349">
        <v>0</v>
      </c>
      <c r="AF79" s="395"/>
      <c r="AG79" s="395"/>
      <c r="AH79" s="395"/>
      <c r="AI79" s="350"/>
      <c r="AJ79" s="398">
        <f>ROUND(AJ55/AJ61,3)</f>
        <v>1</v>
      </c>
      <c r="AK79" s="399"/>
      <c r="AL79" s="400"/>
      <c r="AQ79" s="10"/>
      <c r="AR79" s="10"/>
      <c r="AS79" s="10"/>
      <c r="AT79" s="10"/>
      <c r="AU79" s="10"/>
      <c r="AV79" s="10"/>
      <c r="AW79" s="10"/>
    </row>
    <row r="80" spans="2:38" ht="15" customHeight="1">
      <c r="B80" s="283"/>
      <c r="C80" s="115"/>
      <c r="D80" s="115"/>
      <c r="E80" s="115"/>
      <c r="F80" s="312"/>
      <c r="G80" s="312"/>
      <c r="H80" s="312"/>
      <c r="I80" s="313"/>
      <c r="J80" s="321"/>
      <c r="K80" s="322"/>
      <c r="L80" s="322"/>
      <c r="M80" s="322"/>
      <c r="N80" s="322"/>
      <c r="O80" s="323"/>
      <c r="P80" s="312"/>
      <c r="Q80" s="312"/>
      <c r="R80" s="312"/>
      <c r="S80" s="313"/>
      <c r="T80" s="321"/>
      <c r="U80" s="322"/>
      <c r="V80" s="322"/>
      <c r="W80" s="322"/>
      <c r="X80" s="322"/>
      <c r="Y80" s="413"/>
      <c r="Z80" s="351"/>
      <c r="AA80" s="351"/>
      <c r="AB80" s="351"/>
      <c r="AC80" s="352"/>
      <c r="AD80" s="352"/>
      <c r="AE80" s="395"/>
      <c r="AF80" s="395"/>
      <c r="AG80" s="395"/>
      <c r="AH80" s="395"/>
      <c r="AI80" s="350"/>
      <c r="AJ80" s="398"/>
      <c r="AK80" s="399"/>
      <c r="AL80" s="400"/>
    </row>
    <row r="81" spans="2:38" ht="15" customHeight="1">
      <c r="B81" s="283"/>
      <c r="C81" s="115" t="s">
        <v>27</v>
      </c>
      <c r="D81" s="115"/>
      <c r="E81" s="115"/>
      <c r="F81" s="309">
        <f>F57/F63</f>
        <v>1.0024380193668017</v>
      </c>
      <c r="G81" s="310"/>
      <c r="H81" s="310"/>
      <c r="I81" s="311"/>
      <c r="J81" s="318">
        <f>J57/J63</f>
        <v>1.1835049691326665</v>
      </c>
      <c r="K81" s="319"/>
      <c r="L81" s="319"/>
      <c r="M81" s="319"/>
      <c r="N81" s="319"/>
      <c r="O81" s="320"/>
      <c r="P81" s="309">
        <f>P57/P63</f>
        <v>0.9938056379821959</v>
      </c>
      <c r="Q81" s="310"/>
      <c r="R81" s="310"/>
      <c r="S81" s="311"/>
      <c r="T81" s="318">
        <f>T57/T63</f>
        <v>1.1722851161591321</v>
      </c>
      <c r="U81" s="319"/>
      <c r="V81" s="319"/>
      <c r="W81" s="319"/>
      <c r="X81" s="319"/>
      <c r="Y81" s="412"/>
      <c r="Z81" s="349">
        <f>Z57/Z63</f>
        <v>1.098621103117506</v>
      </c>
      <c r="AA81" s="349"/>
      <c r="AB81" s="349"/>
      <c r="AC81" s="350"/>
      <c r="AD81" s="350"/>
      <c r="AE81" s="349">
        <f>AE57/AE63</f>
        <v>1.2945883883051896</v>
      </c>
      <c r="AF81" s="395"/>
      <c r="AG81" s="395"/>
      <c r="AH81" s="395"/>
      <c r="AI81" s="350"/>
      <c r="AJ81" s="398">
        <f>ROUND(AJ57/AJ63,3)</f>
        <v>0.991</v>
      </c>
      <c r="AK81" s="399"/>
      <c r="AL81" s="400"/>
    </row>
    <row r="82" spans="2:38" ht="15" customHeight="1">
      <c r="B82" s="283"/>
      <c r="C82" s="115"/>
      <c r="D82" s="115"/>
      <c r="E82" s="115"/>
      <c r="F82" s="312"/>
      <c r="G82" s="312"/>
      <c r="H82" s="312"/>
      <c r="I82" s="313"/>
      <c r="J82" s="321"/>
      <c r="K82" s="322"/>
      <c r="L82" s="322"/>
      <c r="M82" s="322"/>
      <c r="N82" s="322"/>
      <c r="O82" s="323"/>
      <c r="P82" s="312"/>
      <c r="Q82" s="312"/>
      <c r="R82" s="312"/>
      <c r="S82" s="313"/>
      <c r="T82" s="321"/>
      <c r="U82" s="322"/>
      <c r="V82" s="322"/>
      <c r="W82" s="322"/>
      <c r="X82" s="322"/>
      <c r="Y82" s="413"/>
      <c r="Z82" s="349"/>
      <c r="AA82" s="349"/>
      <c r="AB82" s="349"/>
      <c r="AC82" s="350"/>
      <c r="AD82" s="350"/>
      <c r="AE82" s="395"/>
      <c r="AF82" s="395"/>
      <c r="AG82" s="395"/>
      <c r="AH82" s="395"/>
      <c r="AI82" s="350"/>
      <c r="AJ82" s="398"/>
      <c r="AK82" s="399"/>
      <c r="AL82" s="400"/>
    </row>
    <row r="83" spans="2:38" ht="15" customHeight="1">
      <c r="B83" s="283"/>
      <c r="C83" s="115" t="s">
        <v>64</v>
      </c>
      <c r="D83" s="115"/>
      <c r="E83" s="115"/>
      <c r="F83" s="309">
        <f>F59/F65</f>
        <v>1.0301870971123106</v>
      </c>
      <c r="G83" s="310"/>
      <c r="H83" s="310"/>
      <c r="I83" s="311"/>
      <c r="J83" s="318">
        <f>J59/J65</f>
        <v>1.2302284612565784</v>
      </c>
      <c r="K83" s="319"/>
      <c r="L83" s="319"/>
      <c r="M83" s="319"/>
      <c r="N83" s="319"/>
      <c r="O83" s="320"/>
      <c r="P83" s="309">
        <f>P59/P65</f>
        <v>1.028334566669884</v>
      </c>
      <c r="Q83" s="310"/>
      <c r="R83" s="310"/>
      <c r="S83" s="311"/>
      <c r="T83" s="318">
        <f>T59/T65</f>
        <v>1.2287365230825447</v>
      </c>
      <c r="U83" s="319"/>
      <c r="V83" s="319"/>
      <c r="W83" s="319"/>
      <c r="X83" s="319"/>
      <c r="Y83" s="412"/>
      <c r="Z83" s="405">
        <f>Z59/Z65</f>
        <v>1.098621103117506</v>
      </c>
      <c r="AA83" s="405"/>
      <c r="AB83" s="405"/>
      <c r="AC83" s="406"/>
      <c r="AD83" s="406"/>
      <c r="AE83" s="349">
        <f>AE59/AE65</f>
        <v>1.2945883883051896</v>
      </c>
      <c r="AF83" s="395"/>
      <c r="AG83" s="395"/>
      <c r="AH83" s="395"/>
      <c r="AI83" s="350"/>
      <c r="AJ83" s="398">
        <f>ROUND(AJ59/AJ65,3)</f>
        <v>0.999</v>
      </c>
      <c r="AK83" s="399"/>
      <c r="AL83" s="400"/>
    </row>
    <row r="84" spans="2:38" ht="15" customHeight="1" thickBot="1">
      <c r="B84" s="284"/>
      <c r="C84" s="280"/>
      <c r="D84" s="280"/>
      <c r="E84" s="280"/>
      <c r="F84" s="417"/>
      <c r="G84" s="417"/>
      <c r="H84" s="417"/>
      <c r="I84" s="418"/>
      <c r="J84" s="414"/>
      <c r="K84" s="415"/>
      <c r="L84" s="415"/>
      <c r="M84" s="415"/>
      <c r="N84" s="415"/>
      <c r="O84" s="416"/>
      <c r="P84" s="417"/>
      <c r="Q84" s="417"/>
      <c r="R84" s="417"/>
      <c r="S84" s="418"/>
      <c r="T84" s="414"/>
      <c r="U84" s="415"/>
      <c r="V84" s="415"/>
      <c r="W84" s="415"/>
      <c r="X84" s="415"/>
      <c r="Y84" s="419"/>
      <c r="Z84" s="407"/>
      <c r="AA84" s="407"/>
      <c r="AB84" s="407"/>
      <c r="AC84" s="397"/>
      <c r="AD84" s="397"/>
      <c r="AE84" s="396"/>
      <c r="AF84" s="396"/>
      <c r="AG84" s="396"/>
      <c r="AH84" s="396"/>
      <c r="AI84" s="397"/>
      <c r="AJ84" s="401"/>
      <c r="AK84" s="402"/>
      <c r="AL84" s="403"/>
    </row>
    <row r="85" spans="2:38" ht="15" customHeight="1">
      <c r="B85" s="48" t="s">
        <v>30</v>
      </c>
      <c r="C85" s="270" t="s">
        <v>73</v>
      </c>
      <c r="D85" s="281"/>
      <c r="E85" s="281"/>
      <c r="F85" s="281"/>
      <c r="G85" s="281"/>
      <c r="H85" s="281"/>
      <c r="I85" s="281"/>
      <c r="J85" s="281"/>
      <c r="K85" s="281"/>
      <c r="L85" s="281"/>
      <c r="M85" s="281"/>
      <c r="N85" s="281"/>
      <c r="O85" s="281"/>
      <c r="P85" s="281"/>
      <c r="Q85" s="281"/>
      <c r="R85" s="281"/>
      <c r="S85" s="281"/>
      <c r="T85" s="281"/>
      <c r="U85" s="281"/>
      <c r="V85" s="281"/>
      <c r="W85" s="281"/>
      <c r="X85" s="281"/>
      <c r="Y85" s="3"/>
      <c r="Z85" s="2"/>
      <c r="AA85" s="2"/>
      <c r="AB85" s="2"/>
      <c r="AC85" s="3"/>
      <c r="AD85" s="3"/>
      <c r="AE85" s="4"/>
      <c r="AF85" s="4"/>
      <c r="AG85" s="4"/>
      <c r="AH85" s="4"/>
      <c r="AI85" s="3"/>
      <c r="AJ85" s="51"/>
      <c r="AK85" s="51"/>
      <c r="AL85" s="51"/>
    </row>
    <row r="86" spans="2:30" s="43" customFormat="1" ht="15" customHeight="1" thickBot="1">
      <c r="B86" s="36" t="s">
        <v>29</v>
      </c>
      <c r="C86" s="19"/>
      <c r="D86" s="19"/>
      <c r="E86" s="19"/>
      <c r="F86" s="19"/>
      <c r="G86" s="19"/>
      <c r="H86" s="19"/>
      <c r="I86" s="44"/>
      <c r="J86" s="44"/>
      <c r="K86" s="44"/>
      <c r="L86" s="44"/>
      <c r="M86" s="44"/>
      <c r="N86" s="44"/>
      <c r="O86" s="19"/>
      <c r="P86" s="44"/>
      <c r="Q86" s="44"/>
      <c r="R86" s="44"/>
      <c r="S86" s="44"/>
      <c r="T86" s="44"/>
      <c r="U86" s="19"/>
      <c r="V86" s="19"/>
      <c r="W86" s="19"/>
      <c r="X86" s="44"/>
      <c r="Y86" s="44"/>
      <c r="Z86" s="44"/>
      <c r="AA86" s="44"/>
      <c r="AB86" s="44"/>
      <c r="AD86" s="45" t="s">
        <v>69</v>
      </c>
    </row>
    <row r="87" spans="2:38" ht="15" customHeight="1">
      <c r="B87" s="287"/>
      <c r="C87" s="288"/>
      <c r="D87" s="288"/>
      <c r="E87" s="289"/>
      <c r="F87" s="154" t="s">
        <v>22</v>
      </c>
      <c r="G87" s="185"/>
      <c r="H87" s="185"/>
      <c r="I87" s="185"/>
      <c r="J87" s="185"/>
      <c r="K87" s="185"/>
      <c r="L87" s="185"/>
      <c r="M87" s="197"/>
      <c r="N87" s="154" t="s">
        <v>23</v>
      </c>
      <c r="O87" s="185"/>
      <c r="P87" s="185"/>
      <c r="Q87" s="185"/>
      <c r="R87" s="185"/>
      <c r="S87" s="185"/>
      <c r="T87" s="185"/>
      <c r="U87" s="197"/>
      <c r="V87" s="154" t="s">
        <v>97</v>
      </c>
      <c r="W87" s="185"/>
      <c r="X87" s="185"/>
      <c r="Y87" s="185"/>
      <c r="Z87" s="185"/>
      <c r="AA87" s="185"/>
      <c r="AB87" s="185"/>
      <c r="AC87" s="197"/>
      <c r="AD87" s="154" t="s">
        <v>98</v>
      </c>
      <c r="AE87" s="185"/>
      <c r="AF87" s="185"/>
      <c r="AG87" s="185"/>
      <c r="AH87" s="185"/>
      <c r="AI87" s="185"/>
      <c r="AJ87" s="185"/>
      <c r="AK87" s="133" t="s">
        <v>25</v>
      </c>
      <c r="AL87" s="170"/>
    </row>
    <row r="88" spans="2:38" ht="15" customHeight="1">
      <c r="B88" s="290"/>
      <c r="C88" s="291"/>
      <c r="D88" s="291"/>
      <c r="E88" s="292"/>
      <c r="F88" s="151" t="s">
        <v>26</v>
      </c>
      <c r="G88" s="186"/>
      <c r="H88" s="186"/>
      <c r="I88" s="151" t="s">
        <v>71</v>
      </c>
      <c r="J88" s="186"/>
      <c r="K88" s="186"/>
      <c r="L88" s="186"/>
      <c r="M88" s="186"/>
      <c r="N88" s="151" t="s">
        <v>26</v>
      </c>
      <c r="O88" s="186"/>
      <c r="P88" s="186"/>
      <c r="Q88" s="151" t="s">
        <v>71</v>
      </c>
      <c r="R88" s="186"/>
      <c r="S88" s="186"/>
      <c r="T88" s="186"/>
      <c r="U88" s="186"/>
      <c r="V88" s="151" t="s">
        <v>26</v>
      </c>
      <c r="W88" s="186"/>
      <c r="X88" s="186"/>
      <c r="Y88" s="151" t="s">
        <v>70</v>
      </c>
      <c r="Z88" s="186"/>
      <c r="AA88" s="186"/>
      <c r="AB88" s="186"/>
      <c r="AC88" s="186"/>
      <c r="AD88" s="151" t="s">
        <v>26</v>
      </c>
      <c r="AE88" s="186"/>
      <c r="AF88" s="186"/>
      <c r="AG88" s="151" t="s">
        <v>99</v>
      </c>
      <c r="AH88" s="186"/>
      <c r="AI88" s="186"/>
      <c r="AJ88" s="186"/>
      <c r="AK88" s="171"/>
      <c r="AL88" s="172"/>
    </row>
    <row r="89" spans="2:38" ht="15" customHeight="1">
      <c r="B89" s="293"/>
      <c r="C89" s="294"/>
      <c r="D89" s="294"/>
      <c r="E89" s="295"/>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77"/>
      <c r="AL89" s="178"/>
    </row>
    <row r="90" spans="2:38" ht="15" customHeight="1">
      <c r="B90" s="202" t="s">
        <v>27</v>
      </c>
      <c r="C90" s="203"/>
      <c r="D90" s="203"/>
      <c r="E90" s="204"/>
      <c r="F90" s="208">
        <v>4083</v>
      </c>
      <c r="G90" s="90"/>
      <c r="H90" s="90"/>
      <c r="I90" s="210">
        <v>105953699</v>
      </c>
      <c r="J90" s="211"/>
      <c r="K90" s="211"/>
      <c r="L90" s="211"/>
      <c r="M90" s="212"/>
      <c r="N90" s="210">
        <v>1331</v>
      </c>
      <c r="O90" s="211"/>
      <c r="P90" s="212"/>
      <c r="Q90" s="210">
        <v>16641254</v>
      </c>
      <c r="R90" s="230"/>
      <c r="S90" s="230"/>
      <c r="T90" s="230"/>
      <c r="U90" s="231"/>
      <c r="V90" s="210">
        <v>1945</v>
      </c>
      <c r="W90" s="211"/>
      <c r="X90" s="212"/>
      <c r="Y90" s="93">
        <v>28603812</v>
      </c>
      <c r="Z90" s="246"/>
      <c r="AA90" s="246"/>
      <c r="AB90" s="246"/>
      <c r="AC90" s="247"/>
      <c r="AD90" s="210">
        <v>2610</v>
      </c>
      <c r="AE90" s="211"/>
      <c r="AF90" s="212"/>
      <c r="AG90" s="188">
        <v>60708633</v>
      </c>
      <c r="AH90" s="189"/>
      <c r="AI90" s="189"/>
      <c r="AJ90" s="190"/>
      <c r="AK90" s="179">
        <f>ROUND(Q90/I90*100,2)</f>
        <v>15.71</v>
      </c>
      <c r="AL90" s="180"/>
    </row>
    <row r="91" spans="2:38" ht="15" customHeight="1">
      <c r="B91" s="202"/>
      <c r="C91" s="203"/>
      <c r="D91" s="203"/>
      <c r="E91" s="204"/>
      <c r="F91" s="159"/>
      <c r="G91" s="92"/>
      <c r="H91" s="92"/>
      <c r="I91" s="213"/>
      <c r="J91" s="214"/>
      <c r="K91" s="214"/>
      <c r="L91" s="214"/>
      <c r="M91" s="215"/>
      <c r="N91" s="213"/>
      <c r="O91" s="214"/>
      <c r="P91" s="215"/>
      <c r="Q91" s="232"/>
      <c r="R91" s="233"/>
      <c r="S91" s="233"/>
      <c r="T91" s="233"/>
      <c r="U91" s="234"/>
      <c r="V91" s="213"/>
      <c r="W91" s="214"/>
      <c r="X91" s="215"/>
      <c r="Y91" s="248"/>
      <c r="Z91" s="249"/>
      <c r="AA91" s="249"/>
      <c r="AB91" s="249"/>
      <c r="AC91" s="250"/>
      <c r="AD91" s="213"/>
      <c r="AE91" s="214"/>
      <c r="AF91" s="215"/>
      <c r="AG91" s="191"/>
      <c r="AH91" s="192"/>
      <c r="AI91" s="192"/>
      <c r="AJ91" s="193"/>
      <c r="AK91" s="181"/>
      <c r="AL91" s="182"/>
    </row>
    <row r="92" spans="2:38" ht="15" customHeight="1">
      <c r="B92" s="202" t="s">
        <v>28</v>
      </c>
      <c r="C92" s="203"/>
      <c r="D92" s="203"/>
      <c r="E92" s="204"/>
      <c r="F92" s="208">
        <f>F90</f>
        <v>4083</v>
      </c>
      <c r="G92" s="90"/>
      <c r="H92" s="90"/>
      <c r="I92" s="210">
        <f>I90</f>
        <v>105953699</v>
      </c>
      <c r="J92" s="230"/>
      <c r="K92" s="230"/>
      <c r="L92" s="230"/>
      <c r="M92" s="230"/>
      <c r="N92" s="210">
        <f>N90</f>
        <v>1331</v>
      </c>
      <c r="O92" s="211"/>
      <c r="P92" s="212"/>
      <c r="Q92" s="210">
        <f>Q90</f>
        <v>16641254</v>
      </c>
      <c r="R92" s="230"/>
      <c r="S92" s="230"/>
      <c r="T92" s="230"/>
      <c r="U92" s="231"/>
      <c r="V92" s="210">
        <f>V90</f>
        <v>1945</v>
      </c>
      <c r="W92" s="211"/>
      <c r="X92" s="212"/>
      <c r="Y92" s="300">
        <f>Y90</f>
        <v>28603812</v>
      </c>
      <c r="Z92" s="301"/>
      <c r="AA92" s="301"/>
      <c r="AB92" s="301"/>
      <c r="AC92" s="302"/>
      <c r="AD92" s="210">
        <f>AD90</f>
        <v>2610</v>
      </c>
      <c r="AE92" s="211"/>
      <c r="AF92" s="212"/>
      <c r="AG92" s="188">
        <f>AG90</f>
        <v>60708633</v>
      </c>
      <c r="AH92" s="189"/>
      <c r="AI92" s="189"/>
      <c r="AJ92" s="190"/>
      <c r="AK92" s="179">
        <f>ROUND(Q92/I92*100,2)</f>
        <v>15.71</v>
      </c>
      <c r="AL92" s="180"/>
    </row>
    <row r="93" spans="2:38" ht="15" customHeight="1" thickBot="1">
      <c r="B93" s="205"/>
      <c r="C93" s="206"/>
      <c r="D93" s="206"/>
      <c r="E93" s="207"/>
      <c r="F93" s="173"/>
      <c r="G93" s="209"/>
      <c r="H93" s="209"/>
      <c r="I93" s="235"/>
      <c r="J93" s="236"/>
      <c r="K93" s="236"/>
      <c r="L93" s="236"/>
      <c r="M93" s="236"/>
      <c r="N93" s="227"/>
      <c r="O93" s="228"/>
      <c r="P93" s="229"/>
      <c r="Q93" s="235"/>
      <c r="R93" s="236"/>
      <c r="S93" s="236"/>
      <c r="T93" s="236"/>
      <c r="U93" s="237"/>
      <c r="V93" s="227"/>
      <c r="W93" s="228"/>
      <c r="X93" s="229"/>
      <c r="Y93" s="303"/>
      <c r="Z93" s="304"/>
      <c r="AA93" s="304"/>
      <c r="AB93" s="304"/>
      <c r="AC93" s="305"/>
      <c r="AD93" s="227"/>
      <c r="AE93" s="228"/>
      <c r="AF93" s="229"/>
      <c r="AG93" s="194"/>
      <c r="AH93" s="195"/>
      <c r="AI93" s="195"/>
      <c r="AJ93" s="196"/>
      <c r="AK93" s="183"/>
      <c r="AL93" s="184"/>
    </row>
    <row r="94" spans="2:38" ht="16.5" customHeight="1">
      <c r="B94" s="48" t="s">
        <v>30</v>
      </c>
      <c r="C94" s="270" t="s">
        <v>72</v>
      </c>
      <c r="D94" s="272"/>
      <c r="E94" s="272"/>
      <c r="F94" s="272"/>
      <c r="G94" s="272"/>
      <c r="H94" s="272"/>
      <c r="I94" s="272"/>
      <c r="J94" s="272"/>
      <c r="K94" s="272"/>
      <c r="L94" s="272"/>
      <c r="M94" s="272"/>
      <c r="N94" s="272"/>
      <c r="O94" s="272"/>
      <c r="P94" s="272"/>
      <c r="Q94" s="272"/>
      <c r="R94" s="272"/>
      <c r="S94" s="272"/>
      <c r="T94" s="272"/>
      <c r="U94" s="272"/>
      <c r="V94" s="272"/>
      <c r="W94" s="272"/>
      <c r="X94" s="272"/>
      <c r="Y94" s="11"/>
      <c r="Z94" s="52"/>
      <c r="AA94" s="52"/>
      <c r="AB94" s="52"/>
      <c r="AC94" s="11"/>
      <c r="AD94" s="11"/>
      <c r="AE94" s="53"/>
      <c r="AF94" s="53"/>
      <c r="AG94" s="53"/>
      <c r="AH94" s="53"/>
      <c r="AI94" s="11"/>
      <c r="AJ94" s="54"/>
      <c r="AK94" s="54"/>
      <c r="AL94" s="54"/>
    </row>
    <row r="95" spans="2:35" ht="15" customHeight="1">
      <c r="B95" s="56" t="s">
        <v>9</v>
      </c>
      <c r="C95" s="198" t="s">
        <v>31</v>
      </c>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row>
    <row r="96" spans="2:35" ht="15" customHeight="1">
      <c r="B96" s="1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row>
    <row r="97" spans="2:35" ht="15" customHeight="1">
      <c r="B97" s="56" t="s">
        <v>9</v>
      </c>
      <c r="C97" s="200" t="s">
        <v>32</v>
      </c>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row>
    <row r="98" spans="2:35" ht="15" customHeight="1">
      <c r="B98" s="19"/>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row>
    <row r="99" spans="5:31" ht="15" customHeight="1">
      <c r="E99" s="332" t="s">
        <v>33</v>
      </c>
      <c r="F99" s="332"/>
      <c r="G99" s="332"/>
      <c r="H99" s="332"/>
      <c r="I99" s="332"/>
      <c r="J99" s="333"/>
      <c r="K99" s="333"/>
      <c r="M99" s="296">
        <f>13888/29193*100</f>
        <v>47.57304833350461</v>
      </c>
      <c r="N99" s="297"/>
      <c r="O99" s="297"/>
      <c r="P99" s="55" t="s">
        <v>115</v>
      </c>
      <c r="Q99" s="55"/>
      <c r="R99" s="1"/>
      <c r="S99" s="6" t="s">
        <v>105</v>
      </c>
      <c r="X99" s="1"/>
      <c r="Y99" s="1"/>
      <c r="Z99" s="1"/>
      <c r="AA99" s="55"/>
      <c r="AB99" s="55"/>
      <c r="AC99" s="55"/>
      <c r="AD99" s="55"/>
      <c r="AE99" s="55"/>
    </row>
    <row r="100" spans="5:25" s="77" customFormat="1" ht="15" customHeight="1">
      <c r="E100" s="102" t="s">
        <v>34</v>
      </c>
      <c r="F100" s="102"/>
      <c r="G100" s="103"/>
      <c r="H100" s="103"/>
      <c r="I100" s="103"/>
      <c r="M100" s="104">
        <f>SUM(O101:Q103)+SUM(AC101:AE103)</f>
        <v>1404</v>
      </c>
      <c r="N100" s="105"/>
      <c r="O100" s="105"/>
      <c r="P100" s="1" t="s">
        <v>35</v>
      </c>
      <c r="Q100" s="1"/>
      <c r="R100" s="106">
        <f>SUM(S101:W103)+SUM(AG101:AK103)</f>
        <v>14388151</v>
      </c>
      <c r="S100" s="107"/>
      <c r="T100" s="107"/>
      <c r="U100" s="107"/>
      <c r="V100" s="107"/>
      <c r="W100" s="108" t="s">
        <v>36</v>
      </c>
      <c r="X100" s="109"/>
      <c r="Y100" s="78" t="s">
        <v>106</v>
      </c>
    </row>
    <row r="101" spans="5:38" s="79" customFormat="1" ht="15" customHeight="1">
      <c r="E101" s="101" t="s">
        <v>108</v>
      </c>
      <c r="F101" s="101"/>
      <c r="G101" s="101"/>
      <c r="H101" s="101"/>
      <c r="I101" s="101"/>
      <c r="K101" s="99" t="s">
        <v>109</v>
      </c>
      <c r="L101" s="99"/>
      <c r="M101" s="99"/>
      <c r="N101" s="99"/>
      <c r="O101" s="100">
        <v>11</v>
      </c>
      <c r="P101" s="100"/>
      <c r="Q101" s="100"/>
      <c r="R101" s="83" t="s">
        <v>35</v>
      </c>
      <c r="S101" s="100">
        <v>263106</v>
      </c>
      <c r="T101" s="100"/>
      <c r="U101" s="100"/>
      <c r="V101" s="100"/>
      <c r="W101" s="100"/>
      <c r="X101" s="83" t="s">
        <v>36</v>
      </c>
      <c r="Y101" s="99" t="s">
        <v>110</v>
      </c>
      <c r="Z101" s="99"/>
      <c r="AA101" s="99"/>
      <c r="AB101" s="99"/>
      <c r="AC101" s="100">
        <v>223</v>
      </c>
      <c r="AD101" s="100"/>
      <c r="AE101" s="100"/>
      <c r="AF101" s="83" t="s">
        <v>35</v>
      </c>
      <c r="AG101" s="100">
        <v>2272576</v>
      </c>
      <c r="AH101" s="100"/>
      <c r="AI101" s="100"/>
      <c r="AJ101" s="100"/>
      <c r="AK101" s="100"/>
      <c r="AL101" s="83" t="s">
        <v>36</v>
      </c>
    </row>
    <row r="102" spans="5:38" s="79" customFormat="1" ht="15" customHeight="1">
      <c r="E102" s="101"/>
      <c r="F102" s="101"/>
      <c r="G102" s="101"/>
      <c r="H102" s="101"/>
      <c r="I102" s="101"/>
      <c r="K102" s="99" t="s">
        <v>111</v>
      </c>
      <c r="L102" s="99"/>
      <c r="M102" s="99"/>
      <c r="N102" s="99"/>
      <c r="O102" s="100">
        <v>1022</v>
      </c>
      <c r="P102" s="100"/>
      <c r="Q102" s="100"/>
      <c r="R102" s="83" t="s">
        <v>35</v>
      </c>
      <c r="S102" s="100">
        <v>10366147</v>
      </c>
      <c r="T102" s="100"/>
      <c r="U102" s="100"/>
      <c r="V102" s="100"/>
      <c r="W102" s="100"/>
      <c r="X102" s="83" t="s">
        <v>36</v>
      </c>
      <c r="Y102" s="99" t="s">
        <v>112</v>
      </c>
      <c r="Z102" s="99"/>
      <c r="AA102" s="99"/>
      <c r="AB102" s="99"/>
      <c r="AC102" s="100">
        <v>148</v>
      </c>
      <c r="AD102" s="100"/>
      <c r="AE102" s="100"/>
      <c r="AF102" s="83" t="s">
        <v>35</v>
      </c>
      <c r="AG102" s="100">
        <v>1486322</v>
      </c>
      <c r="AH102" s="100"/>
      <c r="AI102" s="100"/>
      <c r="AJ102" s="100"/>
      <c r="AK102" s="100"/>
      <c r="AL102" s="83" t="s">
        <v>36</v>
      </c>
    </row>
    <row r="103" spans="5:38" s="80" customFormat="1" ht="15" customHeight="1">
      <c r="E103" s="101"/>
      <c r="F103" s="101"/>
      <c r="G103" s="101"/>
      <c r="H103" s="101"/>
      <c r="I103" s="101"/>
      <c r="K103" s="99" t="s">
        <v>113</v>
      </c>
      <c r="L103" s="99"/>
      <c r="M103" s="99"/>
      <c r="N103" s="99"/>
      <c r="O103" s="100">
        <v>0</v>
      </c>
      <c r="P103" s="100"/>
      <c r="Q103" s="100"/>
      <c r="R103" s="83" t="s">
        <v>35</v>
      </c>
      <c r="S103" s="100">
        <v>0</v>
      </c>
      <c r="T103" s="100"/>
      <c r="U103" s="100"/>
      <c r="V103" s="100"/>
      <c r="W103" s="100"/>
      <c r="X103" s="83" t="s">
        <v>36</v>
      </c>
      <c r="Y103" s="99"/>
      <c r="Z103" s="99"/>
      <c r="AA103" s="99"/>
      <c r="AB103" s="99"/>
      <c r="AC103" s="100"/>
      <c r="AD103" s="100"/>
      <c r="AE103" s="100"/>
      <c r="AF103" s="83"/>
      <c r="AG103" s="100"/>
      <c r="AH103" s="100"/>
      <c r="AI103" s="100"/>
      <c r="AJ103" s="100"/>
      <c r="AK103" s="100"/>
      <c r="AL103" s="83"/>
    </row>
    <row r="104" spans="1:11" ht="16.5" customHeight="1">
      <c r="A104" s="39" t="s">
        <v>67</v>
      </c>
      <c r="B104" s="39"/>
      <c r="C104" s="40" t="s">
        <v>37</v>
      </c>
      <c r="D104" s="41"/>
      <c r="E104" s="41"/>
      <c r="F104" s="41"/>
      <c r="G104" s="41"/>
      <c r="H104" s="27"/>
      <c r="I104" s="27"/>
      <c r="J104" s="27"/>
      <c r="K104" s="43"/>
    </row>
    <row r="105" spans="2:11" ht="16.5" customHeight="1">
      <c r="B105" s="57"/>
      <c r="C105" s="57"/>
      <c r="D105" s="58"/>
      <c r="E105" s="59"/>
      <c r="F105" s="59"/>
      <c r="G105" s="59"/>
      <c r="H105" s="60"/>
      <c r="I105" s="60"/>
      <c r="J105" s="60"/>
      <c r="K105" s="60"/>
    </row>
    <row r="106" spans="2:30" ht="16.5" customHeight="1" thickBot="1">
      <c r="B106" s="36" t="s">
        <v>21</v>
      </c>
      <c r="C106" s="57"/>
      <c r="D106" s="58"/>
      <c r="E106" s="59"/>
      <c r="F106" s="36" t="s">
        <v>76</v>
      </c>
      <c r="G106" s="59"/>
      <c r="H106" s="60"/>
      <c r="I106" s="60"/>
      <c r="J106" s="60"/>
      <c r="K106" s="60"/>
      <c r="AD106" s="45" t="s">
        <v>69</v>
      </c>
    </row>
    <row r="107" spans="2:38" ht="16.5" customHeight="1">
      <c r="B107" s="287"/>
      <c r="C107" s="288"/>
      <c r="D107" s="288"/>
      <c r="E107" s="289"/>
      <c r="F107" s="154" t="s">
        <v>22</v>
      </c>
      <c r="G107" s="298"/>
      <c r="H107" s="298"/>
      <c r="I107" s="298"/>
      <c r="J107" s="298"/>
      <c r="K107" s="298"/>
      <c r="L107" s="298"/>
      <c r="M107" s="298"/>
      <c r="N107" s="298"/>
      <c r="O107" s="299"/>
      <c r="P107" s="154" t="s">
        <v>23</v>
      </c>
      <c r="Q107" s="298"/>
      <c r="R107" s="298"/>
      <c r="S107" s="298"/>
      <c r="T107" s="298"/>
      <c r="U107" s="298"/>
      <c r="V107" s="298"/>
      <c r="W107" s="298"/>
      <c r="X107" s="298"/>
      <c r="Y107" s="299"/>
      <c r="Z107" s="404" t="s">
        <v>24</v>
      </c>
      <c r="AA107" s="298"/>
      <c r="AB107" s="298"/>
      <c r="AC107" s="298"/>
      <c r="AD107" s="298"/>
      <c r="AE107" s="298"/>
      <c r="AF107" s="298"/>
      <c r="AG107" s="298"/>
      <c r="AH107" s="298"/>
      <c r="AI107" s="299"/>
      <c r="AJ107" s="133" t="s">
        <v>25</v>
      </c>
      <c r="AK107" s="410"/>
      <c r="AL107" s="411"/>
    </row>
    <row r="108" spans="2:38" ht="16.5" customHeight="1">
      <c r="B108" s="290"/>
      <c r="C108" s="291"/>
      <c r="D108" s="291"/>
      <c r="E108" s="292"/>
      <c r="F108" s="151" t="s">
        <v>26</v>
      </c>
      <c r="G108" s="186"/>
      <c r="H108" s="186"/>
      <c r="I108" s="186"/>
      <c r="J108" s="151" t="s">
        <v>71</v>
      </c>
      <c r="K108" s="186"/>
      <c r="L108" s="186"/>
      <c r="M108" s="186"/>
      <c r="N108" s="186"/>
      <c r="O108" s="186"/>
      <c r="P108" s="151" t="s">
        <v>26</v>
      </c>
      <c r="Q108" s="344"/>
      <c r="R108" s="344"/>
      <c r="S108" s="344"/>
      <c r="T108" s="151" t="s">
        <v>71</v>
      </c>
      <c r="U108" s="186"/>
      <c r="V108" s="186"/>
      <c r="W108" s="186"/>
      <c r="X108" s="186"/>
      <c r="Y108" s="186"/>
      <c r="Z108" s="151" t="s">
        <v>26</v>
      </c>
      <c r="AA108" s="344"/>
      <c r="AB108" s="344"/>
      <c r="AC108" s="344"/>
      <c r="AD108" s="344"/>
      <c r="AE108" s="151" t="s">
        <v>70</v>
      </c>
      <c r="AF108" s="186"/>
      <c r="AG108" s="186"/>
      <c r="AH108" s="186"/>
      <c r="AI108" s="186"/>
      <c r="AJ108" s="171"/>
      <c r="AK108" s="390"/>
      <c r="AL108" s="172"/>
    </row>
    <row r="109" spans="2:38" ht="16.5" customHeight="1">
      <c r="B109" s="293"/>
      <c r="C109" s="294"/>
      <c r="D109" s="294"/>
      <c r="E109" s="295"/>
      <c r="F109" s="187"/>
      <c r="G109" s="187"/>
      <c r="H109" s="187"/>
      <c r="I109" s="187"/>
      <c r="J109" s="187"/>
      <c r="K109" s="187"/>
      <c r="L109" s="187"/>
      <c r="M109" s="187"/>
      <c r="N109" s="187"/>
      <c r="O109" s="187"/>
      <c r="P109" s="345"/>
      <c r="Q109" s="345"/>
      <c r="R109" s="345"/>
      <c r="S109" s="345"/>
      <c r="T109" s="187"/>
      <c r="U109" s="187"/>
      <c r="V109" s="187"/>
      <c r="W109" s="187"/>
      <c r="X109" s="187"/>
      <c r="Y109" s="187"/>
      <c r="Z109" s="345"/>
      <c r="AA109" s="345"/>
      <c r="AB109" s="345"/>
      <c r="AC109" s="345"/>
      <c r="AD109" s="345"/>
      <c r="AE109" s="187"/>
      <c r="AF109" s="187"/>
      <c r="AG109" s="187"/>
      <c r="AH109" s="187"/>
      <c r="AI109" s="187"/>
      <c r="AJ109" s="177"/>
      <c r="AK109" s="391"/>
      <c r="AL109" s="178"/>
    </row>
    <row r="110" spans="2:38" ht="16.5" customHeight="1">
      <c r="B110" s="216" t="s">
        <v>38</v>
      </c>
      <c r="C110" s="217"/>
      <c r="D110" s="217"/>
      <c r="E110" s="217"/>
      <c r="F110" s="367">
        <v>13457</v>
      </c>
      <c r="G110" s="368"/>
      <c r="H110" s="368"/>
      <c r="I110" s="366"/>
      <c r="J110" s="93">
        <v>478248385</v>
      </c>
      <c r="K110" s="384"/>
      <c r="L110" s="384"/>
      <c r="M110" s="384"/>
      <c r="N110" s="384"/>
      <c r="O110" s="385"/>
      <c r="P110" s="110">
        <v>13053</v>
      </c>
      <c r="Q110" s="408"/>
      <c r="R110" s="408"/>
      <c r="S110" s="366"/>
      <c r="T110" s="110">
        <v>465233612</v>
      </c>
      <c r="U110" s="110"/>
      <c r="V110" s="110"/>
      <c r="W110" s="110"/>
      <c r="X110" s="110"/>
      <c r="Y110" s="366"/>
      <c r="Z110" s="110">
        <v>589</v>
      </c>
      <c r="AA110" s="110"/>
      <c r="AB110" s="110"/>
      <c r="AC110" s="353"/>
      <c r="AD110" s="353"/>
      <c r="AE110" s="110">
        <v>13014773</v>
      </c>
      <c r="AF110" s="112"/>
      <c r="AG110" s="112"/>
      <c r="AH110" s="112"/>
      <c r="AI110" s="353"/>
      <c r="AJ110" s="306">
        <f>T110/J110*100</f>
        <v>97.27865824366559</v>
      </c>
      <c r="AK110" s="307"/>
      <c r="AL110" s="308"/>
    </row>
    <row r="111" spans="2:38" ht="16.5" customHeight="1">
      <c r="B111" s="216"/>
      <c r="C111" s="217"/>
      <c r="D111" s="217"/>
      <c r="E111" s="217"/>
      <c r="F111" s="368"/>
      <c r="G111" s="368"/>
      <c r="H111" s="368"/>
      <c r="I111" s="366"/>
      <c r="J111" s="386"/>
      <c r="K111" s="387"/>
      <c r="L111" s="387"/>
      <c r="M111" s="387"/>
      <c r="N111" s="387"/>
      <c r="O111" s="388"/>
      <c r="P111" s="408"/>
      <c r="Q111" s="408"/>
      <c r="R111" s="408"/>
      <c r="S111" s="366"/>
      <c r="T111" s="110"/>
      <c r="U111" s="110"/>
      <c r="V111" s="110"/>
      <c r="W111" s="110"/>
      <c r="X111" s="110"/>
      <c r="Y111" s="366"/>
      <c r="Z111" s="110"/>
      <c r="AA111" s="110"/>
      <c r="AB111" s="110"/>
      <c r="AC111" s="353"/>
      <c r="AD111" s="353"/>
      <c r="AE111" s="112"/>
      <c r="AF111" s="112"/>
      <c r="AG111" s="112"/>
      <c r="AH111" s="112"/>
      <c r="AI111" s="353"/>
      <c r="AJ111" s="306"/>
      <c r="AK111" s="307"/>
      <c r="AL111" s="308"/>
    </row>
    <row r="112" spans="2:38" ht="16.5" customHeight="1">
      <c r="B112" s="216" t="s">
        <v>39</v>
      </c>
      <c r="C112" s="217"/>
      <c r="D112" s="217"/>
      <c r="E112" s="217"/>
      <c r="F112" s="367">
        <v>18230</v>
      </c>
      <c r="G112" s="368"/>
      <c r="H112" s="368"/>
      <c r="I112" s="366"/>
      <c r="J112" s="110">
        <v>646297542</v>
      </c>
      <c r="K112" s="353"/>
      <c r="L112" s="353"/>
      <c r="M112" s="353"/>
      <c r="N112" s="353"/>
      <c r="O112" s="353"/>
      <c r="P112" s="110">
        <v>17836</v>
      </c>
      <c r="Q112" s="408"/>
      <c r="R112" s="408"/>
      <c r="S112" s="366"/>
      <c r="T112" s="110">
        <v>631041586</v>
      </c>
      <c r="U112" s="110"/>
      <c r="V112" s="110"/>
      <c r="W112" s="110"/>
      <c r="X112" s="110"/>
      <c r="Y112" s="366"/>
      <c r="Z112" s="110">
        <v>678</v>
      </c>
      <c r="AA112" s="110"/>
      <c r="AB112" s="110"/>
      <c r="AC112" s="353"/>
      <c r="AD112" s="353"/>
      <c r="AE112" s="110">
        <v>15255956</v>
      </c>
      <c r="AF112" s="112"/>
      <c r="AG112" s="112"/>
      <c r="AH112" s="112"/>
      <c r="AI112" s="353"/>
      <c r="AJ112" s="306">
        <f>T112/J112*100</f>
        <v>97.63948413716851</v>
      </c>
      <c r="AK112" s="307"/>
      <c r="AL112" s="308"/>
    </row>
    <row r="113" spans="2:38" ht="16.5" customHeight="1">
      <c r="B113" s="216"/>
      <c r="C113" s="217"/>
      <c r="D113" s="217"/>
      <c r="E113" s="217"/>
      <c r="F113" s="368"/>
      <c r="G113" s="368"/>
      <c r="H113" s="368"/>
      <c r="I113" s="366"/>
      <c r="J113" s="353"/>
      <c r="K113" s="353"/>
      <c r="L113" s="353"/>
      <c r="M113" s="353"/>
      <c r="N113" s="353"/>
      <c r="O113" s="353"/>
      <c r="P113" s="408"/>
      <c r="Q113" s="408"/>
      <c r="R113" s="408"/>
      <c r="S113" s="366"/>
      <c r="T113" s="110"/>
      <c r="U113" s="110"/>
      <c r="V113" s="110"/>
      <c r="W113" s="110"/>
      <c r="X113" s="110"/>
      <c r="Y113" s="366"/>
      <c r="Z113" s="110"/>
      <c r="AA113" s="110"/>
      <c r="AB113" s="110"/>
      <c r="AC113" s="353"/>
      <c r="AD113" s="353"/>
      <c r="AE113" s="112"/>
      <c r="AF113" s="112"/>
      <c r="AG113" s="112"/>
      <c r="AH113" s="112"/>
      <c r="AI113" s="353"/>
      <c r="AJ113" s="306"/>
      <c r="AK113" s="307"/>
      <c r="AL113" s="308"/>
    </row>
    <row r="114" spans="2:38" ht="16.5" customHeight="1">
      <c r="B114" s="216" t="s">
        <v>40</v>
      </c>
      <c r="C114" s="217"/>
      <c r="D114" s="217"/>
      <c r="E114" s="217"/>
      <c r="F114" s="367">
        <v>14679</v>
      </c>
      <c r="G114" s="368"/>
      <c r="H114" s="368"/>
      <c r="I114" s="366"/>
      <c r="J114" s="110">
        <v>519142199</v>
      </c>
      <c r="K114" s="353"/>
      <c r="L114" s="353"/>
      <c r="M114" s="353"/>
      <c r="N114" s="353"/>
      <c r="O114" s="353"/>
      <c r="P114" s="110">
        <v>14298</v>
      </c>
      <c r="Q114" s="408"/>
      <c r="R114" s="408"/>
      <c r="S114" s="366"/>
      <c r="T114" s="110">
        <v>506483347</v>
      </c>
      <c r="U114" s="110"/>
      <c r="V114" s="110"/>
      <c r="W114" s="110"/>
      <c r="X114" s="110"/>
      <c r="Y114" s="366"/>
      <c r="Z114" s="110">
        <v>573</v>
      </c>
      <c r="AA114" s="110"/>
      <c r="AB114" s="110"/>
      <c r="AC114" s="353"/>
      <c r="AD114" s="353"/>
      <c r="AE114" s="110">
        <v>12658852</v>
      </c>
      <c r="AF114" s="112"/>
      <c r="AG114" s="112"/>
      <c r="AH114" s="112"/>
      <c r="AI114" s="353"/>
      <c r="AJ114" s="306">
        <f>T114/J114*100</f>
        <v>97.5615829296127</v>
      </c>
      <c r="AK114" s="307"/>
      <c r="AL114" s="308"/>
    </row>
    <row r="115" spans="2:38" ht="16.5" customHeight="1">
      <c r="B115" s="216"/>
      <c r="C115" s="217"/>
      <c r="D115" s="217"/>
      <c r="E115" s="217"/>
      <c r="F115" s="368"/>
      <c r="G115" s="368"/>
      <c r="H115" s="368"/>
      <c r="I115" s="366"/>
      <c r="J115" s="353"/>
      <c r="K115" s="353"/>
      <c r="L115" s="353"/>
      <c r="M115" s="353"/>
      <c r="N115" s="353"/>
      <c r="O115" s="353"/>
      <c r="P115" s="408"/>
      <c r="Q115" s="408"/>
      <c r="R115" s="408"/>
      <c r="S115" s="366"/>
      <c r="T115" s="110"/>
      <c r="U115" s="110"/>
      <c r="V115" s="110"/>
      <c r="W115" s="110"/>
      <c r="X115" s="110"/>
      <c r="Y115" s="366"/>
      <c r="Z115" s="110"/>
      <c r="AA115" s="110"/>
      <c r="AB115" s="110"/>
      <c r="AC115" s="353"/>
      <c r="AD115" s="353"/>
      <c r="AE115" s="112"/>
      <c r="AF115" s="112"/>
      <c r="AG115" s="112"/>
      <c r="AH115" s="112"/>
      <c r="AI115" s="353"/>
      <c r="AJ115" s="306"/>
      <c r="AK115" s="307"/>
      <c r="AL115" s="308"/>
    </row>
    <row r="116" spans="2:38" ht="16.5" customHeight="1">
      <c r="B116" s="216" t="s">
        <v>41</v>
      </c>
      <c r="C116" s="217"/>
      <c r="D116" s="217"/>
      <c r="E116" s="217"/>
      <c r="F116" s="367">
        <v>22058</v>
      </c>
      <c r="G116" s="368"/>
      <c r="H116" s="368"/>
      <c r="I116" s="366"/>
      <c r="J116" s="110">
        <v>816650619</v>
      </c>
      <c r="K116" s="353"/>
      <c r="L116" s="353"/>
      <c r="M116" s="353"/>
      <c r="N116" s="353"/>
      <c r="O116" s="353"/>
      <c r="P116" s="110">
        <v>21551</v>
      </c>
      <c r="Q116" s="408"/>
      <c r="R116" s="408"/>
      <c r="S116" s="366"/>
      <c r="T116" s="110">
        <v>798793616</v>
      </c>
      <c r="U116" s="110"/>
      <c r="V116" s="110"/>
      <c r="W116" s="110"/>
      <c r="X116" s="110"/>
      <c r="Y116" s="366"/>
      <c r="Z116" s="110">
        <v>754</v>
      </c>
      <c r="AA116" s="110"/>
      <c r="AB116" s="110"/>
      <c r="AC116" s="353"/>
      <c r="AD116" s="353"/>
      <c r="AE116" s="110">
        <v>17857003</v>
      </c>
      <c r="AF116" s="112"/>
      <c r="AG116" s="112"/>
      <c r="AH116" s="112"/>
      <c r="AI116" s="353"/>
      <c r="AJ116" s="306">
        <f>T116/J116*100</f>
        <v>97.81338523665528</v>
      </c>
      <c r="AK116" s="307"/>
      <c r="AL116" s="308"/>
    </row>
    <row r="117" spans="2:38" ht="16.5" customHeight="1">
      <c r="B117" s="216"/>
      <c r="C117" s="217"/>
      <c r="D117" s="217"/>
      <c r="E117" s="217"/>
      <c r="F117" s="368"/>
      <c r="G117" s="368"/>
      <c r="H117" s="368"/>
      <c r="I117" s="366"/>
      <c r="J117" s="353"/>
      <c r="K117" s="353"/>
      <c r="L117" s="353"/>
      <c r="M117" s="353"/>
      <c r="N117" s="353"/>
      <c r="O117" s="353"/>
      <c r="P117" s="408"/>
      <c r="Q117" s="408"/>
      <c r="R117" s="408"/>
      <c r="S117" s="366"/>
      <c r="T117" s="110"/>
      <c r="U117" s="110"/>
      <c r="V117" s="110"/>
      <c r="W117" s="110"/>
      <c r="X117" s="110"/>
      <c r="Y117" s="366"/>
      <c r="Z117" s="110"/>
      <c r="AA117" s="110"/>
      <c r="AB117" s="110"/>
      <c r="AC117" s="353"/>
      <c r="AD117" s="353"/>
      <c r="AE117" s="112"/>
      <c r="AF117" s="112"/>
      <c r="AG117" s="112"/>
      <c r="AH117" s="112"/>
      <c r="AI117" s="353"/>
      <c r="AJ117" s="306"/>
      <c r="AK117" s="307"/>
      <c r="AL117" s="308"/>
    </row>
    <row r="118" spans="2:38" ht="16.5" customHeight="1">
      <c r="B118" s="216" t="s">
        <v>42</v>
      </c>
      <c r="C118" s="217"/>
      <c r="D118" s="217"/>
      <c r="E118" s="217"/>
      <c r="F118" s="367">
        <v>13387</v>
      </c>
      <c r="G118" s="368"/>
      <c r="H118" s="368"/>
      <c r="I118" s="366"/>
      <c r="J118" s="110">
        <v>491044205</v>
      </c>
      <c r="K118" s="353"/>
      <c r="L118" s="353"/>
      <c r="M118" s="353"/>
      <c r="N118" s="353"/>
      <c r="O118" s="353"/>
      <c r="P118" s="110">
        <v>13122</v>
      </c>
      <c r="Q118" s="408"/>
      <c r="R118" s="408"/>
      <c r="S118" s="366"/>
      <c r="T118" s="110">
        <v>480871114</v>
      </c>
      <c r="U118" s="110"/>
      <c r="V118" s="110"/>
      <c r="W118" s="110"/>
      <c r="X118" s="110"/>
      <c r="Y118" s="366"/>
      <c r="Z118" s="110">
        <v>424</v>
      </c>
      <c r="AA118" s="110"/>
      <c r="AB118" s="110"/>
      <c r="AC118" s="353"/>
      <c r="AD118" s="353"/>
      <c r="AE118" s="110">
        <v>10173091</v>
      </c>
      <c r="AF118" s="112"/>
      <c r="AG118" s="112"/>
      <c r="AH118" s="112"/>
      <c r="AI118" s="353"/>
      <c r="AJ118" s="306">
        <f>T118/J118*100</f>
        <v>97.92827389134956</v>
      </c>
      <c r="AK118" s="307"/>
      <c r="AL118" s="308"/>
    </row>
    <row r="119" spans="2:38" ht="16.5" customHeight="1">
      <c r="B119" s="216"/>
      <c r="C119" s="217"/>
      <c r="D119" s="217"/>
      <c r="E119" s="217"/>
      <c r="F119" s="368"/>
      <c r="G119" s="368"/>
      <c r="H119" s="368"/>
      <c r="I119" s="366"/>
      <c r="J119" s="353"/>
      <c r="K119" s="353"/>
      <c r="L119" s="353"/>
      <c r="M119" s="353"/>
      <c r="N119" s="353"/>
      <c r="O119" s="353"/>
      <c r="P119" s="408"/>
      <c r="Q119" s="408"/>
      <c r="R119" s="408"/>
      <c r="S119" s="366"/>
      <c r="T119" s="110"/>
      <c r="U119" s="110"/>
      <c r="V119" s="110"/>
      <c r="W119" s="110"/>
      <c r="X119" s="110"/>
      <c r="Y119" s="366"/>
      <c r="Z119" s="110"/>
      <c r="AA119" s="110"/>
      <c r="AB119" s="110"/>
      <c r="AC119" s="353"/>
      <c r="AD119" s="353"/>
      <c r="AE119" s="112"/>
      <c r="AF119" s="112"/>
      <c r="AG119" s="112"/>
      <c r="AH119" s="112"/>
      <c r="AI119" s="353"/>
      <c r="AJ119" s="306"/>
      <c r="AK119" s="307"/>
      <c r="AL119" s="308"/>
    </row>
    <row r="120" spans="2:38" ht="16.5" customHeight="1">
      <c r="B120" s="216" t="s">
        <v>43</v>
      </c>
      <c r="C120" s="217"/>
      <c r="D120" s="217"/>
      <c r="E120" s="217"/>
      <c r="F120" s="367">
        <v>16038</v>
      </c>
      <c r="G120" s="368"/>
      <c r="H120" s="368"/>
      <c r="I120" s="366"/>
      <c r="J120" s="110">
        <v>587982711</v>
      </c>
      <c r="K120" s="353"/>
      <c r="L120" s="353"/>
      <c r="M120" s="353"/>
      <c r="N120" s="353"/>
      <c r="O120" s="353"/>
      <c r="P120" s="110">
        <v>15590</v>
      </c>
      <c r="Q120" s="408"/>
      <c r="R120" s="408"/>
      <c r="S120" s="366"/>
      <c r="T120" s="110">
        <v>572274298</v>
      </c>
      <c r="U120" s="110"/>
      <c r="V120" s="110"/>
      <c r="W120" s="110"/>
      <c r="X120" s="110"/>
      <c r="Y120" s="366"/>
      <c r="Z120" s="110">
        <v>643</v>
      </c>
      <c r="AA120" s="110"/>
      <c r="AB120" s="110"/>
      <c r="AC120" s="353"/>
      <c r="AD120" s="353"/>
      <c r="AE120" s="110">
        <v>15708413</v>
      </c>
      <c r="AF120" s="112"/>
      <c r="AG120" s="112"/>
      <c r="AH120" s="112"/>
      <c r="AI120" s="353"/>
      <c r="AJ120" s="306">
        <f>T120/J120*100</f>
        <v>97.32842263792345</v>
      </c>
      <c r="AK120" s="307"/>
      <c r="AL120" s="308"/>
    </row>
    <row r="121" spans="2:38" ht="16.5" customHeight="1">
      <c r="B121" s="216"/>
      <c r="C121" s="217"/>
      <c r="D121" s="217"/>
      <c r="E121" s="217"/>
      <c r="F121" s="368"/>
      <c r="G121" s="368"/>
      <c r="H121" s="368"/>
      <c r="I121" s="366"/>
      <c r="J121" s="353"/>
      <c r="K121" s="353"/>
      <c r="L121" s="353"/>
      <c r="M121" s="353"/>
      <c r="N121" s="353"/>
      <c r="O121" s="353"/>
      <c r="P121" s="408"/>
      <c r="Q121" s="408"/>
      <c r="R121" s="408"/>
      <c r="S121" s="366"/>
      <c r="T121" s="110"/>
      <c r="U121" s="110"/>
      <c r="V121" s="110"/>
      <c r="W121" s="110"/>
      <c r="X121" s="110"/>
      <c r="Y121" s="366"/>
      <c r="Z121" s="110"/>
      <c r="AA121" s="110"/>
      <c r="AB121" s="110"/>
      <c r="AC121" s="353"/>
      <c r="AD121" s="353"/>
      <c r="AE121" s="112"/>
      <c r="AF121" s="112"/>
      <c r="AG121" s="112"/>
      <c r="AH121" s="112"/>
      <c r="AI121" s="353"/>
      <c r="AJ121" s="306"/>
      <c r="AK121" s="307"/>
      <c r="AL121" s="308"/>
    </row>
    <row r="122" spans="2:38" ht="16.5" customHeight="1">
      <c r="B122" s="216" t="s">
        <v>44</v>
      </c>
      <c r="C122" s="217"/>
      <c r="D122" s="217"/>
      <c r="E122" s="217"/>
      <c r="F122" s="367">
        <v>436</v>
      </c>
      <c r="G122" s="368"/>
      <c r="H122" s="368"/>
      <c r="I122" s="366"/>
      <c r="J122" s="110">
        <v>12429278</v>
      </c>
      <c r="K122" s="353"/>
      <c r="L122" s="353"/>
      <c r="M122" s="353"/>
      <c r="N122" s="353"/>
      <c r="O122" s="353"/>
      <c r="P122" s="110">
        <v>435</v>
      </c>
      <c r="Q122" s="408"/>
      <c r="R122" s="408"/>
      <c r="S122" s="366"/>
      <c r="T122" s="110">
        <v>12418201</v>
      </c>
      <c r="U122" s="110"/>
      <c r="V122" s="110"/>
      <c r="W122" s="110"/>
      <c r="X122" s="110"/>
      <c r="Y122" s="366"/>
      <c r="Z122" s="110">
        <v>4</v>
      </c>
      <c r="AA122" s="110"/>
      <c r="AB122" s="110"/>
      <c r="AC122" s="353"/>
      <c r="AD122" s="353"/>
      <c r="AE122" s="110">
        <v>11077</v>
      </c>
      <c r="AF122" s="112"/>
      <c r="AG122" s="112"/>
      <c r="AH122" s="112"/>
      <c r="AI122" s="353"/>
      <c r="AJ122" s="306">
        <f>T122/J122*100</f>
        <v>99.91087977917945</v>
      </c>
      <c r="AK122" s="307"/>
      <c r="AL122" s="308"/>
    </row>
    <row r="123" spans="2:38" ht="16.5" customHeight="1" thickBot="1">
      <c r="B123" s="285"/>
      <c r="C123" s="286"/>
      <c r="D123" s="286"/>
      <c r="E123" s="286"/>
      <c r="F123" s="383"/>
      <c r="G123" s="383"/>
      <c r="H123" s="383"/>
      <c r="I123" s="373"/>
      <c r="J123" s="355"/>
      <c r="K123" s="355"/>
      <c r="L123" s="355"/>
      <c r="M123" s="355"/>
      <c r="N123" s="355"/>
      <c r="O123" s="355"/>
      <c r="P123" s="409"/>
      <c r="Q123" s="409"/>
      <c r="R123" s="409"/>
      <c r="S123" s="373"/>
      <c r="T123" s="356"/>
      <c r="U123" s="356"/>
      <c r="V123" s="356"/>
      <c r="W123" s="356"/>
      <c r="X123" s="356"/>
      <c r="Y123" s="373"/>
      <c r="Z123" s="356"/>
      <c r="AA123" s="356"/>
      <c r="AB123" s="356"/>
      <c r="AC123" s="355"/>
      <c r="AD123" s="355"/>
      <c r="AE123" s="354"/>
      <c r="AF123" s="354"/>
      <c r="AG123" s="354"/>
      <c r="AH123" s="354"/>
      <c r="AI123" s="355"/>
      <c r="AJ123" s="363"/>
      <c r="AK123" s="364"/>
      <c r="AL123" s="365"/>
    </row>
    <row r="124" spans="2:38" ht="16.5" customHeight="1" thickTop="1">
      <c r="B124" s="273" t="s">
        <v>45</v>
      </c>
      <c r="C124" s="274"/>
      <c r="D124" s="274"/>
      <c r="E124" s="274"/>
      <c r="F124" s="380">
        <f>SUM(F110:H123)</f>
        <v>98285</v>
      </c>
      <c r="G124" s="381"/>
      <c r="H124" s="381"/>
      <c r="I124" s="377"/>
      <c r="J124" s="369">
        <f>SUM(J110:O123)</f>
        <v>3551794939</v>
      </c>
      <c r="K124" s="370"/>
      <c r="L124" s="370"/>
      <c r="M124" s="370"/>
      <c r="N124" s="370"/>
      <c r="O124" s="370"/>
      <c r="P124" s="369">
        <f>SUM(P110:R123)</f>
        <v>95885</v>
      </c>
      <c r="Q124" s="376"/>
      <c r="R124" s="376"/>
      <c r="S124" s="377"/>
      <c r="T124" s="369">
        <f>SUM(T110:Y123)</f>
        <v>3467115774</v>
      </c>
      <c r="U124" s="369"/>
      <c r="V124" s="369"/>
      <c r="W124" s="369"/>
      <c r="X124" s="369"/>
      <c r="Y124" s="377"/>
      <c r="Z124" s="369">
        <f>SUM(Z110:AD123)</f>
        <v>3665</v>
      </c>
      <c r="AA124" s="369"/>
      <c r="AB124" s="369"/>
      <c r="AC124" s="370"/>
      <c r="AD124" s="370"/>
      <c r="AE124" s="369">
        <f>SUM(AE110:AI123)</f>
        <v>84679165</v>
      </c>
      <c r="AF124" s="374"/>
      <c r="AG124" s="374"/>
      <c r="AH124" s="374"/>
      <c r="AI124" s="370"/>
      <c r="AJ124" s="357">
        <f>T124/J124*100</f>
        <v>97.61587686073338</v>
      </c>
      <c r="AK124" s="358"/>
      <c r="AL124" s="359"/>
    </row>
    <row r="125" spans="2:38" ht="16.5" customHeight="1" thickBot="1">
      <c r="B125" s="275"/>
      <c r="C125" s="276"/>
      <c r="D125" s="276"/>
      <c r="E125" s="276"/>
      <c r="F125" s="382"/>
      <c r="G125" s="382"/>
      <c r="H125" s="382"/>
      <c r="I125" s="379"/>
      <c r="J125" s="372"/>
      <c r="K125" s="372"/>
      <c r="L125" s="372"/>
      <c r="M125" s="372"/>
      <c r="N125" s="372"/>
      <c r="O125" s="372"/>
      <c r="P125" s="378"/>
      <c r="Q125" s="378"/>
      <c r="R125" s="378"/>
      <c r="S125" s="379"/>
      <c r="T125" s="371"/>
      <c r="U125" s="371"/>
      <c r="V125" s="371"/>
      <c r="W125" s="371"/>
      <c r="X125" s="371"/>
      <c r="Y125" s="379"/>
      <c r="Z125" s="371"/>
      <c r="AA125" s="371"/>
      <c r="AB125" s="371"/>
      <c r="AC125" s="372"/>
      <c r="AD125" s="372"/>
      <c r="AE125" s="375"/>
      <c r="AF125" s="375"/>
      <c r="AG125" s="375"/>
      <c r="AH125" s="375"/>
      <c r="AI125" s="372"/>
      <c r="AJ125" s="360"/>
      <c r="AK125" s="361"/>
      <c r="AL125" s="362"/>
    </row>
    <row r="126" spans="2:38" ht="16.5" customHeight="1">
      <c r="B126" s="48" t="s">
        <v>30</v>
      </c>
      <c r="C126" s="270" t="s">
        <v>74</v>
      </c>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3"/>
      <c r="Z126" s="52"/>
      <c r="AA126" s="52"/>
      <c r="AB126" s="52"/>
      <c r="AC126" s="11"/>
      <c r="AD126" s="11"/>
      <c r="AE126" s="53"/>
      <c r="AF126" s="53"/>
      <c r="AG126" s="53"/>
      <c r="AH126" s="53"/>
      <c r="AI126" s="11"/>
      <c r="AJ126" s="61"/>
      <c r="AK126" s="61"/>
      <c r="AL126" s="61"/>
    </row>
    <row r="127" spans="2:38" ht="16.5" customHeight="1" thickBot="1">
      <c r="B127" s="36" t="s">
        <v>29</v>
      </c>
      <c r="C127" s="1"/>
      <c r="D127" s="1"/>
      <c r="E127" s="1"/>
      <c r="F127" s="62"/>
      <c r="G127" s="36" t="s">
        <v>76</v>
      </c>
      <c r="H127" s="62"/>
      <c r="I127" s="17"/>
      <c r="J127" s="11"/>
      <c r="K127" s="11"/>
      <c r="L127" s="11"/>
      <c r="M127" s="11"/>
      <c r="N127" s="11"/>
      <c r="O127" s="11"/>
      <c r="P127" s="63"/>
      <c r="Q127" s="63"/>
      <c r="R127" s="63"/>
      <c r="S127" s="17"/>
      <c r="T127" s="52"/>
      <c r="U127" s="52"/>
      <c r="V127" s="52"/>
      <c r="W127" s="52"/>
      <c r="X127" s="52"/>
      <c r="Y127" s="17"/>
      <c r="Z127" s="52"/>
      <c r="AA127" s="52"/>
      <c r="AB127" s="52"/>
      <c r="AC127" s="11"/>
      <c r="AD127" s="45" t="s">
        <v>69</v>
      </c>
      <c r="AE127" s="53"/>
      <c r="AF127" s="53"/>
      <c r="AG127" s="53"/>
      <c r="AH127" s="53"/>
      <c r="AI127" s="11"/>
      <c r="AJ127" s="61"/>
      <c r="AK127" s="61"/>
      <c r="AL127" s="61"/>
    </row>
    <row r="128" spans="2:38" ht="15" customHeight="1">
      <c r="B128" s="287"/>
      <c r="C128" s="288"/>
      <c r="D128" s="288"/>
      <c r="E128" s="289"/>
      <c r="F128" s="154" t="s">
        <v>22</v>
      </c>
      <c r="G128" s="185"/>
      <c r="H128" s="185"/>
      <c r="I128" s="185"/>
      <c r="J128" s="185"/>
      <c r="K128" s="185"/>
      <c r="L128" s="185"/>
      <c r="M128" s="197"/>
      <c r="N128" s="154" t="s">
        <v>23</v>
      </c>
      <c r="O128" s="185"/>
      <c r="P128" s="185" t="s">
        <v>100</v>
      </c>
      <c r="Q128" s="185"/>
      <c r="R128" s="185"/>
      <c r="S128" s="185"/>
      <c r="T128" s="185"/>
      <c r="U128" s="197"/>
      <c r="V128" s="154" t="s">
        <v>97</v>
      </c>
      <c r="W128" s="185"/>
      <c r="X128" s="185"/>
      <c r="Y128" s="185"/>
      <c r="Z128" s="185" t="s">
        <v>100</v>
      </c>
      <c r="AA128" s="185"/>
      <c r="AB128" s="185"/>
      <c r="AC128" s="197"/>
      <c r="AD128" s="154" t="s">
        <v>98</v>
      </c>
      <c r="AE128" s="185"/>
      <c r="AF128" s="185"/>
      <c r="AG128" s="185"/>
      <c r="AH128" s="185"/>
      <c r="AI128" s="185"/>
      <c r="AJ128" s="185"/>
      <c r="AK128" s="133" t="s">
        <v>25</v>
      </c>
      <c r="AL128" s="170"/>
    </row>
    <row r="129" spans="2:38" ht="15" customHeight="1">
      <c r="B129" s="290"/>
      <c r="C129" s="291"/>
      <c r="D129" s="291"/>
      <c r="E129" s="292"/>
      <c r="F129" s="151" t="s">
        <v>26</v>
      </c>
      <c r="G129" s="186"/>
      <c r="H129" s="186"/>
      <c r="I129" s="151" t="s">
        <v>71</v>
      </c>
      <c r="J129" s="186"/>
      <c r="K129" s="186"/>
      <c r="L129" s="186"/>
      <c r="M129" s="186"/>
      <c r="N129" s="151" t="s">
        <v>26</v>
      </c>
      <c r="O129" s="186"/>
      <c r="P129" s="186"/>
      <c r="Q129" s="151" t="s">
        <v>71</v>
      </c>
      <c r="R129" s="186"/>
      <c r="S129" s="186"/>
      <c r="T129" s="186"/>
      <c r="U129" s="186"/>
      <c r="V129" s="151" t="s">
        <v>26</v>
      </c>
      <c r="W129" s="186"/>
      <c r="X129" s="186"/>
      <c r="Y129" s="151" t="s">
        <v>70</v>
      </c>
      <c r="Z129" s="186"/>
      <c r="AA129" s="186"/>
      <c r="AB129" s="186"/>
      <c r="AC129" s="186"/>
      <c r="AD129" s="151" t="s">
        <v>26</v>
      </c>
      <c r="AE129" s="186"/>
      <c r="AF129" s="186"/>
      <c r="AG129" s="151" t="s">
        <v>70</v>
      </c>
      <c r="AH129" s="186"/>
      <c r="AI129" s="186"/>
      <c r="AJ129" s="186"/>
      <c r="AK129" s="171"/>
      <c r="AL129" s="172"/>
    </row>
    <row r="130" spans="2:38" ht="15" customHeight="1">
      <c r="B130" s="293"/>
      <c r="C130" s="294"/>
      <c r="D130" s="294"/>
      <c r="E130" s="295"/>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71"/>
      <c r="AL130" s="172"/>
    </row>
    <row r="131" spans="2:41" ht="15" customHeight="1">
      <c r="B131" s="216" t="s">
        <v>38</v>
      </c>
      <c r="C131" s="217"/>
      <c r="D131" s="217"/>
      <c r="E131" s="217"/>
      <c r="F131" s="125">
        <v>1307</v>
      </c>
      <c r="G131" s="126"/>
      <c r="H131" s="126"/>
      <c r="I131" s="129">
        <v>18863480</v>
      </c>
      <c r="J131" s="130"/>
      <c r="K131" s="130"/>
      <c r="L131" s="130"/>
      <c r="M131" s="146"/>
      <c r="N131" s="125">
        <v>235</v>
      </c>
      <c r="O131" s="126"/>
      <c r="P131" s="126"/>
      <c r="Q131" s="129">
        <v>2399087</v>
      </c>
      <c r="R131" s="130"/>
      <c r="S131" s="130"/>
      <c r="T131" s="130"/>
      <c r="U131" s="146"/>
      <c r="V131" s="125">
        <v>669</v>
      </c>
      <c r="W131" s="126"/>
      <c r="X131" s="126"/>
      <c r="Y131" s="129">
        <v>5704313</v>
      </c>
      <c r="Z131" s="130"/>
      <c r="AA131" s="130"/>
      <c r="AB131" s="130"/>
      <c r="AC131" s="146"/>
      <c r="AD131" s="125">
        <v>717</v>
      </c>
      <c r="AE131" s="126"/>
      <c r="AF131" s="126"/>
      <c r="AG131" s="129">
        <f aca="true" t="shared" si="0" ref="AG131:AG143">I131-Q131-Y131</f>
        <v>10760080</v>
      </c>
      <c r="AH131" s="130"/>
      <c r="AI131" s="130"/>
      <c r="AJ131" s="130"/>
      <c r="AK131" s="157">
        <f>Q131/I131*100</f>
        <v>12.718156989060342</v>
      </c>
      <c r="AL131" s="158"/>
      <c r="AO131" s="64"/>
    </row>
    <row r="132" spans="2:41" ht="15" customHeight="1">
      <c r="B132" s="216"/>
      <c r="C132" s="217"/>
      <c r="D132" s="217"/>
      <c r="E132" s="217"/>
      <c r="F132" s="127"/>
      <c r="G132" s="127"/>
      <c r="H132" s="127"/>
      <c r="I132" s="148"/>
      <c r="J132" s="149"/>
      <c r="K132" s="149"/>
      <c r="L132" s="149"/>
      <c r="M132" s="150"/>
      <c r="N132" s="127"/>
      <c r="O132" s="127"/>
      <c r="P132" s="127"/>
      <c r="Q132" s="148"/>
      <c r="R132" s="149"/>
      <c r="S132" s="149"/>
      <c r="T132" s="149"/>
      <c r="U132" s="150"/>
      <c r="V132" s="127"/>
      <c r="W132" s="127"/>
      <c r="X132" s="127"/>
      <c r="Y132" s="148"/>
      <c r="Z132" s="149"/>
      <c r="AA132" s="149"/>
      <c r="AB132" s="149"/>
      <c r="AC132" s="150"/>
      <c r="AD132" s="127"/>
      <c r="AE132" s="127"/>
      <c r="AF132" s="127"/>
      <c r="AG132" s="148"/>
      <c r="AH132" s="149"/>
      <c r="AI132" s="149"/>
      <c r="AJ132" s="149"/>
      <c r="AK132" s="159"/>
      <c r="AL132" s="160"/>
      <c r="AO132" s="64"/>
    </row>
    <row r="133" spans="2:41" ht="15" customHeight="1">
      <c r="B133" s="216" t="s">
        <v>39</v>
      </c>
      <c r="C133" s="217"/>
      <c r="D133" s="217"/>
      <c r="E133" s="217"/>
      <c r="F133" s="125">
        <v>1204</v>
      </c>
      <c r="G133" s="126"/>
      <c r="H133" s="126"/>
      <c r="I133" s="129">
        <v>17963681</v>
      </c>
      <c r="J133" s="130"/>
      <c r="K133" s="130"/>
      <c r="L133" s="130"/>
      <c r="M133" s="146"/>
      <c r="N133" s="125">
        <v>292</v>
      </c>
      <c r="O133" s="126"/>
      <c r="P133" s="126"/>
      <c r="Q133" s="129">
        <v>3108749</v>
      </c>
      <c r="R133" s="130"/>
      <c r="S133" s="130"/>
      <c r="T133" s="130"/>
      <c r="U133" s="146"/>
      <c r="V133" s="125">
        <v>507</v>
      </c>
      <c r="W133" s="126"/>
      <c r="X133" s="126"/>
      <c r="Y133" s="129">
        <v>4877530</v>
      </c>
      <c r="Z133" s="130"/>
      <c r="AA133" s="130"/>
      <c r="AB133" s="130"/>
      <c r="AC133" s="146"/>
      <c r="AD133" s="164">
        <v>678</v>
      </c>
      <c r="AE133" s="165"/>
      <c r="AF133" s="166"/>
      <c r="AG133" s="129">
        <f t="shared" si="0"/>
        <v>9977402</v>
      </c>
      <c r="AH133" s="130"/>
      <c r="AI133" s="130"/>
      <c r="AJ133" s="130"/>
      <c r="AK133" s="161">
        <f>Q133/I133*100</f>
        <v>17.305745965985476</v>
      </c>
      <c r="AL133" s="162"/>
      <c r="AO133" s="64"/>
    </row>
    <row r="134" spans="2:41" ht="15" customHeight="1">
      <c r="B134" s="216"/>
      <c r="C134" s="217"/>
      <c r="D134" s="217"/>
      <c r="E134" s="217"/>
      <c r="F134" s="127"/>
      <c r="G134" s="127"/>
      <c r="H134" s="127"/>
      <c r="I134" s="148"/>
      <c r="J134" s="149"/>
      <c r="K134" s="149"/>
      <c r="L134" s="149"/>
      <c r="M134" s="150"/>
      <c r="N134" s="127"/>
      <c r="O134" s="127"/>
      <c r="P134" s="127"/>
      <c r="Q134" s="148"/>
      <c r="R134" s="149"/>
      <c r="S134" s="149"/>
      <c r="T134" s="149"/>
      <c r="U134" s="150"/>
      <c r="V134" s="127"/>
      <c r="W134" s="127"/>
      <c r="X134" s="127"/>
      <c r="Y134" s="148"/>
      <c r="Z134" s="149"/>
      <c r="AA134" s="149"/>
      <c r="AB134" s="149"/>
      <c r="AC134" s="150"/>
      <c r="AD134" s="167"/>
      <c r="AE134" s="168"/>
      <c r="AF134" s="169"/>
      <c r="AG134" s="148"/>
      <c r="AH134" s="149"/>
      <c r="AI134" s="149"/>
      <c r="AJ134" s="149"/>
      <c r="AK134" s="163"/>
      <c r="AL134" s="162"/>
      <c r="AO134" s="64"/>
    </row>
    <row r="135" spans="2:41" ht="15" customHeight="1">
      <c r="B135" s="216" t="s">
        <v>40</v>
      </c>
      <c r="C135" s="217"/>
      <c r="D135" s="217"/>
      <c r="E135" s="217"/>
      <c r="F135" s="125">
        <v>1201</v>
      </c>
      <c r="G135" s="126"/>
      <c r="H135" s="126"/>
      <c r="I135" s="129">
        <v>17032746</v>
      </c>
      <c r="J135" s="130"/>
      <c r="K135" s="130"/>
      <c r="L135" s="130"/>
      <c r="M135" s="146"/>
      <c r="N135" s="125">
        <v>269</v>
      </c>
      <c r="O135" s="126"/>
      <c r="P135" s="126"/>
      <c r="Q135" s="129">
        <v>2616696</v>
      </c>
      <c r="R135" s="130"/>
      <c r="S135" s="130"/>
      <c r="T135" s="130"/>
      <c r="U135" s="146"/>
      <c r="V135" s="125">
        <v>540</v>
      </c>
      <c r="W135" s="126"/>
      <c r="X135" s="126"/>
      <c r="Y135" s="129">
        <v>4813960</v>
      </c>
      <c r="Z135" s="130"/>
      <c r="AA135" s="130"/>
      <c r="AB135" s="130"/>
      <c r="AC135" s="146"/>
      <c r="AD135" s="164">
        <v>651</v>
      </c>
      <c r="AE135" s="165"/>
      <c r="AF135" s="166"/>
      <c r="AG135" s="129">
        <f t="shared" si="0"/>
        <v>9602090</v>
      </c>
      <c r="AH135" s="130"/>
      <c r="AI135" s="130"/>
      <c r="AJ135" s="130"/>
      <c r="AK135" s="157">
        <f>Q135/I135*100</f>
        <v>15.3627371652228</v>
      </c>
      <c r="AL135" s="158"/>
      <c r="AO135" s="64"/>
    </row>
    <row r="136" spans="2:41" ht="15" customHeight="1">
      <c r="B136" s="216"/>
      <c r="C136" s="217"/>
      <c r="D136" s="217"/>
      <c r="E136" s="217"/>
      <c r="F136" s="127"/>
      <c r="G136" s="127"/>
      <c r="H136" s="127"/>
      <c r="I136" s="148"/>
      <c r="J136" s="149"/>
      <c r="K136" s="149"/>
      <c r="L136" s="149"/>
      <c r="M136" s="150"/>
      <c r="N136" s="127"/>
      <c r="O136" s="127"/>
      <c r="P136" s="127"/>
      <c r="Q136" s="148"/>
      <c r="R136" s="149"/>
      <c r="S136" s="149"/>
      <c r="T136" s="149"/>
      <c r="U136" s="150"/>
      <c r="V136" s="127"/>
      <c r="W136" s="127"/>
      <c r="X136" s="127"/>
      <c r="Y136" s="148"/>
      <c r="Z136" s="149"/>
      <c r="AA136" s="149"/>
      <c r="AB136" s="149"/>
      <c r="AC136" s="150"/>
      <c r="AD136" s="167"/>
      <c r="AE136" s="168"/>
      <c r="AF136" s="169"/>
      <c r="AG136" s="148"/>
      <c r="AH136" s="149"/>
      <c r="AI136" s="149"/>
      <c r="AJ136" s="149"/>
      <c r="AK136" s="159"/>
      <c r="AL136" s="160"/>
      <c r="AO136" s="64"/>
    </row>
    <row r="137" spans="2:41" ht="15" customHeight="1">
      <c r="B137" s="216" t="s">
        <v>41</v>
      </c>
      <c r="C137" s="217"/>
      <c r="D137" s="217"/>
      <c r="E137" s="217"/>
      <c r="F137" s="125">
        <v>1443</v>
      </c>
      <c r="G137" s="126"/>
      <c r="H137" s="126"/>
      <c r="I137" s="129">
        <v>22541547</v>
      </c>
      <c r="J137" s="130"/>
      <c r="K137" s="130"/>
      <c r="L137" s="130"/>
      <c r="M137" s="146"/>
      <c r="N137" s="125">
        <v>361</v>
      </c>
      <c r="O137" s="126"/>
      <c r="P137" s="126"/>
      <c r="Q137" s="129">
        <v>3893806</v>
      </c>
      <c r="R137" s="130"/>
      <c r="S137" s="130"/>
      <c r="T137" s="130"/>
      <c r="U137" s="146"/>
      <c r="V137" s="125">
        <v>590</v>
      </c>
      <c r="W137" s="126"/>
      <c r="X137" s="126"/>
      <c r="Y137" s="129">
        <v>5477661</v>
      </c>
      <c r="Z137" s="130"/>
      <c r="AA137" s="130"/>
      <c r="AB137" s="130"/>
      <c r="AC137" s="146"/>
      <c r="AD137" s="164">
        <v>819</v>
      </c>
      <c r="AE137" s="165"/>
      <c r="AF137" s="166"/>
      <c r="AG137" s="129">
        <f t="shared" si="0"/>
        <v>13170080</v>
      </c>
      <c r="AH137" s="130"/>
      <c r="AI137" s="130"/>
      <c r="AJ137" s="130"/>
      <c r="AK137" s="161">
        <f>Q137/I137*100</f>
        <v>17.273907598267325</v>
      </c>
      <c r="AL137" s="162"/>
      <c r="AO137" s="64"/>
    </row>
    <row r="138" spans="2:38" ht="15" customHeight="1">
      <c r="B138" s="216"/>
      <c r="C138" s="217"/>
      <c r="D138" s="217"/>
      <c r="E138" s="217"/>
      <c r="F138" s="127"/>
      <c r="G138" s="127"/>
      <c r="H138" s="127"/>
      <c r="I138" s="148"/>
      <c r="J138" s="149"/>
      <c r="K138" s="149"/>
      <c r="L138" s="149"/>
      <c r="M138" s="150"/>
      <c r="N138" s="127"/>
      <c r="O138" s="127"/>
      <c r="P138" s="127"/>
      <c r="Q138" s="148"/>
      <c r="R138" s="149"/>
      <c r="S138" s="149"/>
      <c r="T138" s="149"/>
      <c r="U138" s="150"/>
      <c r="V138" s="127"/>
      <c r="W138" s="127"/>
      <c r="X138" s="127"/>
      <c r="Y138" s="148"/>
      <c r="Z138" s="149"/>
      <c r="AA138" s="149"/>
      <c r="AB138" s="149"/>
      <c r="AC138" s="150"/>
      <c r="AD138" s="167"/>
      <c r="AE138" s="168"/>
      <c r="AF138" s="169"/>
      <c r="AG138" s="148"/>
      <c r="AH138" s="149"/>
      <c r="AI138" s="149"/>
      <c r="AJ138" s="149"/>
      <c r="AK138" s="163"/>
      <c r="AL138" s="162"/>
    </row>
    <row r="139" spans="2:38" ht="15" customHeight="1">
      <c r="B139" s="216" t="s">
        <v>42</v>
      </c>
      <c r="C139" s="217"/>
      <c r="D139" s="217"/>
      <c r="E139" s="217"/>
      <c r="F139" s="125">
        <v>737</v>
      </c>
      <c r="G139" s="126"/>
      <c r="H139" s="126"/>
      <c r="I139" s="129">
        <v>11799980</v>
      </c>
      <c r="J139" s="130"/>
      <c r="K139" s="130"/>
      <c r="L139" s="130"/>
      <c r="M139" s="146"/>
      <c r="N139" s="125">
        <v>180</v>
      </c>
      <c r="O139" s="126"/>
      <c r="P139" s="126"/>
      <c r="Q139" s="129">
        <v>1928381</v>
      </c>
      <c r="R139" s="130"/>
      <c r="S139" s="130"/>
      <c r="T139" s="130"/>
      <c r="U139" s="146"/>
      <c r="V139" s="125">
        <v>301</v>
      </c>
      <c r="W139" s="126"/>
      <c r="X139" s="126"/>
      <c r="Y139" s="129">
        <v>2975255</v>
      </c>
      <c r="Z139" s="130"/>
      <c r="AA139" s="130"/>
      <c r="AB139" s="130"/>
      <c r="AC139" s="146"/>
      <c r="AD139" s="164">
        <v>448</v>
      </c>
      <c r="AE139" s="165"/>
      <c r="AF139" s="166"/>
      <c r="AG139" s="129">
        <f t="shared" si="0"/>
        <v>6896344</v>
      </c>
      <c r="AH139" s="130"/>
      <c r="AI139" s="130"/>
      <c r="AJ139" s="130"/>
      <c r="AK139" s="157">
        <f>Q139/I139*100</f>
        <v>16.342239563117904</v>
      </c>
      <c r="AL139" s="158"/>
    </row>
    <row r="140" spans="2:38" ht="15" customHeight="1">
      <c r="B140" s="216"/>
      <c r="C140" s="217"/>
      <c r="D140" s="217"/>
      <c r="E140" s="217"/>
      <c r="F140" s="127"/>
      <c r="G140" s="127"/>
      <c r="H140" s="127"/>
      <c r="I140" s="148"/>
      <c r="J140" s="149"/>
      <c r="K140" s="149"/>
      <c r="L140" s="149"/>
      <c r="M140" s="150"/>
      <c r="N140" s="127"/>
      <c r="O140" s="127"/>
      <c r="P140" s="127"/>
      <c r="Q140" s="148"/>
      <c r="R140" s="149"/>
      <c r="S140" s="149"/>
      <c r="T140" s="149"/>
      <c r="U140" s="150"/>
      <c r="V140" s="127"/>
      <c r="W140" s="127"/>
      <c r="X140" s="127"/>
      <c r="Y140" s="148"/>
      <c r="Z140" s="149"/>
      <c r="AA140" s="149"/>
      <c r="AB140" s="149"/>
      <c r="AC140" s="150"/>
      <c r="AD140" s="167"/>
      <c r="AE140" s="168"/>
      <c r="AF140" s="169"/>
      <c r="AG140" s="148"/>
      <c r="AH140" s="149"/>
      <c r="AI140" s="149"/>
      <c r="AJ140" s="149"/>
      <c r="AK140" s="159"/>
      <c r="AL140" s="160"/>
    </row>
    <row r="141" spans="2:38" ht="15" customHeight="1">
      <c r="B141" s="216" t="s">
        <v>43</v>
      </c>
      <c r="C141" s="217"/>
      <c r="D141" s="217"/>
      <c r="E141" s="217"/>
      <c r="F141" s="125">
        <v>1075</v>
      </c>
      <c r="G141" s="126"/>
      <c r="H141" s="126"/>
      <c r="I141" s="129">
        <v>17721714</v>
      </c>
      <c r="J141" s="130"/>
      <c r="K141" s="130"/>
      <c r="L141" s="130"/>
      <c r="M141" s="146"/>
      <c r="N141" s="125">
        <v>232</v>
      </c>
      <c r="O141" s="126"/>
      <c r="P141" s="126"/>
      <c r="Q141" s="129">
        <v>2684920</v>
      </c>
      <c r="R141" s="130"/>
      <c r="S141" s="130"/>
      <c r="T141" s="130"/>
      <c r="U141" s="146"/>
      <c r="V141" s="125">
        <v>456</v>
      </c>
      <c r="W141" s="126"/>
      <c r="X141" s="126"/>
      <c r="Y141" s="129">
        <v>4752948</v>
      </c>
      <c r="Z141" s="130"/>
      <c r="AA141" s="130"/>
      <c r="AB141" s="130"/>
      <c r="AC141" s="146"/>
      <c r="AD141" s="125">
        <v>648</v>
      </c>
      <c r="AE141" s="126"/>
      <c r="AF141" s="126"/>
      <c r="AG141" s="129">
        <f t="shared" si="0"/>
        <v>10283846</v>
      </c>
      <c r="AH141" s="130"/>
      <c r="AI141" s="130"/>
      <c r="AJ141" s="130"/>
      <c r="AK141" s="161">
        <f>Q141/I141*100</f>
        <v>15.150453280083406</v>
      </c>
      <c r="AL141" s="162"/>
    </row>
    <row r="142" spans="2:38" ht="15" customHeight="1">
      <c r="B142" s="216"/>
      <c r="C142" s="217"/>
      <c r="D142" s="217"/>
      <c r="E142" s="217"/>
      <c r="F142" s="127"/>
      <c r="G142" s="127"/>
      <c r="H142" s="127"/>
      <c r="I142" s="148"/>
      <c r="J142" s="149"/>
      <c r="K142" s="149"/>
      <c r="L142" s="149"/>
      <c r="M142" s="150"/>
      <c r="N142" s="127"/>
      <c r="O142" s="127"/>
      <c r="P142" s="127"/>
      <c r="Q142" s="148"/>
      <c r="R142" s="149"/>
      <c r="S142" s="149"/>
      <c r="T142" s="149"/>
      <c r="U142" s="150"/>
      <c r="V142" s="127"/>
      <c r="W142" s="127"/>
      <c r="X142" s="127"/>
      <c r="Y142" s="148"/>
      <c r="Z142" s="149"/>
      <c r="AA142" s="149"/>
      <c r="AB142" s="149"/>
      <c r="AC142" s="150"/>
      <c r="AD142" s="127"/>
      <c r="AE142" s="127"/>
      <c r="AF142" s="127"/>
      <c r="AG142" s="148"/>
      <c r="AH142" s="149"/>
      <c r="AI142" s="149"/>
      <c r="AJ142" s="149"/>
      <c r="AK142" s="163"/>
      <c r="AL142" s="162"/>
    </row>
    <row r="143" spans="2:38" ht="15" customHeight="1">
      <c r="B143" s="216" t="s">
        <v>44</v>
      </c>
      <c r="C143" s="217"/>
      <c r="D143" s="217"/>
      <c r="E143" s="217"/>
      <c r="F143" s="125">
        <v>11</v>
      </c>
      <c r="G143" s="126"/>
      <c r="H143" s="126"/>
      <c r="I143" s="129">
        <v>30551</v>
      </c>
      <c r="J143" s="130"/>
      <c r="K143" s="130"/>
      <c r="L143" s="130"/>
      <c r="M143" s="146"/>
      <c r="N143" s="125">
        <v>5</v>
      </c>
      <c r="O143" s="126"/>
      <c r="P143" s="126"/>
      <c r="Q143" s="129">
        <v>9615</v>
      </c>
      <c r="R143" s="130"/>
      <c r="S143" s="130"/>
      <c r="T143" s="130"/>
      <c r="U143" s="146"/>
      <c r="V143" s="125">
        <v>2</v>
      </c>
      <c r="W143" s="126"/>
      <c r="X143" s="126"/>
      <c r="Y143" s="129">
        <v>2145</v>
      </c>
      <c r="Z143" s="130"/>
      <c r="AA143" s="130"/>
      <c r="AB143" s="130"/>
      <c r="AC143" s="146"/>
      <c r="AD143" s="143">
        <v>4</v>
      </c>
      <c r="AE143" s="144"/>
      <c r="AF143" s="144"/>
      <c r="AG143" s="129">
        <f t="shared" si="0"/>
        <v>18791</v>
      </c>
      <c r="AH143" s="130"/>
      <c r="AI143" s="130"/>
      <c r="AJ143" s="130"/>
      <c r="AK143" s="157">
        <f>Q143/I143*100</f>
        <v>31.471964911132204</v>
      </c>
      <c r="AL143" s="158"/>
    </row>
    <row r="144" spans="2:38" ht="15" customHeight="1" thickBot="1">
      <c r="B144" s="285"/>
      <c r="C144" s="286"/>
      <c r="D144" s="286"/>
      <c r="E144" s="286"/>
      <c r="F144" s="128"/>
      <c r="G144" s="128"/>
      <c r="H144" s="128"/>
      <c r="I144" s="131"/>
      <c r="J144" s="132"/>
      <c r="K144" s="132"/>
      <c r="L144" s="132"/>
      <c r="M144" s="147"/>
      <c r="N144" s="128"/>
      <c r="O144" s="128"/>
      <c r="P144" s="128"/>
      <c r="Q144" s="131"/>
      <c r="R144" s="132"/>
      <c r="S144" s="132"/>
      <c r="T144" s="132"/>
      <c r="U144" s="147"/>
      <c r="V144" s="128"/>
      <c r="W144" s="128"/>
      <c r="X144" s="128"/>
      <c r="Y144" s="131"/>
      <c r="Z144" s="132"/>
      <c r="AA144" s="132"/>
      <c r="AB144" s="132"/>
      <c r="AC144" s="147"/>
      <c r="AD144" s="128"/>
      <c r="AE144" s="128"/>
      <c r="AF144" s="128"/>
      <c r="AG144" s="131"/>
      <c r="AH144" s="132"/>
      <c r="AI144" s="132"/>
      <c r="AJ144" s="132"/>
      <c r="AK144" s="175"/>
      <c r="AL144" s="176"/>
    </row>
    <row r="145" spans="2:38" ht="15" customHeight="1" thickTop="1">
      <c r="B145" s="273" t="s">
        <v>45</v>
      </c>
      <c r="C145" s="274"/>
      <c r="D145" s="274"/>
      <c r="E145" s="274"/>
      <c r="F145" s="143">
        <f>SUM(F131:H144)</f>
        <v>6978</v>
      </c>
      <c r="G145" s="144"/>
      <c r="H145" s="144"/>
      <c r="I145" s="137">
        <f>SUM(I131:M144)</f>
        <v>105953699</v>
      </c>
      <c r="J145" s="138"/>
      <c r="K145" s="138"/>
      <c r="L145" s="138"/>
      <c r="M145" s="139"/>
      <c r="N145" s="143">
        <f>SUM(N131:P144)</f>
        <v>1574</v>
      </c>
      <c r="O145" s="144"/>
      <c r="P145" s="144"/>
      <c r="Q145" s="137">
        <f>SUM(Q131:U144)</f>
        <v>16641254</v>
      </c>
      <c r="R145" s="138"/>
      <c r="S145" s="138"/>
      <c r="T145" s="138"/>
      <c r="U145" s="139"/>
      <c r="V145" s="143">
        <f>SUM(V131:X144)</f>
        <v>3065</v>
      </c>
      <c r="W145" s="144"/>
      <c r="X145" s="144"/>
      <c r="Y145" s="137">
        <f>SUM(Y131:AC144)</f>
        <v>28603812</v>
      </c>
      <c r="Z145" s="138"/>
      <c r="AA145" s="138"/>
      <c r="AB145" s="138"/>
      <c r="AC145" s="139"/>
      <c r="AD145" s="143">
        <f>SUM(AD131:AF144)</f>
        <v>3965</v>
      </c>
      <c r="AE145" s="144"/>
      <c r="AF145" s="144"/>
      <c r="AG145" s="137">
        <f>SUM(AG131:AJ144)</f>
        <v>60708633</v>
      </c>
      <c r="AH145" s="138"/>
      <c r="AI145" s="138"/>
      <c r="AJ145" s="138"/>
      <c r="AK145" s="161">
        <f>Q145/I145*100</f>
        <v>15.706156705298227</v>
      </c>
      <c r="AL145" s="162"/>
    </row>
    <row r="146" spans="2:38" ht="15" customHeight="1" thickBot="1">
      <c r="B146" s="275"/>
      <c r="C146" s="276"/>
      <c r="D146" s="276"/>
      <c r="E146" s="276"/>
      <c r="F146" s="145"/>
      <c r="G146" s="145"/>
      <c r="H146" s="145"/>
      <c r="I146" s="140"/>
      <c r="J146" s="141"/>
      <c r="K146" s="141"/>
      <c r="L146" s="141"/>
      <c r="M146" s="142"/>
      <c r="N146" s="145"/>
      <c r="O146" s="145"/>
      <c r="P146" s="145"/>
      <c r="Q146" s="140"/>
      <c r="R146" s="141"/>
      <c r="S146" s="141"/>
      <c r="T146" s="141"/>
      <c r="U146" s="142"/>
      <c r="V146" s="145"/>
      <c r="W146" s="145"/>
      <c r="X146" s="145"/>
      <c r="Y146" s="140"/>
      <c r="Z146" s="141"/>
      <c r="AA146" s="141"/>
      <c r="AB146" s="141"/>
      <c r="AC146" s="142"/>
      <c r="AD146" s="145"/>
      <c r="AE146" s="145"/>
      <c r="AF146" s="145"/>
      <c r="AG146" s="140"/>
      <c r="AH146" s="141"/>
      <c r="AI146" s="141"/>
      <c r="AJ146" s="141"/>
      <c r="AK146" s="173"/>
      <c r="AL146" s="174"/>
    </row>
    <row r="147" spans="2:38" ht="16.5" customHeight="1">
      <c r="B147" s="48" t="s">
        <v>30</v>
      </c>
      <c r="C147" s="49" t="s">
        <v>75</v>
      </c>
      <c r="D147" s="50"/>
      <c r="E147" s="50"/>
      <c r="F147" s="50"/>
      <c r="G147" s="50"/>
      <c r="H147" s="50"/>
      <c r="I147" s="50"/>
      <c r="J147" s="50"/>
      <c r="K147" s="50"/>
      <c r="L147" s="50"/>
      <c r="M147" s="50"/>
      <c r="N147" s="50"/>
      <c r="O147" s="50"/>
      <c r="P147" s="50"/>
      <c r="Q147" s="50"/>
      <c r="R147" s="50"/>
      <c r="S147" s="50"/>
      <c r="T147" s="50"/>
      <c r="U147" s="50"/>
      <c r="V147" s="50"/>
      <c r="W147" s="50"/>
      <c r="X147" s="50"/>
      <c r="Y147" s="3"/>
      <c r="Z147" s="52"/>
      <c r="AA147" s="52"/>
      <c r="AB147" s="52"/>
      <c r="AC147" s="11"/>
      <c r="AD147" s="11"/>
      <c r="AE147" s="53"/>
      <c r="AF147" s="53"/>
      <c r="AG147" s="53"/>
      <c r="AH147" s="53"/>
      <c r="AI147" s="11"/>
      <c r="AJ147" s="61"/>
      <c r="AK147" s="61"/>
      <c r="AL147" s="61"/>
    </row>
    <row r="148" spans="2:38" ht="16.5" customHeight="1">
      <c r="B148" s="48"/>
      <c r="C148" s="49"/>
      <c r="D148" s="50"/>
      <c r="E148" s="50"/>
      <c r="F148" s="50"/>
      <c r="G148" s="50"/>
      <c r="H148" s="50"/>
      <c r="I148" s="50"/>
      <c r="J148" s="50"/>
      <c r="K148" s="50"/>
      <c r="L148" s="50"/>
      <c r="M148" s="50"/>
      <c r="N148" s="50"/>
      <c r="O148" s="50"/>
      <c r="P148" s="50"/>
      <c r="Q148" s="50"/>
      <c r="R148" s="50"/>
      <c r="S148" s="50"/>
      <c r="T148" s="50"/>
      <c r="U148" s="50"/>
      <c r="V148" s="50"/>
      <c r="W148" s="50"/>
      <c r="X148" s="50"/>
      <c r="Y148" s="3"/>
      <c r="Z148" s="52"/>
      <c r="AA148" s="52"/>
      <c r="AB148" s="52"/>
      <c r="AC148" s="11"/>
      <c r="AD148" s="11"/>
      <c r="AE148" s="53"/>
      <c r="AF148" s="53"/>
      <c r="AG148" s="53"/>
      <c r="AH148" s="53"/>
      <c r="AI148" s="11"/>
      <c r="AJ148" s="61"/>
      <c r="AK148" s="61"/>
      <c r="AL148" s="61"/>
    </row>
    <row r="149" spans="2:38" ht="16.5" customHeight="1">
      <c r="B149" s="65" t="s">
        <v>88</v>
      </c>
      <c r="C149" s="200" t="s">
        <v>107</v>
      </c>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61"/>
    </row>
    <row r="150" spans="2:38" ht="16.5" customHeight="1">
      <c r="B150" s="48"/>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61"/>
    </row>
    <row r="151" spans="2:38" ht="16.5" customHeight="1">
      <c r="B151" s="48"/>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61"/>
    </row>
    <row r="152" spans="2:38" ht="16.5" customHeight="1">
      <c r="B152" s="1"/>
      <c r="C152" s="1"/>
      <c r="D152" s="1"/>
      <c r="E152" s="1"/>
      <c r="F152" s="62"/>
      <c r="G152" s="62"/>
      <c r="H152" s="62"/>
      <c r="I152" s="17"/>
      <c r="J152" s="11"/>
      <c r="K152" s="11"/>
      <c r="L152" s="11"/>
      <c r="M152" s="11"/>
      <c r="N152" s="11"/>
      <c r="O152" s="11"/>
      <c r="P152" s="63"/>
      <c r="Q152" s="63"/>
      <c r="R152" s="63"/>
      <c r="S152" s="17"/>
      <c r="T152" s="52"/>
      <c r="U152" s="52"/>
      <c r="V152" s="52"/>
      <c r="W152" s="52"/>
      <c r="X152" s="52"/>
      <c r="Y152" s="17"/>
      <c r="Z152" s="52"/>
      <c r="AA152" s="52"/>
      <c r="AB152" s="52"/>
      <c r="AC152" s="11"/>
      <c r="AD152" s="11"/>
      <c r="AE152" s="53"/>
      <c r="AF152" s="53"/>
      <c r="AG152" s="53"/>
      <c r="AH152" s="53"/>
      <c r="AI152" s="11"/>
      <c r="AJ152" s="61"/>
      <c r="AK152" s="61"/>
      <c r="AL152" s="61"/>
    </row>
    <row r="153" spans="1:11" ht="16.5" customHeight="1">
      <c r="A153" s="66" t="s">
        <v>68</v>
      </c>
      <c r="B153" s="66"/>
      <c r="C153" s="67" t="s">
        <v>46</v>
      </c>
      <c r="D153" s="68"/>
      <c r="E153" s="68"/>
      <c r="F153" s="68"/>
      <c r="G153" s="68"/>
      <c r="H153" s="31"/>
      <c r="I153" s="69"/>
      <c r="K153" s="70"/>
    </row>
    <row r="154" spans="2:11" ht="16.5" customHeight="1">
      <c r="B154" s="71"/>
      <c r="C154" s="71"/>
      <c r="D154" s="72"/>
      <c r="E154" s="73"/>
      <c r="F154" s="73"/>
      <c r="G154" s="73"/>
      <c r="H154" s="73"/>
      <c r="I154" s="73"/>
      <c r="J154" s="70"/>
      <c r="K154" s="70"/>
    </row>
    <row r="155" spans="2:30" ht="16.5" customHeight="1" thickBot="1">
      <c r="B155" s="36" t="s">
        <v>21</v>
      </c>
      <c r="C155" s="57"/>
      <c r="D155" s="72"/>
      <c r="E155" s="73"/>
      <c r="F155" s="36" t="s">
        <v>76</v>
      </c>
      <c r="G155" s="73"/>
      <c r="H155" s="73"/>
      <c r="I155" s="73"/>
      <c r="J155" s="70"/>
      <c r="K155" s="70"/>
      <c r="AD155" s="45" t="s">
        <v>69</v>
      </c>
    </row>
    <row r="156" spans="2:38" s="74" customFormat="1" ht="27" customHeight="1">
      <c r="B156" s="428"/>
      <c r="C156" s="429"/>
      <c r="D156" s="429"/>
      <c r="E156" s="429"/>
      <c r="F156" s="465" t="s">
        <v>55</v>
      </c>
      <c r="G156" s="466"/>
      <c r="H156" s="466"/>
      <c r="I156" s="466"/>
      <c r="J156" s="466"/>
      <c r="K156" s="466"/>
      <c r="L156" s="466"/>
      <c r="M156" s="466"/>
      <c r="N156" s="466"/>
      <c r="O156" s="467"/>
      <c r="P156" s="154" t="s">
        <v>23</v>
      </c>
      <c r="Q156" s="298"/>
      <c r="R156" s="298"/>
      <c r="S156" s="298"/>
      <c r="T156" s="298"/>
      <c r="U156" s="298"/>
      <c r="V156" s="298"/>
      <c r="W156" s="298"/>
      <c r="X156" s="298"/>
      <c r="Y156" s="299"/>
      <c r="Z156" s="449" t="s">
        <v>56</v>
      </c>
      <c r="AA156" s="449"/>
      <c r="AB156" s="449"/>
      <c r="AC156" s="449"/>
      <c r="AD156" s="449"/>
      <c r="AE156" s="449"/>
      <c r="AF156" s="449"/>
      <c r="AG156" s="449"/>
      <c r="AH156" s="449"/>
      <c r="AI156" s="449"/>
      <c r="AJ156" s="450" t="s">
        <v>62</v>
      </c>
      <c r="AK156" s="451"/>
      <c r="AL156" s="452"/>
    </row>
    <row r="157" spans="2:42" s="75" customFormat="1" ht="27" customHeight="1">
      <c r="B157" s="430"/>
      <c r="C157" s="431"/>
      <c r="D157" s="432"/>
      <c r="E157" s="432"/>
      <c r="F157" s="421" t="s">
        <v>57</v>
      </c>
      <c r="G157" s="421"/>
      <c r="H157" s="421"/>
      <c r="I157" s="421"/>
      <c r="J157" s="151" t="s">
        <v>70</v>
      </c>
      <c r="K157" s="186"/>
      <c r="L157" s="186"/>
      <c r="M157" s="186"/>
      <c r="N157" s="186"/>
      <c r="O157" s="186"/>
      <c r="P157" s="421" t="s">
        <v>57</v>
      </c>
      <c r="Q157" s="421"/>
      <c r="R157" s="421"/>
      <c r="S157" s="421"/>
      <c r="T157" s="151" t="s">
        <v>70</v>
      </c>
      <c r="U157" s="186"/>
      <c r="V157" s="186"/>
      <c r="W157" s="186"/>
      <c r="X157" s="186"/>
      <c r="Y157" s="186"/>
      <c r="Z157" s="421" t="s">
        <v>57</v>
      </c>
      <c r="AA157" s="421"/>
      <c r="AB157" s="421"/>
      <c r="AC157" s="421"/>
      <c r="AD157" s="421"/>
      <c r="AE157" s="151" t="s">
        <v>70</v>
      </c>
      <c r="AF157" s="186"/>
      <c r="AG157" s="186"/>
      <c r="AH157" s="186"/>
      <c r="AI157" s="186"/>
      <c r="AJ157" s="453"/>
      <c r="AK157" s="454"/>
      <c r="AL157" s="455"/>
      <c r="AN157" s="74"/>
      <c r="AO157" s="6" t="s">
        <v>23</v>
      </c>
      <c r="AP157" s="6" t="s">
        <v>24</v>
      </c>
    </row>
    <row r="158" spans="2:42" s="74" customFormat="1" ht="16.5" customHeight="1">
      <c r="B158" s="433" t="s">
        <v>50</v>
      </c>
      <c r="C158" s="434"/>
      <c r="D158" s="435" t="s">
        <v>58</v>
      </c>
      <c r="E158" s="435"/>
      <c r="F158" s="278">
        <v>1254</v>
      </c>
      <c r="G158" s="278"/>
      <c r="H158" s="278"/>
      <c r="I158" s="278"/>
      <c r="J158" s="278">
        <v>24296484</v>
      </c>
      <c r="K158" s="278"/>
      <c r="L158" s="278"/>
      <c r="M158" s="278"/>
      <c r="N158" s="278"/>
      <c r="O158" s="278"/>
      <c r="P158" s="278">
        <v>1254</v>
      </c>
      <c r="Q158" s="278"/>
      <c r="R158" s="278"/>
      <c r="S158" s="278"/>
      <c r="T158" s="278">
        <v>24296484</v>
      </c>
      <c r="U158" s="278"/>
      <c r="V158" s="278"/>
      <c r="W158" s="278"/>
      <c r="X158" s="278"/>
      <c r="Y158" s="278"/>
      <c r="Z158" s="422">
        <v>0</v>
      </c>
      <c r="AA158" s="422"/>
      <c r="AB158" s="422"/>
      <c r="AC158" s="422"/>
      <c r="AD158" s="422"/>
      <c r="AE158" s="422">
        <f>J158-T158</f>
        <v>0</v>
      </c>
      <c r="AF158" s="422"/>
      <c r="AG158" s="422"/>
      <c r="AH158" s="422"/>
      <c r="AI158" s="422"/>
      <c r="AJ158" s="456">
        <f aca="true" t="shared" si="1" ref="AJ158:AJ175">T158/J158*100</f>
        <v>100</v>
      </c>
      <c r="AK158" s="457"/>
      <c r="AL158" s="458"/>
      <c r="AN158" s="6" t="s">
        <v>8</v>
      </c>
      <c r="AO158" s="76">
        <f>T160/1000</f>
        <v>93262.817</v>
      </c>
      <c r="AP158" s="76">
        <f>AE160/1000</f>
        <v>2223.807</v>
      </c>
    </row>
    <row r="159" spans="2:42" s="74" customFormat="1" ht="16.5" customHeight="1">
      <c r="B159" s="433"/>
      <c r="C159" s="434"/>
      <c r="D159" s="436" t="s">
        <v>59</v>
      </c>
      <c r="E159" s="436"/>
      <c r="F159" s="279">
        <v>3651</v>
      </c>
      <c r="G159" s="279"/>
      <c r="H159" s="279"/>
      <c r="I159" s="279"/>
      <c r="J159" s="279">
        <v>71190140</v>
      </c>
      <c r="K159" s="279"/>
      <c r="L159" s="279"/>
      <c r="M159" s="279"/>
      <c r="N159" s="279"/>
      <c r="O159" s="279"/>
      <c r="P159" s="279">
        <v>3592</v>
      </c>
      <c r="Q159" s="279"/>
      <c r="R159" s="279"/>
      <c r="S159" s="279"/>
      <c r="T159" s="279">
        <v>68966333</v>
      </c>
      <c r="U159" s="279"/>
      <c r="V159" s="279"/>
      <c r="W159" s="279"/>
      <c r="X159" s="279"/>
      <c r="Y159" s="279"/>
      <c r="Z159" s="420">
        <v>257</v>
      </c>
      <c r="AA159" s="420"/>
      <c r="AB159" s="420"/>
      <c r="AC159" s="420"/>
      <c r="AD159" s="420"/>
      <c r="AE159" s="420">
        <f>J159-T159</f>
        <v>2223807</v>
      </c>
      <c r="AF159" s="420"/>
      <c r="AG159" s="420"/>
      <c r="AH159" s="420"/>
      <c r="AI159" s="420"/>
      <c r="AJ159" s="459">
        <f t="shared" si="1"/>
        <v>96.87624297409727</v>
      </c>
      <c r="AK159" s="460"/>
      <c r="AL159" s="461"/>
      <c r="AN159" s="6" t="s">
        <v>11</v>
      </c>
      <c r="AO159" s="76">
        <f>T163/1000</f>
        <v>1086058.294</v>
      </c>
      <c r="AP159" s="76">
        <f>AE163/1000</f>
        <v>40895.724</v>
      </c>
    </row>
    <row r="160" spans="2:42" s="74" customFormat="1" ht="16.5" customHeight="1">
      <c r="B160" s="433"/>
      <c r="C160" s="434"/>
      <c r="D160" s="437" t="s">
        <v>60</v>
      </c>
      <c r="E160" s="437"/>
      <c r="F160" s="277">
        <f>F159+F158</f>
        <v>4905</v>
      </c>
      <c r="G160" s="277"/>
      <c r="H160" s="277"/>
      <c r="I160" s="277"/>
      <c r="J160" s="277">
        <f>J159+J158</f>
        <v>95486624</v>
      </c>
      <c r="K160" s="277"/>
      <c r="L160" s="277"/>
      <c r="M160" s="277"/>
      <c r="N160" s="277"/>
      <c r="O160" s="277"/>
      <c r="P160" s="277">
        <f>P159+P158</f>
        <v>4846</v>
      </c>
      <c r="Q160" s="277"/>
      <c r="R160" s="277"/>
      <c r="S160" s="277"/>
      <c r="T160" s="277">
        <f>T159+T158</f>
        <v>93262817</v>
      </c>
      <c r="U160" s="277"/>
      <c r="V160" s="277"/>
      <c r="W160" s="277"/>
      <c r="X160" s="277"/>
      <c r="Y160" s="277"/>
      <c r="Z160" s="277">
        <f>Z159+Z158</f>
        <v>257</v>
      </c>
      <c r="AA160" s="277"/>
      <c r="AB160" s="277"/>
      <c r="AC160" s="277"/>
      <c r="AD160" s="277"/>
      <c r="AE160" s="277">
        <f>AE159+AE158</f>
        <v>2223807</v>
      </c>
      <c r="AF160" s="277"/>
      <c r="AG160" s="277"/>
      <c r="AH160" s="277"/>
      <c r="AI160" s="277"/>
      <c r="AJ160" s="462">
        <f t="shared" si="1"/>
        <v>97.67108008761521</v>
      </c>
      <c r="AK160" s="463"/>
      <c r="AL160" s="464"/>
      <c r="AN160" s="6" t="s">
        <v>14</v>
      </c>
      <c r="AO160" s="76">
        <f>T166/1000</f>
        <v>991171.095</v>
      </c>
      <c r="AP160" s="76">
        <f>AE166/1000</f>
        <v>22243.653</v>
      </c>
    </row>
    <row r="161" spans="2:42" s="74" customFormat="1" ht="16.5" customHeight="1">
      <c r="B161" s="433" t="s">
        <v>51</v>
      </c>
      <c r="C161" s="434"/>
      <c r="D161" s="435" t="s">
        <v>58</v>
      </c>
      <c r="E161" s="435"/>
      <c r="F161" s="278">
        <v>28697</v>
      </c>
      <c r="G161" s="278"/>
      <c r="H161" s="278"/>
      <c r="I161" s="278"/>
      <c r="J161" s="278">
        <v>854381053</v>
      </c>
      <c r="K161" s="278"/>
      <c r="L161" s="278"/>
      <c r="M161" s="278"/>
      <c r="N161" s="278"/>
      <c r="O161" s="278"/>
      <c r="P161" s="278">
        <v>28697</v>
      </c>
      <c r="Q161" s="278"/>
      <c r="R161" s="278"/>
      <c r="S161" s="278"/>
      <c r="T161" s="278">
        <v>854381053</v>
      </c>
      <c r="U161" s="278"/>
      <c r="V161" s="278"/>
      <c r="W161" s="278"/>
      <c r="X161" s="278"/>
      <c r="Y161" s="278"/>
      <c r="Z161" s="423">
        <v>0</v>
      </c>
      <c r="AA161" s="423"/>
      <c r="AB161" s="423"/>
      <c r="AC161" s="423"/>
      <c r="AD161" s="423"/>
      <c r="AE161" s="423">
        <f>J161-T161</f>
        <v>0</v>
      </c>
      <c r="AF161" s="423"/>
      <c r="AG161" s="423"/>
      <c r="AH161" s="423"/>
      <c r="AI161" s="423"/>
      <c r="AJ161" s="456">
        <f t="shared" si="1"/>
        <v>100</v>
      </c>
      <c r="AK161" s="457"/>
      <c r="AL161" s="458"/>
      <c r="AN161" s="6" t="s">
        <v>16</v>
      </c>
      <c r="AO161" s="76">
        <f>T169/1000</f>
        <v>666583.6</v>
      </c>
      <c r="AP161" s="76">
        <f>AE169/1000</f>
        <v>10877.498</v>
      </c>
    </row>
    <row r="162" spans="2:42" s="74" customFormat="1" ht="16.5" customHeight="1">
      <c r="B162" s="433"/>
      <c r="C162" s="434"/>
      <c r="D162" s="436" t="s">
        <v>59</v>
      </c>
      <c r="E162" s="436"/>
      <c r="F162" s="279">
        <v>10968</v>
      </c>
      <c r="G162" s="279"/>
      <c r="H162" s="279"/>
      <c r="I162" s="279"/>
      <c r="J162" s="279">
        <v>272572965</v>
      </c>
      <c r="K162" s="279"/>
      <c r="L162" s="279"/>
      <c r="M162" s="279"/>
      <c r="N162" s="279"/>
      <c r="O162" s="279"/>
      <c r="P162" s="279">
        <v>9515</v>
      </c>
      <c r="Q162" s="279"/>
      <c r="R162" s="279"/>
      <c r="S162" s="279"/>
      <c r="T162" s="279">
        <v>231677241</v>
      </c>
      <c r="U162" s="279"/>
      <c r="V162" s="279"/>
      <c r="W162" s="279"/>
      <c r="X162" s="279"/>
      <c r="Y162" s="279"/>
      <c r="Z162" s="420">
        <v>1955</v>
      </c>
      <c r="AA162" s="420"/>
      <c r="AB162" s="420"/>
      <c r="AC162" s="420"/>
      <c r="AD162" s="420"/>
      <c r="AE162" s="420">
        <f>J162-T162</f>
        <v>40895724</v>
      </c>
      <c r="AF162" s="420"/>
      <c r="AG162" s="420"/>
      <c r="AH162" s="420"/>
      <c r="AI162" s="420"/>
      <c r="AJ162" s="459">
        <f t="shared" si="1"/>
        <v>84.9964122450662</v>
      </c>
      <c r="AK162" s="460"/>
      <c r="AL162" s="461"/>
      <c r="AN162" s="6" t="s">
        <v>18</v>
      </c>
      <c r="AO162" s="76">
        <f>T172/1000</f>
        <v>630039.968</v>
      </c>
      <c r="AP162" s="76">
        <f>AE172/1000</f>
        <v>8438.483</v>
      </c>
    </row>
    <row r="163" spans="2:38" s="74" customFormat="1" ht="16.5" customHeight="1">
      <c r="B163" s="433"/>
      <c r="C163" s="434"/>
      <c r="D163" s="437" t="s">
        <v>60</v>
      </c>
      <c r="E163" s="437"/>
      <c r="F163" s="277">
        <f>F162+F161</f>
        <v>39665</v>
      </c>
      <c r="G163" s="277"/>
      <c r="H163" s="277"/>
      <c r="I163" s="277"/>
      <c r="J163" s="277">
        <f>J162+J161</f>
        <v>1126954018</v>
      </c>
      <c r="K163" s="277"/>
      <c r="L163" s="277"/>
      <c r="M163" s="277"/>
      <c r="N163" s="277"/>
      <c r="O163" s="277"/>
      <c r="P163" s="277">
        <f>P162+P161</f>
        <v>38212</v>
      </c>
      <c r="Q163" s="277"/>
      <c r="R163" s="277"/>
      <c r="S163" s="277"/>
      <c r="T163" s="277">
        <f>T162+T161</f>
        <v>1086058294</v>
      </c>
      <c r="U163" s="277"/>
      <c r="V163" s="277"/>
      <c r="W163" s="277"/>
      <c r="X163" s="277"/>
      <c r="Y163" s="277"/>
      <c r="Z163" s="277">
        <f>Z162+Z161</f>
        <v>1955</v>
      </c>
      <c r="AA163" s="277"/>
      <c r="AB163" s="277"/>
      <c r="AC163" s="277"/>
      <c r="AD163" s="277"/>
      <c r="AE163" s="277">
        <f>AE162+AE161</f>
        <v>40895724</v>
      </c>
      <c r="AF163" s="277"/>
      <c r="AG163" s="277"/>
      <c r="AH163" s="277"/>
      <c r="AI163" s="277"/>
      <c r="AJ163" s="462">
        <f t="shared" si="1"/>
        <v>96.37112753965087</v>
      </c>
      <c r="AK163" s="463"/>
      <c r="AL163" s="464"/>
    </row>
    <row r="164" spans="2:38" s="74" customFormat="1" ht="16.5" customHeight="1">
      <c r="B164" s="433" t="s">
        <v>52</v>
      </c>
      <c r="C164" s="434"/>
      <c r="D164" s="435" t="s">
        <v>58</v>
      </c>
      <c r="E164" s="435"/>
      <c r="F164" s="278">
        <v>19182</v>
      </c>
      <c r="G164" s="278"/>
      <c r="H164" s="278"/>
      <c r="I164" s="278"/>
      <c r="J164" s="278">
        <v>760161925</v>
      </c>
      <c r="K164" s="278"/>
      <c r="L164" s="278"/>
      <c r="M164" s="278"/>
      <c r="N164" s="278"/>
      <c r="O164" s="278"/>
      <c r="P164" s="278">
        <v>19182</v>
      </c>
      <c r="Q164" s="278"/>
      <c r="R164" s="278"/>
      <c r="S164" s="278"/>
      <c r="T164" s="278">
        <v>760161925</v>
      </c>
      <c r="U164" s="278"/>
      <c r="V164" s="278"/>
      <c r="W164" s="278"/>
      <c r="X164" s="278"/>
      <c r="Y164" s="278"/>
      <c r="Z164" s="423">
        <v>0</v>
      </c>
      <c r="AA164" s="423"/>
      <c r="AB164" s="423"/>
      <c r="AC164" s="423"/>
      <c r="AD164" s="423"/>
      <c r="AE164" s="423">
        <f>J164-T164</f>
        <v>0</v>
      </c>
      <c r="AF164" s="423"/>
      <c r="AG164" s="423"/>
      <c r="AH164" s="423"/>
      <c r="AI164" s="423"/>
      <c r="AJ164" s="456">
        <f t="shared" si="1"/>
        <v>100</v>
      </c>
      <c r="AK164" s="457"/>
      <c r="AL164" s="458"/>
    </row>
    <row r="165" spans="2:38" s="74" customFormat="1" ht="16.5" customHeight="1">
      <c r="B165" s="433"/>
      <c r="C165" s="434"/>
      <c r="D165" s="436" t="s">
        <v>59</v>
      </c>
      <c r="E165" s="436"/>
      <c r="F165" s="279">
        <v>7887</v>
      </c>
      <c r="G165" s="279"/>
      <c r="H165" s="279"/>
      <c r="I165" s="279"/>
      <c r="J165" s="279">
        <v>253252823</v>
      </c>
      <c r="K165" s="279"/>
      <c r="L165" s="279"/>
      <c r="M165" s="279"/>
      <c r="N165" s="279"/>
      <c r="O165" s="279"/>
      <c r="P165" s="279">
        <v>7386</v>
      </c>
      <c r="Q165" s="279"/>
      <c r="R165" s="279"/>
      <c r="S165" s="279"/>
      <c r="T165" s="279">
        <v>231009170</v>
      </c>
      <c r="U165" s="279"/>
      <c r="V165" s="279"/>
      <c r="W165" s="279"/>
      <c r="X165" s="279"/>
      <c r="Y165" s="279"/>
      <c r="Z165" s="420">
        <v>816</v>
      </c>
      <c r="AA165" s="420"/>
      <c r="AB165" s="420"/>
      <c r="AC165" s="420"/>
      <c r="AD165" s="420"/>
      <c r="AE165" s="420">
        <f>J165-T165</f>
        <v>22243653</v>
      </c>
      <c r="AF165" s="420"/>
      <c r="AG165" s="420"/>
      <c r="AH165" s="420"/>
      <c r="AI165" s="420"/>
      <c r="AJ165" s="459">
        <f t="shared" si="1"/>
        <v>91.21681932840686</v>
      </c>
      <c r="AK165" s="460"/>
      <c r="AL165" s="461"/>
    </row>
    <row r="166" spans="2:38" s="74" customFormat="1" ht="16.5" customHeight="1">
      <c r="B166" s="433"/>
      <c r="C166" s="434"/>
      <c r="D166" s="437" t="s">
        <v>60</v>
      </c>
      <c r="E166" s="437"/>
      <c r="F166" s="277">
        <f>F165+F164</f>
        <v>27069</v>
      </c>
      <c r="G166" s="277"/>
      <c r="H166" s="277"/>
      <c r="I166" s="277"/>
      <c r="J166" s="277">
        <f>J165+J164</f>
        <v>1013414748</v>
      </c>
      <c r="K166" s="277"/>
      <c r="L166" s="277"/>
      <c r="M166" s="277"/>
      <c r="N166" s="277"/>
      <c r="O166" s="277"/>
      <c r="P166" s="277">
        <f>P165+P164</f>
        <v>26568</v>
      </c>
      <c r="Q166" s="277"/>
      <c r="R166" s="277"/>
      <c r="S166" s="277"/>
      <c r="T166" s="277">
        <f>T165+T164</f>
        <v>991171095</v>
      </c>
      <c r="U166" s="277"/>
      <c r="V166" s="277"/>
      <c r="W166" s="277"/>
      <c r="X166" s="277"/>
      <c r="Y166" s="277"/>
      <c r="Z166" s="277">
        <f>Z165+Z164</f>
        <v>816</v>
      </c>
      <c r="AA166" s="277"/>
      <c r="AB166" s="277"/>
      <c r="AC166" s="277"/>
      <c r="AD166" s="277"/>
      <c r="AE166" s="277">
        <f>AE165+AE164</f>
        <v>22243653</v>
      </c>
      <c r="AF166" s="277"/>
      <c r="AG166" s="277"/>
      <c r="AH166" s="277"/>
      <c r="AI166" s="277"/>
      <c r="AJ166" s="462">
        <f t="shared" si="1"/>
        <v>97.80507901193481</v>
      </c>
      <c r="AK166" s="463"/>
      <c r="AL166" s="464"/>
    </row>
    <row r="167" spans="2:38" s="74" customFormat="1" ht="16.5" customHeight="1">
      <c r="B167" s="433" t="s">
        <v>53</v>
      </c>
      <c r="C167" s="434"/>
      <c r="D167" s="435" t="s">
        <v>58</v>
      </c>
      <c r="E167" s="435"/>
      <c r="F167" s="278">
        <v>11415</v>
      </c>
      <c r="G167" s="278"/>
      <c r="H167" s="278"/>
      <c r="I167" s="278"/>
      <c r="J167" s="278">
        <v>565937582</v>
      </c>
      <c r="K167" s="278"/>
      <c r="L167" s="278"/>
      <c r="M167" s="278"/>
      <c r="N167" s="278"/>
      <c r="O167" s="278"/>
      <c r="P167" s="278">
        <v>11415</v>
      </c>
      <c r="Q167" s="278"/>
      <c r="R167" s="278"/>
      <c r="S167" s="278"/>
      <c r="T167" s="278">
        <v>565937582</v>
      </c>
      <c r="U167" s="278"/>
      <c r="V167" s="278"/>
      <c r="W167" s="278"/>
      <c r="X167" s="278"/>
      <c r="Y167" s="278"/>
      <c r="Z167" s="423">
        <v>0</v>
      </c>
      <c r="AA167" s="423"/>
      <c r="AB167" s="423"/>
      <c r="AC167" s="423"/>
      <c r="AD167" s="423"/>
      <c r="AE167" s="423">
        <f>J167-T167</f>
        <v>0</v>
      </c>
      <c r="AF167" s="423"/>
      <c r="AG167" s="423"/>
      <c r="AH167" s="423"/>
      <c r="AI167" s="423"/>
      <c r="AJ167" s="456">
        <f t="shared" si="1"/>
        <v>100</v>
      </c>
      <c r="AK167" s="457"/>
      <c r="AL167" s="458"/>
    </row>
    <row r="168" spans="2:38" s="74" customFormat="1" ht="16.5" customHeight="1">
      <c r="B168" s="433"/>
      <c r="C168" s="434"/>
      <c r="D168" s="436" t="s">
        <v>59</v>
      </c>
      <c r="E168" s="436"/>
      <c r="F168" s="279">
        <v>3468</v>
      </c>
      <c r="G168" s="279"/>
      <c r="H168" s="279"/>
      <c r="I168" s="279"/>
      <c r="J168" s="279">
        <v>111523516</v>
      </c>
      <c r="K168" s="279"/>
      <c r="L168" s="279"/>
      <c r="M168" s="279"/>
      <c r="N168" s="279"/>
      <c r="O168" s="279"/>
      <c r="P168" s="279">
        <v>3221</v>
      </c>
      <c r="Q168" s="279"/>
      <c r="R168" s="279"/>
      <c r="S168" s="279"/>
      <c r="T168" s="279">
        <v>100646018</v>
      </c>
      <c r="U168" s="279"/>
      <c r="V168" s="279"/>
      <c r="W168" s="279"/>
      <c r="X168" s="279"/>
      <c r="Y168" s="279"/>
      <c r="Z168" s="420">
        <v>407</v>
      </c>
      <c r="AA168" s="420"/>
      <c r="AB168" s="420"/>
      <c r="AC168" s="420"/>
      <c r="AD168" s="420"/>
      <c r="AE168" s="420">
        <f>J168-T168</f>
        <v>10877498</v>
      </c>
      <c r="AF168" s="420"/>
      <c r="AG168" s="420"/>
      <c r="AH168" s="420"/>
      <c r="AI168" s="420"/>
      <c r="AJ168" s="459">
        <f t="shared" si="1"/>
        <v>90.24645349237376</v>
      </c>
      <c r="AK168" s="460"/>
      <c r="AL168" s="461"/>
    </row>
    <row r="169" spans="2:38" s="74" customFormat="1" ht="16.5" customHeight="1">
      <c r="B169" s="433"/>
      <c r="C169" s="434"/>
      <c r="D169" s="437" t="s">
        <v>60</v>
      </c>
      <c r="E169" s="437"/>
      <c r="F169" s="277">
        <f>F168+F167</f>
        <v>14883</v>
      </c>
      <c r="G169" s="277"/>
      <c r="H169" s="277"/>
      <c r="I169" s="277"/>
      <c r="J169" s="277">
        <f>J168+J167</f>
        <v>677461098</v>
      </c>
      <c r="K169" s="277"/>
      <c r="L169" s="277"/>
      <c r="M169" s="277"/>
      <c r="N169" s="277"/>
      <c r="O169" s="277"/>
      <c r="P169" s="277">
        <f>P168+P167</f>
        <v>14636</v>
      </c>
      <c r="Q169" s="277"/>
      <c r="R169" s="277"/>
      <c r="S169" s="277"/>
      <c r="T169" s="277">
        <f>T168+T167</f>
        <v>666583600</v>
      </c>
      <c r="U169" s="277"/>
      <c r="V169" s="277"/>
      <c r="W169" s="277"/>
      <c r="X169" s="277"/>
      <c r="Y169" s="277"/>
      <c r="Z169" s="277">
        <f>Z168+Z167</f>
        <v>407</v>
      </c>
      <c r="AA169" s="277"/>
      <c r="AB169" s="277"/>
      <c r="AC169" s="277"/>
      <c r="AD169" s="277"/>
      <c r="AE169" s="277">
        <f>AE168+AE167</f>
        <v>10877498</v>
      </c>
      <c r="AF169" s="277"/>
      <c r="AG169" s="277"/>
      <c r="AH169" s="277"/>
      <c r="AI169" s="277"/>
      <c r="AJ169" s="462">
        <f t="shared" si="1"/>
        <v>98.39437304487113</v>
      </c>
      <c r="AK169" s="463"/>
      <c r="AL169" s="464"/>
    </row>
    <row r="170" spans="2:38" s="74" customFormat="1" ht="16.5" customHeight="1">
      <c r="B170" s="433" t="s">
        <v>54</v>
      </c>
      <c r="C170" s="434"/>
      <c r="D170" s="435" t="s">
        <v>58</v>
      </c>
      <c r="E170" s="435"/>
      <c r="F170" s="278">
        <v>8544</v>
      </c>
      <c r="G170" s="278"/>
      <c r="H170" s="278"/>
      <c r="I170" s="278"/>
      <c r="J170" s="278">
        <v>503166727</v>
      </c>
      <c r="K170" s="278"/>
      <c r="L170" s="278"/>
      <c r="M170" s="278"/>
      <c r="N170" s="278"/>
      <c r="O170" s="278"/>
      <c r="P170" s="278">
        <v>8544</v>
      </c>
      <c r="Q170" s="278"/>
      <c r="R170" s="278"/>
      <c r="S170" s="278"/>
      <c r="T170" s="278">
        <v>503166727</v>
      </c>
      <c r="U170" s="278"/>
      <c r="V170" s="278"/>
      <c r="W170" s="278"/>
      <c r="X170" s="278"/>
      <c r="Y170" s="278"/>
      <c r="Z170" s="423">
        <v>0</v>
      </c>
      <c r="AA170" s="423"/>
      <c r="AB170" s="423"/>
      <c r="AC170" s="423"/>
      <c r="AD170" s="423"/>
      <c r="AE170" s="423">
        <f>J170-T170</f>
        <v>0</v>
      </c>
      <c r="AF170" s="423"/>
      <c r="AG170" s="423"/>
      <c r="AH170" s="423"/>
      <c r="AI170" s="423"/>
      <c r="AJ170" s="456">
        <f t="shared" si="1"/>
        <v>100</v>
      </c>
      <c r="AK170" s="457"/>
      <c r="AL170" s="458"/>
    </row>
    <row r="171" spans="2:38" s="74" customFormat="1" ht="16.5" customHeight="1">
      <c r="B171" s="433"/>
      <c r="C171" s="434"/>
      <c r="D171" s="436" t="s">
        <v>59</v>
      </c>
      <c r="E171" s="436"/>
      <c r="F171" s="279">
        <v>3219</v>
      </c>
      <c r="G171" s="279"/>
      <c r="H171" s="279"/>
      <c r="I171" s="279"/>
      <c r="J171" s="279">
        <v>135311724</v>
      </c>
      <c r="K171" s="279"/>
      <c r="L171" s="279"/>
      <c r="M171" s="279"/>
      <c r="N171" s="279"/>
      <c r="O171" s="279"/>
      <c r="P171" s="279">
        <v>3079</v>
      </c>
      <c r="Q171" s="279"/>
      <c r="R171" s="279"/>
      <c r="S171" s="279"/>
      <c r="T171" s="279">
        <v>126873241</v>
      </c>
      <c r="U171" s="279"/>
      <c r="V171" s="279"/>
      <c r="W171" s="279"/>
      <c r="X171" s="279"/>
      <c r="Y171" s="279"/>
      <c r="Z171" s="420">
        <v>230</v>
      </c>
      <c r="AA171" s="420"/>
      <c r="AB171" s="420"/>
      <c r="AC171" s="420"/>
      <c r="AD171" s="420"/>
      <c r="AE171" s="420">
        <f>J171-T171</f>
        <v>8438483</v>
      </c>
      <c r="AF171" s="420"/>
      <c r="AG171" s="420"/>
      <c r="AH171" s="420"/>
      <c r="AI171" s="420"/>
      <c r="AJ171" s="459">
        <f t="shared" si="1"/>
        <v>93.76367194907664</v>
      </c>
      <c r="AK171" s="460"/>
      <c r="AL171" s="461"/>
    </row>
    <row r="172" spans="2:38" s="74" customFormat="1" ht="16.5" customHeight="1" thickBot="1">
      <c r="B172" s="438"/>
      <c r="C172" s="439"/>
      <c r="D172" s="448" t="s">
        <v>60</v>
      </c>
      <c r="E172" s="448"/>
      <c r="F172" s="426">
        <f>F171+F170</f>
        <v>11763</v>
      </c>
      <c r="G172" s="426"/>
      <c r="H172" s="426"/>
      <c r="I172" s="426"/>
      <c r="J172" s="426">
        <f>J171+J170</f>
        <v>638478451</v>
      </c>
      <c r="K172" s="426"/>
      <c r="L172" s="426"/>
      <c r="M172" s="426"/>
      <c r="N172" s="426"/>
      <c r="O172" s="426"/>
      <c r="P172" s="426">
        <f>P171+P170</f>
        <v>11623</v>
      </c>
      <c r="Q172" s="426"/>
      <c r="R172" s="426"/>
      <c r="S172" s="426"/>
      <c r="T172" s="426">
        <f>T171+T170</f>
        <v>630039968</v>
      </c>
      <c r="U172" s="426"/>
      <c r="V172" s="426"/>
      <c r="W172" s="426"/>
      <c r="X172" s="426"/>
      <c r="Y172" s="426"/>
      <c r="Z172" s="426">
        <f>Z171+Z170</f>
        <v>230</v>
      </c>
      <c r="AA172" s="426"/>
      <c r="AB172" s="426"/>
      <c r="AC172" s="426"/>
      <c r="AD172" s="426"/>
      <c r="AE172" s="426">
        <f>AE171+AE170</f>
        <v>8438483</v>
      </c>
      <c r="AF172" s="426"/>
      <c r="AG172" s="426"/>
      <c r="AH172" s="426"/>
      <c r="AI172" s="426"/>
      <c r="AJ172" s="471">
        <f t="shared" si="1"/>
        <v>98.67834490157288</v>
      </c>
      <c r="AK172" s="472"/>
      <c r="AL172" s="473"/>
    </row>
    <row r="173" spans="2:38" s="74" customFormat="1" ht="16.5" customHeight="1" thickTop="1">
      <c r="B173" s="440" t="s">
        <v>61</v>
      </c>
      <c r="C173" s="441"/>
      <c r="D173" s="446" t="s">
        <v>58</v>
      </c>
      <c r="E173" s="446"/>
      <c r="F173" s="427">
        <f>F55</f>
        <v>69092</v>
      </c>
      <c r="G173" s="427"/>
      <c r="H173" s="427"/>
      <c r="I173" s="427"/>
      <c r="J173" s="427">
        <f>J55</f>
        <v>2707943771</v>
      </c>
      <c r="K173" s="427"/>
      <c r="L173" s="427"/>
      <c r="M173" s="427"/>
      <c r="N173" s="427"/>
      <c r="O173" s="427"/>
      <c r="P173" s="427">
        <f>P55</f>
        <v>69092</v>
      </c>
      <c r="Q173" s="427"/>
      <c r="R173" s="427"/>
      <c r="S173" s="427"/>
      <c r="T173" s="427">
        <f>T55</f>
        <v>2707943771</v>
      </c>
      <c r="U173" s="427"/>
      <c r="V173" s="427"/>
      <c r="W173" s="427"/>
      <c r="X173" s="427"/>
      <c r="Y173" s="427"/>
      <c r="Z173" s="427">
        <f>Z55</f>
        <v>0</v>
      </c>
      <c r="AA173" s="427"/>
      <c r="AB173" s="427"/>
      <c r="AC173" s="427"/>
      <c r="AD173" s="427"/>
      <c r="AE173" s="427">
        <f>J173-T173</f>
        <v>0</v>
      </c>
      <c r="AF173" s="427"/>
      <c r="AG173" s="427"/>
      <c r="AH173" s="427"/>
      <c r="AI173" s="427"/>
      <c r="AJ173" s="474">
        <f t="shared" si="1"/>
        <v>100</v>
      </c>
      <c r="AK173" s="475"/>
      <c r="AL173" s="476"/>
    </row>
    <row r="174" spans="2:38" s="74" customFormat="1" ht="16.5" customHeight="1">
      <c r="B174" s="442"/>
      <c r="C174" s="443"/>
      <c r="D174" s="436" t="s">
        <v>59</v>
      </c>
      <c r="E174" s="436"/>
      <c r="F174" s="424">
        <f>F57</f>
        <v>29193</v>
      </c>
      <c r="G174" s="424"/>
      <c r="H174" s="424"/>
      <c r="I174" s="424"/>
      <c r="J174" s="424">
        <f>J57</f>
        <v>843851168</v>
      </c>
      <c r="K174" s="424"/>
      <c r="L174" s="424"/>
      <c r="M174" s="424"/>
      <c r="N174" s="424"/>
      <c r="O174" s="424"/>
      <c r="P174" s="424">
        <f>P57</f>
        <v>26793</v>
      </c>
      <c r="Q174" s="424"/>
      <c r="R174" s="424"/>
      <c r="S174" s="424"/>
      <c r="T174" s="424">
        <f>T57</f>
        <v>759172003</v>
      </c>
      <c r="U174" s="424"/>
      <c r="V174" s="424"/>
      <c r="W174" s="424"/>
      <c r="X174" s="424"/>
      <c r="Y174" s="424"/>
      <c r="Z174" s="424">
        <f>Z57</f>
        <v>3665</v>
      </c>
      <c r="AA174" s="424"/>
      <c r="AB174" s="424"/>
      <c r="AC174" s="424"/>
      <c r="AD174" s="424"/>
      <c r="AE174" s="424">
        <f>J174-T174</f>
        <v>84679165</v>
      </c>
      <c r="AF174" s="424"/>
      <c r="AG174" s="424"/>
      <c r="AH174" s="424"/>
      <c r="AI174" s="424"/>
      <c r="AJ174" s="459">
        <f t="shared" si="1"/>
        <v>89.96515402109392</v>
      </c>
      <c r="AK174" s="460"/>
      <c r="AL174" s="461"/>
    </row>
    <row r="175" spans="2:38" s="74" customFormat="1" ht="16.5" customHeight="1" thickBot="1">
      <c r="B175" s="444"/>
      <c r="C175" s="445"/>
      <c r="D175" s="447" t="s">
        <v>60</v>
      </c>
      <c r="E175" s="447"/>
      <c r="F175" s="425">
        <f>F174+F173</f>
        <v>98285</v>
      </c>
      <c r="G175" s="425"/>
      <c r="H175" s="425"/>
      <c r="I175" s="425"/>
      <c r="J175" s="425">
        <f>J174+J173</f>
        <v>3551794939</v>
      </c>
      <c r="K175" s="425"/>
      <c r="L175" s="425"/>
      <c r="M175" s="425"/>
      <c r="N175" s="425"/>
      <c r="O175" s="425"/>
      <c r="P175" s="425">
        <f>P174+P173</f>
        <v>95885</v>
      </c>
      <c r="Q175" s="425"/>
      <c r="R175" s="425"/>
      <c r="S175" s="425"/>
      <c r="T175" s="425">
        <f>T174+T173</f>
        <v>3467115774</v>
      </c>
      <c r="U175" s="425"/>
      <c r="V175" s="425"/>
      <c r="W175" s="425"/>
      <c r="X175" s="425"/>
      <c r="Y175" s="425"/>
      <c r="Z175" s="425">
        <f>Z174+Z173</f>
        <v>3665</v>
      </c>
      <c r="AA175" s="425"/>
      <c r="AB175" s="425"/>
      <c r="AC175" s="425"/>
      <c r="AD175" s="425"/>
      <c r="AE175" s="425">
        <f>AE174+AE173</f>
        <v>84679165</v>
      </c>
      <c r="AF175" s="425"/>
      <c r="AG175" s="425"/>
      <c r="AH175" s="425"/>
      <c r="AI175" s="425"/>
      <c r="AJ175" s="468">
        <f t="shared" si="1"/>
        <v>97.61587686073338</v>
      </c>
      <c r="AK175" s="469"/>
      <c r="AL175" s="470"/>
    </row>
    <row r="176" spans="2:38" ht="16.5" customHeight="1">
      <c r="B176" s="48" t="s">
        <v>116</v>
      </c>
      <c r="C176" s="270" t="s">
        <v>73</v>
      </c>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84"/>
      <c r="Z176" s="52"/>
      <c r="AA176" s="52"/>
      <c r="AB176" s="52"/>
      <c r="AC176" s="84"/>
      <c r="AD176" s="84"/>
      <c r="AE176" s="84"/>
      <c r="AF176" s="84"/>
      <c r="AG176" s="84"/>
      <c r="AH176" s="84"/>
      <c r="AI176" s="82"/>
      <c r="AJ176" s="61"/>
      <c r="AK176" s="61"/>
      <c r="AL176" s="61"/>
    </row>
    <row r="177" spans="2:30" ht="16.5" customHeight="1" thickBot="1">
      <c r="B177" s="36" t="s">
        <v>47</v>
      </c>
      <c r="G177" s="36" t="s">
        <v>117</v>
      </c>
      <c r="AD177" s="45" t="s">
        <v>69</v>
      </c>
    </row>
    <row r="178" spans="2:43" ht="16.5" customHeight="1">
      <c r="B178" s="287"/>
      <c r="C178" s="288"/>
      <c r="D178" s="288"/>
      <c r="E178" s="289"/>
      <c r="F178" s="154" t="s">
        <v>22</v>
      </c>
      <c r="G178" s="155"/>
      <c r="H178" s="155"/>
      <c r="I178" s="155"/>
      <c r="J178" s="155"/>
      <c r="K178" s="155"/>
      <c r="L178" s="155"/>
      <c r="M178" s="156"/>
      <c r="N178" s="154" t="s">
        <v>23</v>
      </c>
      <c r="O178" s="155"/>
      <c r="P178" s="155"/>
      <c r="Q178" s="155"/>
      <c r="R178" s="155"/>
      <c r="S178" s="155"/>
      <c r="T178" s="155"/>
      <c r="U178" s="156"/>
      <c r="V178" s="154" t="s">
        <v>97</v>
      </c>
      <c r="W178" s="155"/>
      <c r="X178" s="155"/>
      <c r="Y178" s="155"/>
      <c r="Z178" s="155" t="s">
        <v>118</v>
      </c>
      <c r="AA178" s="155"/>
      <c r="AB178" s="155"/>
      <c r="AC178" s="156"/>
      <c r="AD178" s="154" t="s">
        <v>98</v>
      </c>
      <c r="AE178" s="155"/>
      <c r="AF178" s="155"/>
      <c r="AG178" s="155"/>
      <c r="AH178" s="155"/>
      <c r="AI178" s="155"/>
      <c r="AJ178" s="155"/>
      <c r="AK178" s="133" t="s">
        <v>25</v>
      </c>
      <c r="AL178" s="134"/>
      <c r="AO178" s="6" t="s">
        <v>23</v>
      </c>
      <c r="AP178" s="6" t="s">
        <v>97</v>
      </c>
      <c r="AQ178" s="6" t="s">
        <v>98</v>
      </c>
    </row>
    <row r="179" spans="2:43" ht="12.75" customHeight="1">
      <c r="B179" s="290"/>
      <c r="C179" s="291"/>
      <c r="D179" s="291"/>
      <c r="E179" s="292"/>
      <c r="F179" s="151" t="s">
        <v>26</v>
      </c>
      <c r="G179" s="152"/>
      <c r="H179" s="152"/>
      <c r="I179" s="151" t="s">
        <v>70</v>
      </c>
      <c r="J179" s="152"/>
      <c r="K179" s="152"/>
      <c r="L179" s="152"/>
      <c r="M179" s="152"/>
      <c r="N179" s="151" t="s">
        <v>26</v>
      </c>
      <c r="O179" s="152"/>
      <c r="P179" s="152"/>
      <c r="Q179" s="151" t="s">
        <v>70</v>
      </c>
      <c r="R179" s="152"/>
      <c r="S179" s="152"/>
      <c r="T179" s="152"/>
      <c r="U179" s="152"/>
      <c r="V179" s="151" t="s">
        <v>26</v>
      </c>
      <c r="W179" s="152"/>
      <c r="X179" s="152"/>
      <c r="Y179" s="151" t="s">
        <v>70</v>
      </c>
      <c r="Z179" s="152"/>
      <c r="AA179" s="152"/>
      <c r="AB179" s="152"/>
      <c r="AC179" s="152"/>
      <c r="AD179" s="151" t="s">
        <v>26</v>
      </c>
      <c r="AE179" s="152"/>
      <c r="AF179" s="152"/>
      <c r="AG179" s="151" t="s">
        <v>99</v>
      </c>
      <c r="AH179" s="152"/>
      <c r="AI179" s="152"/>
      <c r="AJ179" s="152"/>
      <c r="AK179" s="118"/>
      <c r="AL179" s="117"/>
      <c r="AN179" s="6" t="s">
        <v>8</v>
      </c>
      <c r="AO179" s="76">
        <f>Q181/1000</f>
        <v>868.913</v>
      </c>
      <c r="AP179" s="76">
        <f>Y181/1000</f>
        <v>445.488</v>
      </c>
      <c r="AQ179" s="76">
        <f>AG181/1000</f>
        <v>1413.302</v>
      </c>
    </row>
    <row r="180" spans="2:43" ht="12.75" customHeight="1">
      <c r="B180" s="293"/>
      <c r="C180" s="294"/>
      <c r="D180" s="294"/>
      <c r="E180" s="295"/>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18"/>
      <c r="AL180" s="117"/>
      <c r="AN180" s="6" t="s">
        <v>11</v>
      </c>
      <c r="AO180" s="76">
        <f>Q183/1000</f>
        <v>6579.537</v>
      </c>
      <c r="AP180" s="76">
        <f>Y183/1000</f>
        <v>16439.04</v>
      </c>
      <c r="AQ180" s="76">
        <f>AG183/1000</f>
        <v>31365.047</v>
      </c>
    </row>
    <row r="181" spans="2:43" ht="12.75" customHeight="1">
      <c r="B181" s="216" t="s">
        <v>8</v>
      </c>
      <c r="C181" s="217"/>
      <c r="D181" s="217"/>
      <c r="E181" s="217"/>
      <c r="F181" s="125">
        <v>386</v>
      </c>
      <c r="G181" s="126"/>
      <c r="H181" s="126"/>
      <c r="I181" s="129">
        <v>2727703</v>
      </c>
      <c r="J181" s="130"/>
      <c r="K181" s="130"/>
      <c r="L181" s="130"/>
      <c r="M181" s="146"/>
      <c r="N181" s="125">
        <v>152</v>
      </c>
      <c r="O181" s="126"/>
      <c r="P181" s="126"/>
      <c r="Q181" s="129">
        <v>868913</v>
      </c>
      <c r="R181" s="130"/>
      <c r="S181" s="130"/>
      <c r="T181" s="130"/>
      <c r="U181" s="146"/>
      <c r="V181" s="125">
        <v>96</v>
      </c>
      <c r="W181" s="126"/>
      <c r="X181" s="126"/>
      <c r="Y181" s="129">
        <v>445488</v>
      </c>
      <c r="Z181" s="130"/>
      <c r="AA181" s="130"/>
      <c r="AB181" s="130"/>
      <c r="AC181" s="146"/>
      <c r="AD181" s="125">
        <v>181</v>
      </c>
      <c r="AE181" s="126"/>
      <c r="AF181" s="126"/>
      <c r="AG181" s="129">
        <v>1413302</v>
      </c>
      <c r="AH181" s="130"/>
      <c r="AI181" s="130"/>
      <c r="AJ181" s="130"/>
      <c r="AK181" s="119">
        <f>Q181/I181*100</f>
        <v>31.85511765760422</v>
      </c>
      <c r="AL181" s="120"/>
      <c r="AN181" s="6" t="s">
        <v>14</v>
      </c>
      <c r="AO181" s="76">
        <f>Q185/1000</f>
        <v>4612.993</v>
      </c>
      <c r="AP181" s="76">
        <f>Y185/1000</f>
        <v>5678.231</v>
      </c>
      <c r="AQ181" s="76">
        <f>AG185/1000</f>
        <v>14222.828</v>
      </c>
    </row>
    <row r="182" spans="2:43" ht="12.75" customHeight="1">
      <c r="B182" s="216"/>
      <c r="C182" s="217"/>
      <c r="D182" s="217"/>
      <c r="E182" s="217"/>
      <c r="F182" s="127"/>
      <c r="G182" s="127"/>
      <c r="H182" s="127"/>
      <c r="I182" s="148"/>
      <c r="J182" s="149"/>
      <c r="K182" s="149"/>
      <c r="L182" s="149"/>
      <c r="M182" s="150"/>
      <c r="N182" s="127"/>
      <c r="O182" s="127"/>
      <c r="P182" s="127"/>
      <c r="Q182" s="148"/>
      <c r="R182" s="149"/>
      <c r="S182" s="149"/>
      <c r="T182" s="149"/>
      <c r="U182" s="150"/>
      <c r="V182" s="127"/>
      <c r="W182" s="127"/>
      <c r="X182" s="127"/>
      <c r="Y182" s="148"/>
      <c r="Z182" s="149"/>
      <c r="AA182" s="149"/>
      <c r="AB182" s="149"/>
      <c r="AC182" s="150"/>
      <c r="AD182" s="127"/>
      <c r="AE182" s="127"/>
      <c r="AF182" s="127"/>
      <c r="AG182" s="148"/>
      <c r="AH182" s="149"/>
      <c r="AI182" s="149"/>
      <c r="AJ182" s="149"/>
      <c r="AK182" s="135"/>
      <c r="AL182" s="136"/>
      <c r="AN182" s="6" t="s">
        <v>16</v>
      </c>
      <c r="AO182" s="76">
        <f>Q187/1000</f>
        <v>3127.227</v>
      </c>
      <c r="AP182" s="76">
        <f>Y187/1000</f>
        <v>4301.747</v>
      </c>
      <c r="AQ182" s="76">
        <f>AG187/1000</f>
        <v>9532.926</v>
      </c>
    </row>
    <row r="183" spans="2:43" ht="12.75" customHeight="1">
      <c r="B183" s="216" t="s">
        <v>11</v>
      </c>
      <c r="C183" s="217"/>
      <c r="D183" s="217"/>
      <c r="E183" s="217"/>
      <c r="F183" s="125">
        <v>4040</v>
      </c>
      <c r="G183" s="126"/>
      <c r="H183" s="126"/>
      <c r="I183" s="129">
        <v>54383624</v>
      </c>
      <c r="J183" s="130"/>
      <c r="K183" s="130"/>
      <c r="L183" s="130"/>
      <c r="M183" s="146"/>
      <c r="N183" s="125">
        <v>673</v>
      </c>
      <c r="O183" s="126"/>
      <c r="P183" s="126"/>
      <c r="Q183" s="129">
        <v>6579537</v>
      </c>
      <c r="R183" s="130"/>
      <c r="S183" s="130"/>
      <c r="T183" s="130"/>
      <c r="U183" s="146"/>
      <c r="V183" s="125">
        <v>2047</v>
      </c>
      <c r="W183" s="126"/>
      <c r="X183" s="126"/>
      <c r="Y183" s="129">
        <v>16439040</v>
      </c>
      <c r="Z183" s="130"/>
      <c r="AA183" s="130"/>
      <c r="AB183" s="130"/>
      <c r="AC183" s="146"/>
      <c r="AD183" s="125">
        <v>2293</v>
      </c>
      <c r="AE183" s="126"/>
      <c r="AF183" s="126"/>
      <c r="AG183" s="129">
        <v>31365047</v>
      </c>
      <c r="AH183" s="130"/>
      <c r="AI183" s="130"/>
      <c r="AJ183" s="130"/>
      <c r="AK183" s="116">
        <f>Q183/I183*100</f>
        <v>12.09837910029681</v>
      </c>
      <c r="AL183" s="117"/>
      <c r="AN183" s="6" t="s">
        <v>18</v>
      </c>
      <c r="AO183" s="76">
        <f>Q189/1000</f>
        <v>1452.584</v>
      </c>
      <c r="AP183" s="76">
        <f>Y189/1000</f>
        <v>1739.306</v>
      </c>
      <c r="AQ183" s="76">
        <f>AG189/1000</f>
        <v>4174.53</v>
      </c>
    </row>
    <row r="184" spans="2:38" ht="12.75" customHeight="1">
      <c r="B184" s="216"/>
      <c r="C184" s="217"/>
      <c r="D184" s="217"/>
      <c r="E184" s="217"/>
      <c r="F184" s="127"/>
      <c r="G184" s="127"/>
      <c r="H184" s="127"/>
      <c r="I184" s="148"/>
      <c r="J184" s="149"/>
      <c r="K184" s="149"/>
      <c r="L184" s="149"/>
      <c r="M184" s="150"/>
      <c r="N184" s="127"/>
      <c r="O184" s="127"/>
      <c r="P184" s="127"/>
      <c r="Q184" s="148"/>
      <c r="R184" s="149"/>
      <c r="S184" s="149"/>
      <c r="T184" s="149"/>
      <c r="U184" s="150"/>
      <c r="V184" s="127"/>
      <c r="W184" s="127"/>
      <c r="X184" s="127"/>
      <c r="Y184" s="148"/>
      <c r="Z184" s="149"/>
      <c r="AA184" s="149"/>
      <c r="AB184" s="149"/>
      <c r="AC184" s="150"/>
      <c r="AD184" s="127"/>
      <c r="AE184" s="127"/>
      <c r="AF184" s="127"/>
      <c r="AG184" s="148"/>
      <c r="AH184" s="149"/>
      <c r="AI184" s="149"/>
      <c r="AJ184" s="149"/>
      <c r="AK184" s="118"/>
      <c r="AL184" s="117"/>
    </row>
    <row r="185" spans="2:38" ht="12.75" customHeight="1">
      <c r="B185" s="216" t="s">
        <v>14</v>
      </c>
      <c r="C185" s="217"/>
      <c r="D185" s="217"/>
      <c r="E185" s="217"/>
      <c r="F185" s="125">
        <v>1346</v>
      </c>
      <c r="G185" s="126"/>
      <c r="H185" s="126"/>
      <c r="I185" s="129">
        <v>24514052</v>
      </c>
      <c r="J185" s="130"/>
      <c r="K185" s="130"/>
      <c r="L185" s="130"/>
      <c r="M185" s="146"/>
      <c r="N185" s="125">
        <v>399</v>
      </c>
      <c r="O185" s="126"/>
      <c r="P185" s="126"/>
      <c r="Q185" s="129">
        <v>4612993</v>
      </c>
      <c r="R185" s="130"/>
      <c r="S185" s="130"/>
      <c r="T185" s="130"/>
      <c r="U185" s="146"/>
      <c r="V185" s="125">
        <v>486</v>
      </c>
      <c r="W185" s="126"/>
      <c r="X185" s="126"/>
      <c r="Y185" s="129">
        <v>5678231</v>
      </c>
      <c r="Z185" s="130"/>
      <c r="AA185" s="130"/>
      <c r="AB185" s="130"/>
      <c r="AC185" s="146"/>
      <c r="AD185" s="125">
        <v>800</v>
      </c>
      <c r="AE185" s="126"/>
      <c r="AF185" s="126"/>
      <c r="AG185" s="129">
        <v>14222828</v>
      </c>
      <c r="AH185" s="130"/>
      <c r="AI185" s="130"/>
      <c r="AJ185" s="130"/>
      <c r="AK185" s="119">
        <f>Q185/I185*100</f>
        <v>18.817749917475904</v>
      </c>
      <c r="AL185" s="120"/>
    </row>
    <row r="186" spans="2:38" ht="12.75" customHeight="1">
      <c r="B186" s="216"/>
      <c r="C186" s="217"/>
      <c r="D186" s="217"/>
      <c r="E186" s="217"/>
      <c r="F186" s="127"/>
      <c r="G186" s="127"/>
      <c r="H186" s="127"/>
      <c r="I186" s="148"/>
      <c r="J186" s="149"/>
      <c r="K186" s="149"/>
      <c r="L186" s="149"/>
      <c r="M186" s="150"/>
      <c r="N186" s="127"/>
      <c r="O186" s="127"/>
      <c r="P186" s="127"/>
      <c r="Q186" s="148"/>
      <c r="R186" s="149"/>
      <c r="S186" s="149"/>
      <c r="T186" s="149"/>
      <c r="U186" s="150"/>
      <c r="V186" s="127"/>
      <c r="W186" s="127"/>
      <c r="X186" s="127"/>
      <c r="Y186" s="148"/>
      <c r="Z186" s="149"/>
      <c r="AA186" s="149"/>
      <c r="AB186" s="149"/>
      <c r="AC186" s="150"/>
      <c r="AD186" s="127"/>
      <c r="AE186" s="127"/>
      <c r="AF186" s="127"/>
      <c r="AG186" s="148"/>
      <c r="AH186" s="149"/>
      <c r="AI186" s="149"/>
      <c r="AJ186" s="149"/>
      <c r="AK186" s="135"/>
      <c r="AL186" s="136"/>
    </row>
    <row r="187" spans="2:38" ht="12.75" customHeight="1">
      <c r="B187" s="216" t="s">
        <v>16</v>
      </c>
      <c r="C187" s="217"/>
      <c r="D187" s="217"/>
      <c r="E187" s="217"/>
      <c r="F187" s="125">
        <v>906</v>
      </c>
      <c r="G187" s="126"/>
      <c r="H187" s="126"/>
      <c r="I187" s="129">
        <v>16961900</v>
      </c>
      <c r="J187" s="130"/>
      <c r="K187" s="130"/>
      <c r="L187" s="130"/>
      <c r="M187" s="146"/>
      <c r="N187" s="125">
        <v>259</v>
      </c>
      <c r="O187" s="126"/>
      <c r="P187" s="126"/>
      <c r="Q187" s="129">
        <v>3127227</v>
      </c>
      <c r="R187" s="130"/>
      <c r="S187" s="130"/>
      <c r="T187" s="130"/>
      <c r="U187" s="146"/>
      <c r="V187" s="125">
        <v>334</v>
      </c>
      <c r="W187" s="126"/>
      <c r="X187" s="126"/>
      <c r="Y187" s="129">
        <v>4301747</v>
      </c>
      <c r="Z187" s="130"/>
      <c r="AA187" s="130"/>
      <c r="AB187" s="130"/>
      <c r="AC187" s="146"/>
      <c r="AD187" s="125">
        <v>520</v>
      </c>
      <c r="AE187" s="126"/>
      <c r="AF187" s="126"/>
      <c r="AG187" s="129">
        <v>9532926</v>
      </c>
      <c r="AH187" s="130"/>
      <c r="AI187" s="130"/>
      <c r="AJ187" s="130"/>
      <c r="AK187" s="116">
        <f>Q187/I187*100</f>
        <v>18.436773003024427</v>
      </c>
      <c r="AL187" s="117"/>
    </row>
    <row r="188" spans="2:38" ht="12.75" customHeight="1">
      <c r="B188" s="216"/>
      <c r="C188" s="217"/>
      <c r="D188" s="217"/>
      <c r="E188" s="217"/>
      <c r="F188" s="127"/>
      <c r="G188" s="127"/>
      <c r="H188" s="127"/>
      <c r="I188" s="148"/>
      <c r="J188" s="149"/>
      <c r="K188" s="149"/>
      <c r="L188" s="149"/>
      <c r="M188" s="150"/>
      <c r="N188" s="127"/>
      <c r="O188" s="127"/>
      <c r="P188" s="127"/>
      <c r="Q188" s="148"/>
      <c r="R188" s="149"/>
      <c r="S188" s="149"/>
      <c r="T188" s="149"/>
      <c r="U188" s="150"/>
      <c r="V188" s="127"/>
      <c r="W188" s="127"/>
      <c r="X188" s="127"/>
      <c r="Y188" s="148"/>
      <c r="Z188" s="149"/>
      <c r="AA188" s="149"/>
      <c r="AB188" s="149"/>
      <c r="AC188" s="150"/>
      <c r="AD188" s="127"/>
      <c r="AE188" s="127"/>
      <c r="AF188" s="127"/>
      <c r="AG188" s="148"/>
      <c r="AH188" s="149"/>
      <c r="AI188" s="149"/>
      <c r="AJ188" s="149"/>
      <c r="AK188" s="118"/>
      <c r="AL188" s="117"/>
    </row>
    <row r="189" spans="2:38" ht="12.75" customHeight="1">
      <c r="B189" s="216" t="s">
        <v>18</v>
      </c>
      <c r="C189" s="217"/>
      <c r="D189" s="217"/>
      <c r="E189" s="217"/>
      <c r="F189" s="125">
        <v>300</v>
      </c>
      <c r="G189" s="126"/>
      <c r="H189" s="126"/>
      <c r="I189" s="129">
        <v>7366420</v>
      </c>
      <c r="J189" s="130"/>
      <c r="K189" s="130"/>
      <c r="L189" s="130"/>
      <c r="M189" s="146"/>
      <c r="N189" s="125">
        <v>91</v>
      </c>
      <c r="O189" s="126"/>
      <c r="P189" s="126"/>
      <c r="Q189" s="129">
        <v>1452584</v>
      </c>
      <c r="R189" s="130"/>
      <c r="S189" s="130"/>
      <c r="T189" s="130"/>
      <c r="U189" s="146"/>
      <c r="V189" s="125">
        <v>102</v>
      </c>
      <c r="W189" s="126"/>
      <c r="X189" s="126"/>
      <c r="Y189" s="129">
        <v>1739306</v>
      </c>
      <c r="Z189" s="130"/>
      <c r="AA189" s="130"/>
      <c r="AB189" s="130"/>
      <c r="AC189" s="146"/>
      <c r="AD189" s="125">
        <v>171</v>
      </c>
      <c r="AE189" s="126"/>
      <c r="AF189" s="126"/>
      <c r="AG189" s="129">
        <v>4174530</v>
      </c>
      <c r="AH189" s="130"/>
      <c r="AI189" s="130"/>
      <c r="AJ189" s="130"/>
      <c r="AK189" s="119">
        <f>Q189/I189*100</f>
        <v>19.718995115673557</v>
      </c>
      <c r="AL189" s="120"/>
    </row>
    <row r="190" spans="2:38" ht="12.75" customHeight="1" thickBot="1">
      <c r="B190" s="285"/>
      <c r="C190" s="286"/>
      <c r="D190" s="286"/>
      <c r="E190" s="286"/>
      <c r="F190" s="128"/>
      <c r="G190" s="128"/>
      <c r="H190" s="128"/>
      <c r="I190" s="131"/>
      <c r="J190" s="132"/>
      <c r="K190" s="132"/>
      <c r="L190" s="132"/>
      <c r="M190" s="147"/>
      <c r="N190" s="128"/>
      <c r="O190" s="128"/>
      <c r="P190" s="128"/>
      <c r="Q190" s="131"/>
      <c r="R190" s="132"/>
      <c r="S190" s="132"/>
      <c r="T190" s="132"/>
      <c r="U190" s="147"/>
      <c r="V190" s="128"/>
      <c r="W190" s="128"/>
      <c r="X190" s="128"/>
      <c r="Y190" s="131"/>
      <c r="Z190" s="132"/>
      <c r="AA190" s="132"/>
      <c r="AB190" s="132"/>
      <c r="AC190" s="147"/>
      <c r="AD190" s="128"/>
      <c r="AE190" s="128"/>
      <c r="AF190" s="128"/>
      <c r="AG190" s="131"/>
      <c r="AH190" s="132"/>
      <c r="AI190" s="132"/>
      <c r="AJ190" s="132"/>
      <c r="AK190" s="121"/>
      <c r="AL190" s="122"/>
    </row>
    <row r="191" spans="2:38" ht="12.75" customHeight="1" thickTop="1">
      <c r="B191" s="273" t="s">
        <v>28</v>
      </c>
      <c r="C191" s="274"/>
      <c r="D191" s="274"/>
      <c r="E191" s="274"/>
      <c r="F191" s="143">
        <f>SUM(F181:H190)</f>
        <v>6978</v>
      </c>
      <c r="G191" s="144"/>
      <c r="H191" s="144"/>
      <c r="I191" s="137">
        <f>SUM(I181:M190)</f>
        <v>105953699</v>
      </c>
      <c r="J191" s="138"/>
      <c r="K191" s="138"/>
      <c r="L191" s="138"/>
      <c r="M191" s="139"/>
      <c r="N191" s="143">
        <f>SUM(N181:P190)</f>
        <v>1574</v>
      </c>
      <c r="O191" s="144"/>
      <c r="P191" s="144"/>
      <c r="Q191" s="137">
        <f>SUM(Q181:U190)</f>
        <v>16641254</v>
      </c>
      <c r="R191" s="138"/>
      <c r="S191" s="138"/>
      <c r="T191" s="138"/>
      <c r="U191" s="139"/>
      <c r="V191" s="143">
        <f>SUM(V181:X190)</f>
        <v>3065</v>
      </c>
      <c r="W191" s="144"/>
      <c r="X191" s="144"/>
      <c r="Y191" s="137">
        <f>SUM(Y181:AC190)</f>
        <v>28603812</v>
      </c>
      <c r="Z191" s="138"/>
      <c r="AA191" s="138"/>
      <c r="AB191" s="138"/>
      <c r="AC191" s="139"/>
      <c r="AD191" s="143">
        <f>SUM(AD181:AF190)</f>
        <v>3965</v>
      </c>
      <c r="AE191" s="144"/>
      <c r="AF191" s="144"/>
      <c r="AG191" s="137">
        <f>SUM(AG181:AJ190)</f>
        <v>60708633</v>
      </c>
      <c r="AH191" s="138"/>
      <c r="AI191" s="138"/>
      <c r="AJ191" s="138"/>
      <c r="AK191" s="116">
        <f>Q191/I191*100</f>
        <v>15.706156705298227</v>
      </c>
      <c r="AL191" s="117"/>
    </row>
    <row r="192" spans="2:38" ht="12.75" customHeight="1" thickBot="1">
      <c r="B192" s="275"/>
      <c r="C192" s="276"/>
      <c r="D192" s="276"/>
      <c r="E192" s="276"/>
      <c r="F192" s="145"/>
      <c r="G192" s="145"/>
      <c r="H192" s="145"/>
      <c r="I192" s="140"/>
      <c r="J192" s="141"/>
      <c r="K192" s="141"/>
      <c r="L192" s="141"/>
      <c r="M192" s="142"/>
      <c r="N192" s="145"/>
      <c r="O192" s="145"/>
      <c r="P192" s="145"/>
      <c r="Q192" s="140"/>
      <c r="R192" s="141"/>
      <c r="S192" s="141"/>
      <c r="T192" s="141"/>
      <c r="U192" s="142"/>
      <c r="V192" s="145"/>
      <c r="W192" s="145"/>
      <c r="X192" s="145"/>
      <c r="Y192" s="140"/>
      <c r="Z192" s="141"/>
      <c r="AA192" s="141"/>
      <c r="AB192" s="141"/>
      <c r="AC192" s="142"/>
      <c r="AD192" s="145"/>
      <c r="AE192" s="145"/>
      <c r="AF192" s="145"/>
      <c r="AG192" s="140"/>
      <c r="AH192" s="141"/>
      <c r="AI192" s="141"/>
      <c r="AJ192" s="141"/>
      <c r="AK192" s="123"/>
      <c r="AL192" s="124"/>
    </row>
    <row r="193" spans="2:24" ht="12.75" customHeight="1">
      <c r="B193" s="48" t="s">
        <v>119</v>
      </c>
      <c r="C193" s="270" t="s">
        <v>72</v>
      </c>
      <c r="D193" s="272"/>
      <c r="E193" s="272"/>
      <c r="F193" s="272"/>
      <c r="G193" s="272"/>
      <c r="H193" s="272"/>
      <c r="I193" s="272"/>
      <c r="J193" s="272"/>
      <c r="K193" s="272"/>
      <c r="L193" s="272"/>
      <c r="M193" s="272"/>
      <c r="N193" s="272"/>
      <c r="O193" s="272"/>
      <c r="P193" s="272"/>
      <c r="Q193" s="272"/>
      <c r="R193" s="272"/>
      <c r="S193" s="272"/>
      <c r="T193" s="272"/>
      <c r="U193" s="272"/>
      <c r="V193" s="272"/>
      <c r="W193" s="272"/>
      <c r="X193" s="272"/>
    </row>
    <row r="194" ht="12" customHeight="1"/>
    <row r="195" spans="2:37" ht="16.5" customHeight="1">
      <c r="B195" s="56" t="s">
        <v>120</v>
      </c>
      <c r="C195" s="200" t="s">
        <v>107</v>
      </c>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row>
    <row r="196" spans="3:37" ht="16.5" customHeight="1">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row>
    <row r="197" spans="3:37" ht="16.5" customHeight="1">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row>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spans="19:20" ht="12" customHeight="1">
      <c r="S239" s="324"/>
      <c r="T239" s="324"/>
    </row>
    <row r="240" ht="12" customHeight="1"/>
    <row r="241" ht="12" customHeight="1"/>
    <row r="242" ht="12" customHeight="1"/>
    <row r="243" ht="12" customHeight="1"/>
  </sheetData>
  <mergeCells count="649">
    <mergeCell ref="AJ65:AL66"/>
    <mergeCell ref="AJ61:AL62"/>
    <mergeCell ref="C63:E64"/>
    <mergeCell ref="F63:I64"/>
    <mergeCell ref="J63:O64"/>
    <mergeCell ref="P63:S64"/>
    <mergeCell ref="T63:Y64"/>
    <mergeCell ref="Z63:AD64"/>
    <mergeCell ref="AE63:AI64"/>
    <mergeCell ref="AJ63:AL64"/>
    <mergeCell ref="B61:B66"/>
    <mergeCell ref="C61:E62"/>
    <mergeCell ref="F61:I62"/>
    <mergeCell ref="J61:O62"/>
    <mergeCell ref="C65:E66"/>
    <mergeCell ref="F65:I66"/>
    <mergeCell ref="J65:O66"/>
    <mergeCell ref="F156:O156"/>
    <mergeCell ref="AJ175:AL175"/>
    <mergeCell ref="AJ169:AL169"/>
    <mergeCell ref="AJ170:AL170"/>
    <mergeCell ref="AJ171:AL171"/>
    <mergeCell ref="AJ172:AL172"/>
    <mergeCell ref="AJ161:AL161"/>
    <mergeCell ref="AJ162:AL162"/>
    <mergeCell ref="AJ174:AL174"/>
    <mergeCell ref="AJ173:AL173"/>
    <mergeCell ref="AJ165:AL165"/>
    <mergeCell ref="AJ166:AL166"/>
    <mergeCell ref="AJ167:AL167"/>
    <mergeCell ref="AJ168:AL168"/>
    <mergeCell ref="Z170:AD170"/>
    <mergeCell ref="AJ163:AL163"/>
    <mergeCell ref="AJ164:AL164"/>
    <mergeCell ref="Z167:AD167"/>
    <mergeCell ref="Z168:AD168"/>
    <mergeCell ref="AE169:AI169"/>
    <mergeCell ref="AE168:AI168"/>
    <mergeCell ref="Z169:AD169"/>
    <mergeCell ref="Z163:AD163"/>
    <mergeCell ref="Z164:AD164"/>
    <mergeCell ref="AJ156:AL157"/>
    <mergeCell ref="AJ158:AL158"/>
    <mergeCell ref="AJ159:AL159"/>
    <mergeCell ref="AJ160:AL160"/>
    <mergeCell ref="Z175:AD175"/>
    <mergeCell ref="Z156:AI156"/>
    <mergeCell ref="B161:C163"/>
    <mergeCell ref="B164:C166"/>
    <mergeCell ref="D165:E165"/>
    <mergeCell ref="D166:E166"/>
    <mergeCell ref="D161:E161"/>
    <mergeCell ref="D162:E162"/>
    <mergeCell ref="D163:E163"/>
    <mergeCell ref="D164:E164"/>
    <mergeCell ref="B170:C172"/>
    <mergeCell ref="B173:C175"/>
    <mergeCell ref="D173:E173"/>
    <mergeCell ref="D174:E174"/>
    <mergeCell ref="D175:E175"/>
    <mergeCell ref="D170:E170"/>
    <mergeCell ref="D171:E171"/>
    <mergeCell ref="D172:E172"/>
    <mergeCell ref="F175:I175"/>
    <mergeCell ref="F170:I170"/>
    <mergeCell ref="F171:I171"/>
    <mergeCell ref="F172:I172"/>
    <mergeCell ref="F173:I173"/>
    <mergeCell ref="F158:I158"/>
    <mergeCell ref="F159:I159"/>
    <mergeCell ref="D168:E168"/>
    <mergeCell ref="F174:I174"/>
    <mergeCell ref="D169:E169"/>
    <mergeCell ref="F169:I169"/>
    <mergeCell ref="F166:I166"/>
    <mergeCell ref="F167:I167"/>
    <mergeCell ref="F168:I168"/>
    <mergeCell ref="F162:I162"/>
    <mergeCell ref="B156:E157"/>
    <mergeCell ref="B158:C160"/>
    <mergeCell ref="D167:E167"/>
    <mergeCell ref="B167:C169"/>
    <mergeCell ref="D158:E158"/>
    <mergeCell ref="D159:E159"/>
    <mergeCell ref="D160:E160"/>
    <mergeCell ref="F163:I163"/>
    <mergeCell ref="F164:I164"/>
    <mergeCell ref="F165:I165"/>
    <mergeCell ref="J164:O164"/>
    <mergeCell ref="J165:O165"/>
    <mergeCell ref="J166:O166"/>
    <mergeCell ref="J167:O167"/>
    <mergeCell ref="J175:O175"/>
    <mergeCell ref="J168:O168"/>
    <mergeCell ref="J169:O169"/>
    <mergeCell ref="J170:O170"/>
    <mergeCell ref="J171:O171"/>
    <mergeCell ref="J172:O172"/>
    <mergeCell ref="J173:O173"/>
    <mergeCell ref="J174:O174"/>
    <mergeCell ref="T170:Y170"/>
    <mergeCell ref="P156:Y156"/>
    <mergeCell ref="J157:O157"/>
    <mergeCell ref="J158:O158"/>
    <mergeCell ref="J159:O159"/>
    <mergeCell ref="T157:Y157"/>
    <mergeCell ref="T158:Y158"/>
    <mergeCell ref="T159:Y159"/>
    <mergeCell ref="P164:S164"/>
    <mergeCell ref="P165:S165"/>
    <mergeCell ref="P166:S166"/>
    <mergeCell ref="P167:S167"/>
    <mergeCell ref="P174:S174"/>
    <mergeCell ref="P175:S175"/>
    <mergeCell ref="P168:S168"/>
    <mergeCell ref="P169:S169"/>
    <mergeCell ref="P170:S170"/>
    <mergeCell ref="P171:S171"/>
    <mergeCell ref="P172:S172"/>
    <mergeCell ref="P173:S173"/>
    <mergeCell ref="T174:Y174"/>
    <mergeCell ref="T175:Y175"/>
    <mergeCell ref="P157:S157"/>
    <mergeCell ref="P158:S158"/>
    <mergeCell ref="P159:S159"/>
    <mergeCell ref="P160:S160"/>
    <mergeCell ref="P161:S161"/>
    <mergeCell ref="P162:S162"/>
    <mergeCell ref="P163:S163"/>
    <mergeCell ref="T169:Y169"/>
    <mergeCell ref="T171:Y171"/>
    <mergeCell ref="T172:Y172"/>
    <mergeCell ref="AE172:AI172"/>
    <mergeCell ref="AE173:AI173"/>
    <mergeCell ref="T173:Y173"/>
    <mergeCell ref="Z171:AD171"/>
    <mergeCell ref="Z172:AD172"/>
    <mergeCell ref="Z173:AD173"/>
    <mergeCell ref="Z174:AD174"/>
    <mergeCell ref="AE175:AI175"/>
    <mergeCell ref="AE164:AI164"/>
    <mergeCell ref="AE165:AI165"/>
    <mergeCell ref="AE166:AI166"/>
    <mergeCell ref="AE167:AI167"/>
    <mergeCell ref="AE170:AI170"/>
    <mergeCell ref="AE171:AI171"/>
    <mergeCell ref="AE174:AI174"/>
    <mergeCell ref="Z166:AD166"/>
    <mergeCell ref="T163:Y163"/>
    <mergeCell ref="AE157:AI157"/>
    <mergeCell ref="AE158:AI158"/>
    <mergeCell ref="AE159:AI159"/>
    <mergeCell ref="AE160:AI160"/>
    <mergeCell ref="Z161:AD161"/>
    <mergeCell ref="F157:I157"/>
    <mergeCell ref="AE161:AI161"/>
    <mergeCell ref="AE162:AI162"/>
    <mergeCell ref="AE163:AI163"/>
    <mergeCell ref="J161:O161"/>
    <mergeCell ref="J162:O162"/>
    <mergeCell ref="J163:O163"/>
    <mergeCell ref="F160:I160"/>
    <mergeCell ref="F161:I161"/>
    <mergeCell ref="J160:O160"/>
    <mergeCell ref="T167:Y167"/>
    <mergeCell ref="Z162:AD162"/>
    <mergeCell ref="Z157:AD157"/>
    <mergeCell ref="Z158:AD158"/>
    <mergeCell ref="Z159:AD159"/>
    <mergeCell ref="Z160:AD160"/>
    <mergeCell ref="T160:Y160"/>
    <mergeCell ref="T161:Y161"/>
    <mergeCell ref="Z165:AD165"/>
    <mergeCell ref="T162:Y162"/>
    <mergeCell ref="C85:X85"/>
    <mergeCell ref="C94:X94"/>
    <mergeCell ref="F81:I82"/>
    <mergeCell ref="J81:O82"/>
    <mergeCell ref="P81:S82"/>
    <mergeCell ref="J83:O84"/>
    <mergeCell ref="P83:S84"/>
    <mergeCell ref="T83:Y84"/>
    <mergeCell ref="F83:I84"/>
    <mergeCell ref="B87:E89"/>
    <mergeCell ref="AJ79:AL80"/>
    <mergeCell ref="T81:Y82"/>
    <mergeCell ref="Z81:AD82"/>
    <mergeCell ref="AE81:AI82"/>
    <mergeCell ref="AJ81:AL82"/>
    <mergeCell ref="T79:Y80"/>
    <mergeCell ref="AE79:AI80"/>
    <mergeCell ref="F75:I76"/>
    <mergeCell ref="J75:O76"/>
    <mergeCell ref="P75:S76"/>
    <mergeCell ref="T77:Y78"/>
    <mergeCell ref="F77:I78"/>
    <mergeCell ref="J77:O78"/>
    <mergeCell ref="P77:S78"/>
    <mergeCell ref="AJ75:AL76"/>
    <mergeCell ref="Z69:AD70"/>
    <mergeCell ref="T71:Y72"/>
    <mergeCell ref="Z71:AD72"/>
    <mergeCell ref="AE71:AI72"/>
    <mergeCell ref="AJ71:AL72"/>
    <mergeCell ref="T69:Y70"/>
    <mergeCell ref="Z75:AD76"/>
    <mergeCell ref="T73:Y74"/>
    <mergeCell ref="AE73:AI74"/>
    <mergeCell ref="AJ114:AL115"/>
    <mergeCell ref="Z112:AD113"/>
    <mergeCell ref="P107:Y107"/>
    <mergeCell ref="T108:Y109"/>
    <mergeCell ref="Z107:AI107"/>
    <mergeCell ref="AJ107:AL109"/>
    <mergeCell ref="T110:Y111"/>
    <mergeCell ref="T112:Y113"/>
    <mergeCell ref="P122:S123"/>
    <mergeCell ref="P118:S119"/>
    <mergeCell ref="Z108:AD109"/>
    <mergeCell ref="AE108:AI109"/>
    <mergeCell ref="T114:Y115"/>
    <mergeCell ref="P110:S111"/>
    <mergeCell ref="P112:S113"/>
    <mergeCell ref="P114:S115"/>
    <mergeCell ref="P116:S117"/>
    <mergeCell ref="P120:S121"/>
    <mergeCell ref="Z52:AI52"/>
    <mergeCell ref="F118:I119"/>
    <mergeCell ref="F120:I121"/>
    <mergeCell ref="Z116:AD117"/>
    <mergeCell ref="AE110:AI111"/>
    <mergeCell ref="AE112:AI113"/>
    <mergeCell ref="AE114:AI115"/>
    <mergeCell ref="AE116:AI117"/>
    <mergeCell ref="Z83:AD84"/>
    <mergeCell ref="Z110:AD111"/>
    <mergeCell ref="AJ52:AL54"/>
    <mergeCell ref="Z53:AD54"/>
    <mergeCell ref="AE53:AI54"/>
    <mergeCell ref="AE83:AI84"/>
    <mergeCell ref="AJ83:AL84"/>
    <mergeCell ref="AE69:AI70"/>
    <mergeCell ref="AJ69:AL70"/>
    <mergeCell ref="AJ77:AL78"/>
    <mergeCell ref="AJ73:AL74"/>
    <mergeCell ref="AJ67:AL68"/>
    <mergeCell ref="P71:S72"/>
    <mergeCell ref="P67:S68"/>
    <mergeCell ref="F69:I70"/>
    <mergeCell ref="J69:O70"/>
    <mergeCell ref="P69:S70"/>
    <mergeCell ref="B128:E130"/>
    <mergeCell ref="F124:I125"/>
    <mergeCell ref="F71:I72"/>
    <mergeCell ref="J71:O72"/>
    <mergeCell ref="F122:I123"/>
    <mergeCell ref="J110:O111"/>
    <mergeCell ref="J112:O113"/>
    <mergeCell ref="J114:O115"/>
    <mergeCell ref="J116:O117"/>
    <mergeCell ref="J118:O119"/>
    <mergeCell ref="B120:E121"/>
    <mergeCell ref="B122:E123"/>
    <mergeCell ref="B124:E125"/>
    <mergeCell ref="AE124:AI125"/>
    <mergeCell ref="J120:O121"/>
    <mergeCell ref="J122:O123"/>
    <mergeCell ref="J124:O125"/>
    <mergeCell ref="P124:S125"/>
    <mergeCell ref="T124:Y125"/>
    <mergeCell ref="Z120:AD121"/>
    <mergeCell ref="Z124:AD125"/>
    <mergeCell ref="T118:Y119"/>
    <mergeCell ref="T120:Y121"/>
    <mergeCell ref="T122:Y123"/>
    <mergeCell ref="Z118:AD119"/>
    <mergeCell ref="B116:E117"/>
    <mergeCell ref="B114:E115"/>
    <mergeCell ref="T116:Y117"/>
    <mergeCell ref="F108:I109"/>
    <mergeCell ref="J108:O109"/>
    <mergeCell ref="P108:S109"/>
    <mergeCell ref="F116:I117"/>
    <mergeCell ref="F114:I115"/>
    <mergeCell ref="F110:I111"/>
    <mergeCell ref="F112:I113"/>
    <mergeCell ref="AJ118:AL119"/>
    <mergeCell ref="AJ120:AL121"/>
    <mergeCell ref="AJ124:AL125"/>
    <mergeCell ref="AJ116:AL117"/>
    <mergeCell ref="AJ122:AL123"/>
    <mergeCell ref="AE120:AI121"/>
    <mergeCell ref="AE122:AI123"/>
    <mergeCell ref="AE118:AI119"/>
    <mergeCell ref="Z114:AD115"/>
    <mergeCell ref="Z122:AD123"/>
    <mergeCell ref="Z73:AD74"/>
    <mergeCell ref="Z79:AD80"/>
    <mergeCell ref="AE75:AI76"/>
    <mergeCell ref="AE77:AI78"/>
    <mergeCell ref="Z77:AD78"/>
    <mergeCell ref="P61:S62"/>
    <mergeCell ref="T61:Y62"/>
    <mergeCell ref="AE67:AI68"/>
    <mergeCell ref="Z61:AD62"/>
    <mergeCell ref="AE61:AI62"/>
    <mergeCell ref="Z67:AD68"/>
    <mergeCell ref="P65:S66"/>
    <mergeCell ref="T65:Y66"/>
    <mergeCell ref="Z65:AD66"/>
    <mergeCell ref="AE65:AI66"/>
    <mergeCell ref="B3:O3"/>
    <mergeCell ref="F67:I68"/>
    <mergeCell ref="J6:M9"/>
    <mergeCell ref="N6:Q9"/>
    <mergeCell ref="B10:E13"/>
    <mergeCell ref="B14:E17"/>
    <mergeCell ref="B18:E21"/>
    <mergeCell ref="F10:I13"/>
    <mergeCell ref="F18:I21"/>
    <mergeCell ref="J10:M13"/>
    <mergeCell ref="B6:E9"/>
    <mergeCell ref="F6:I9"/>
    <mergeCell ref="P52:Y52"/>
    <mergeCell ref="P53:S54"/>
    <mergeCell ref="T53:Y54"/>
    <mergeCell ref="V10:V12"/>
    <mergeCell ref="N10:Q13"/>
    <mergeCell ref="F14:I17"/>
    <mergeCell ref="J14:M17"/>
    <mergeCell ref="N14:Q17"/>
    <mergeCell ref="B4:E5"/>
    <mergeCell ref="F5:I5"/>
    <mergeCell ref="J5:M5"/>
    <mergeCell ref="N5:Q5"/>
    <mergeCell ref="S239:T239"/>
    <mergeCell ref="B22:E25"/>
    <mergeCell ref="F22:I25"/>
    <mergeCell ref="J22:M25"/>
    <mergeCell ref="N22:Q25"/>
    <mergeCell ref="B52:E54"/>
    <mergeCell ref="F52:O52"/>
    <mergeCell ref="E99:K99"/>
    <mergeCell ref="F53:I54"/>
    <mergeCell ref="J53:O54"/>
    <mergeCell ref="Y131:AC132"/>
    <mergeCell ref="AD131:AF132"/>
    <mergeCell ref="F79:I80"/>
    <mergeCell ref="J67:O68"/>
    <mergeCell ref="F73:I74"/>
    <mergeCell ref="P73:S74"/>
    <mergeCell ref="P79:S80"/>
    <mergeCell ref="J73:O74"/>
    <mergeCell ref="J79:O80"/>
    <mergeCell ref="T75:Y76"/>
    <mergeCell ref="B90:E91"/>
    <mergeCell ref="Y129:AC130"/>
    <mergeCell ref="AD129:AF130"/>
    <mergeCell ref="AG129:AJ130"/>
    <mergeCell ref="F128:M128"/>
    <mergeCell ref="N128:U128"/>
    <mergeCell ref="V128:AC128"/>
    <mergeCell ref="AD128:AJ128"/>
    <mergeCell ref="AJ110:AL111"/>
    <mergeCell ref="AJ112:AL113"/>
    <mergeCell ref="F139:H140"/>
    <mergeCell ref="F141:H142"/>
    <mergeCell ref="F145:H146"/>
    <mergeCell ref="V129:X130"/>
    <mergeCell ref="I131:M132"/>
    <mergeCell ref="N131:P132"/>
    <mergeCell ref="Q131:U132"/>
    <mergeCell ref="V131:X132"/>
    <mergeCell ref="N135:P136"/>
    <mergeCell ref="F131:H132"/>
    <mergeCell ref="V92:X93"/>
    <mergeCell ref="AD92:AF93"/>
    <mergeCell ref="V90:X91"/>
    <mergeCell ref="Y92:AC93"/>
    <mergeCell ref="B131:E132"/>
    <mergeCell ref="M99:O99"/>
    <mergeCell ref="I129:M130"/>
    <mergeCell ref="N129:P130"/>
    <mergeCell ref="B107:E109"/>
    <mergeCell ref="F107:O107"/>
    <mergeCell ref="B110:E111"/>
    <mergeCell ref="F129:H130"/>
    <mergeCell ref="B118:E119"/>
    <mergeCell ref="B112:E113"/>
    <mergeCell ref="F179:H180"/>
    <mergeCell ref="B178:E180"/>
    <mergeCell ref="AD143:AF144"/>
    <mergeCell ref="AG143:AJ144"/>
    <mergeCell ref="Y145:AC146"/>
    <mergeCell ref="AD145:AF146"/>
    <mergeCell ref="AG145:AJ146"/>
    <mergeCell ref="B143:E144"/>
    <mergeCell ref="F143:H144"/>
    <mergeCell ref="I143:M144"/>
    <mergeCell ref="B185:E186"/>
    <mergeCell ref="B183:E184"/>
    <mergeCell ref="F181:H182"/>
    <mergeCell ref="B181:E182"/>
    <mergeCell ref="F185:H186"/>
    <mergeCell ref="B189:E190"/>
    <mergeCell ref="B187:E188"/>
    <mergeCell ref="F187:H188"/>
    <mergeCell ref="I187:M188"/>
    <mergeCell ref="F189:H190"/>
    <mergeCell ref="I189:M190"/>
    <mergeCell ref="B67:B72"/>
    <mergeCell ref="B73:B78"/>
    <mergeCell ref="B79:B84"/>
    <mergeCell ref="C67:E68"/>
    <mergeCell ref="C69:E70"/>
    <mergeCell ref="C71:E72"/>
    <mergeCell ref="C73:E74"/>
    <mergeCell ref="C75:E76"/>
    <mergeCell ref="C77:E78"/>
    <mergeCell ref="C79:E80"/>
    <mergeCell ref="B141:E142"/>
    <mergeCell ref="C81:E82"/>
    <mergeCell ref="C83:E84"/>
    <mergeCell ref="C126:X126"/>
    <mergeCell ref="B139:E140"/>
    <mergeCell ref="B137:E138"/>
    <mergeCell ref="F137:H138"/>
    <mergeCell ref="B135:E136"/>
    <mergeCell ref="F135:H136"/>
    <mergeCell ref="I135:M136"/>
    <mergeCell ref="C176:X176"/>
    <mergeCell ref="C193:X193"/>
    <mergeCell ref="B145:E146"/>
    <mergeCell ref="T166:Y166"/>
    <mergeCell ref="T164:Y164"/>
    <mergeCell ref="T165:Y165"/>
    <mergeCell ref="T168:Y168"/>
    <mergeCell ref="B191:E192"/>
    <mergeCell ref="F191:H192"/>
    <mergeCell ref="I191:M192"/>
    <mergeCell ref="V4:AL5"/>
    <mergeCell ref="F4:U4"/>
    <mergeCell ref="R5:U5"/>
    <mergeCell ref="W7:AL8"/>
    <mergeCell ref="R6:U9"/>
    <mergeCell ref="C195:AK197"/>
    <mergeCell ref="C149:AK151"/>
    <mergeCell ref="R10:U13"/>
    <mergeCell ref="R14:U17"/>
    <mergeCell ref="R18:U21"/>
    <mergeCell ref="R22:U25"/>
    <mergeCell ref="V14:V15"/>
    <mergeCell ref="W10:AL12"/>
    <mergeCell ref="W14:AL16"/>
    <mergeCell ref="W18:AL20"/>
    <mergeCell ref="W22:AL24"/>
    <mergeCell ref="F90:H91"/>
    <mergeCell ref="F88:H89"/>
    <mergeCell ref="I88:M89"/>
    <mergeCell ref="I90:M91"/>
    <mergeCell ref="N88:P89"/>
    <mergeCell ref="V88:X89"/>
    <mergeCell ref="Y88:AC89"/>
    <mergeCell ref="Y90:AC91"/>
    <mergeCell ref="V87:AC87"/>
    <mergeCell ref="J18:M21"/>
    <mergeCell ref="N92:P93"/>
    <mergeCell ref="Q88:U89"/>
    <mergeCell ref="Q90:U91"/>
    <mergeCell ref="Q92:U93"/>
    <mergeCell ref="N90:P91"/>
    <mergeCell ref="N87:U87"/>
    <mergeCell ref="I92:M93"/>
    <mergeCell ref="N18:Q21"/>
    <mergeCell ref="T67:Y68"/>
    <mergeCell ref="F133:H134"/>
    <mergeCell ref="F87:M87"/>
    <mergeCell ref="C95:AI96"/>
    <mergeCell ref="C97:AI98"/>
    <mergeCell ref="Q129:U130"/>
    <mergeCell ref="B92:E93"/>
    <mergeCell ref="F92:H93"/>
    <mergeCell ref="AD88:AF89"/>
    <mergeCell ref="AD90:AF91"/>
    <mergeCell ref="B133:E134"/>
    <mergeCell ref="AK87:AL89"/>
    <mergeCell ref="AK90:AL91"/>
    <mergeCell ref="AK92:AL93"/>
    <mergeCell ref="AD87:AJ87"/>
    <mergeCell ref="AG88:AJ89"/>
    <mergeCell ref="AG90:AJ91"/>
    <mergeCell ref="AG92:AJ93"/>
    <mergeCell ref="Y135:AC136"/>
    <mergeCell ref="AD135:AF136"/>
    <mergeCell ref="AG131:AJ132"/>
    <mergeCell ref="I133:M134"/>
    <mergeCell ref="N133:P134"/>
    <mergeCell ref="Q133:U134"/>
    <mergeCell ref="V133:X134"/>
    <mergeCell ref="Y133:AC134"/>
    <mergeCell ref="AD133:AF134"/>
    <mergeCell ref="AG133:AJ134"/>
    <mergeCell ref="AG135:AJ136"/>
    <mergeCell ref="I137:M138"/>
    <mergeCell ref="N137:P138"/>
    <mergeCell ref="Q137:U138"/>
    <mergeCell ref="V137:X138"/>
    <mergeCell ref="Y137:AC138"/>
    <mergeCell ref="AD137:AF138"/>
    <mergeCell ref="AG137:AJ138"/>
    <mergeCell ref="Q135:U136"/>
    <mergeCell ref="V135:X136"/>
    <mergeCell ref="I139:M140"/>
    <mergeCell ref="N139:P140"/>
    <mergeCell ref="Q139:U140"/>
    <mergeCell ref="V139:X140"/>
    <mergeCell ref="I141:M142"/>
    <mergeCell ref="N141:P142"/>
    <mergeCell ref="Q141:U142"/>
    <mergeCell ref="V141:X142"/>
    <mergeCell ref="N143:P144"/>
    <mergeCell ref="Q143:U144"/>
    <mergeCell ref="V143:X144"/>
    <mergeCell ref="Y143:AC144"/>
    <mergeCell ref="I145:M146"/>
    <mergeCell ref="N145:P146"/>
    <mergeCell ref="Q145:U146"/>
    <mergeCell ref="V145:X146"/>
    <mergeCell ref="AK128:AL130"/>
    <mergeCell ref="AK145:AL146"/>
    <mergeCell ref="AK143:AL144"/>
    <mergeCell ref="AK141:AL142"/>
    <mergeCell ref="AK139:AL140"/>
    <mergeCell ref="AK137:AL138"/>
    <mergeCell ref="V179:X180"/>
    <mergeCell ref="AK135:AL136"/>
    <mergeCell ref="AK133:AL134"/>
    <mergeCell ref="AK131:AL132"/>
    <mergeCell ref="Y139:AC140"/>
    <mergeCell ref="AD139:AF140"/>
    <mergeCell ref="AG139:AJ140"/>
    <mergeCell ref="Y141:AC142"/>
    <mergeCell ref="AD141:AF142"/>
    <mergeCell ref="AG141:AJ142"/>
    <mergeCell ref="Y179:AC180"/>
    <mergeCell ref="AD179:AF180"/>
    <mergeCell ref="AG179:AJ180"/>
    <mergeCell ref="F178:M178"/>
    <mergeCell ref="N178:U178"/>
    <mergeCell ref="V178:AC178"/>
    <mergeCell ref="AD178:AJ178"/>
    <mergeCell ref="I179:M180"/>
    <mergeCell ref="N179:P180"/>
    <mergeCell ref="Q179:U180"/>
    <mergeCell ref="I181:M182"/>
    <mergeCell ref="N181:P182"/>
    <mergeCell ref="Q181:U182"/>
    <mergeCell ref="V181:X182"/>
    <mergeCell ref="Y181:AC182"/>
    <mergeCell ref="AD181:AF182"/>
    <mergeCell ref="AG181:AJ182"/>
    <mergeCell ref="F183:H184"/>
    <mergeCell ref="I183:M184"/>
    <mergeCell ref="N183:P184"/>
    <mergeCell ref="Q183:U184"/>
    <mergeCell ref="V183:X184"/>
    <mergeCell ref="Y183:AC184"/>
    <mergeCell ref="AD183:AF184"/>
    <mergeCell ref="I185:M186"/>
    <mergeCell ref="N185:P186"/>
    <mergeCell ref="Q185:U186"/>
    <mergeCell ref="Q187:U188"/>
    <mergeCell ref="N187:P188"/>
    <mergeCell ref="Y187:AC188"/>
    <mergeCell ref="AG183:AJ184"/>
    <mergeCell ref="V185:X186"/>
    <mergeCell ref="Y185:AC186"/>
    <mergeCell ref="AD185:AF186"/>
    <mergeCell ref="AG185:AJ186"/>
    <mergeCell ref="AG187:AJ188"/>
    <mergeCell ref="V187:X188"/>
    <mergeCell ref="Y191:AC192"/>
    <mergeCell ref="AD191:AF192"/>
    <mergeCell ref="AG191:AJ192"/>
    <mergeCell ref="N189:P190"/>
    <mergeCell ref="Q189:U190"/>
    <mergeCell ref="V189:X190"/>
    <mergeCell ref="Y189:AC190"/>
    <mergeCell ref="N191:P192"/>
    <mergeCell ref="Q191:U192"/>
    <mergeCell ref="V191:X192"/>
    <mergeCell ref="AK178:AL180"/>
    <mergeCell ref="AK181:AL182"/>
    <mergeCell ref="AK183:AL184"/>
    <mergeCell ref="AK185:AL186"/>
    <mergeCell ref="AK187:AL188"/>
    <mergeCell ref="AK189:AL190"/>
    <mergeCell ref="AK191:AL192"/>
    <mergeCell ref="AD187:AF188"/>
    <mergeCell ref="AD189:AF190"/>
    <mergeCell ref="AG189:AJ190"/>
    <mergeCell ref="B55:B60"/>
    <mergeCell ref="C55:E56"/>
    <mergeCell ref="C57:E58"/>
    <mergeCell ref="C59:E60"/>
    <mergeCell ref="F55:I56"/>
    <mergeCell ref="J55:O56"/>
    <mergeCell ref="P55:S56"/>
    <mergeCell ref="T55:Y56"/>
    <mergeCell ref="Z55:AD56"/>
    <mergeCell ref="AE55:AI56"/>
    <mergeCell ref="AJ55:AL56"/>
    <mergeCell ref="F57:I58"/>
    <mergeCell ref="J57:O58"/>
    <mergeCell ref="P57:S58"/>
    <mergeCell ref="T57:Y58"/>
    <mergeCell ref="Z57:AD58"/>
    <mergeCell ref="AE57:AI58"/>
    <mergeCell ref="AJ57:AL58"/>
    <mergeCell ref="Z59:AD60"/>
    <mergeCell ref="AE59:AI60"/>
    <mergeCell ref="AJ59:AL60"/>
    <mergeCell ref="F59:I60"/>
    <mergeCell ref="J59:O60"/>
    <mergeCell ref="P59:S60"/>
    <mergeCell ref="T59:Y60"/>
    <mergeCell ref="K102:N102"/>
    <mergeCell ref="O102:Q102"/>
    <mergeCell ref="S102:W102"/>
    <mergeCell ref="E100:I100"/>
    <mergeCell ref="M100:O100"/>
    <mergeCell ref="R100:V100"/>
    <mergeCell ref="W100:X100"/>
    <mergeCell ref="Y103:AB103"/>
    <mergeCell ref="AC103:AE103"/>
    <mergeCell ref="AG103:AK103"/>
    <mergeCell ref="E101:I103"/>
    <mergeCell ref="K101:N101"/>
    <mergeCell ref="O101:Q101"/>
    <mergeCell ref="S101:W101"/>
    <mergeCell ref="K103:N103"/>
    <mergeCell ref="O103:Q103"/>
    <mergeCell ref="S103:W103"/>
    <mergeCell ref="Y101:AB101"/>
    <mergeCell ref="AC101:AE101"/>
    <mergeCell ref="AG101:AK101"/>
    <mergeCell ref="AC102:AE102"/>
    <mergeCell ref="AG102:AK102"/>
    <mergeCell ref="Y102:AB102"/>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255" man="1"/>
    <brk id="103" max="255" man="1"/>
    <brk id="151"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2006-12-18T00:36:11Z</cp:lastPrinted>
  <dcterms:created xsi:type="dcterms:W3CDTF">2002-07-26T07:02:18Z</dcterms:created>
  <dcterms:modified xsi:type="dcterms:W3CDTF">2006-12-18T01:14:17Z</dcterms:modified>
  <cp:category/>
  <cp:version/>
  <cp:contentType/>
  <cp:contentStatus/>
</cp:coreProperties>
</file>