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0" windowWidth="15060" windowHeight="8625" activeTab="1"/>
  </bookViews>
  <sheets>
    <sheet name="認定審査会・申請状況" sheetId="1" r:id="rId1"/>
    <sheet name="年度末・月別要介護度別認定者状況" sheetId="2" r:id="rId2"/>
    <sheet name="認定率" sheetId="3" r:id="rId3"/>
    <sheet name="行政区別認定者状況 " sheetId="4" r:id="rId4"/>
  </sheets>
  <definedNames>
    <definedName name="_xlnm.Print_Area" localSheetId="3">'行政区別認定者状況 '!$A$1:$S$65</definedName>
    <definedName name="_xlnm.Print_Area" localSheetId="0">'認定審査会・申請状況'!$A$1:$U$62</definedName>
    <definedName name="_xlnm.Print_Area" localSheetId="2">'認定率'!$A$1:$Q$60</definedName>
    <definedName name="_xlnm.Print_Area" localSheetId="1">'年度末・月別要介護度別認定者状況'!$A$1:$Q$149</definedName>
  </definedNames>
  <calcPr fullCalcOnLoad="1"/>
</workbook>
</file>

<file path=xl/comments3.xml><?xml version="1.0" encoding="utf-8"?>
<comments xmlns="http://schemas.openxmlformats.org/spreadsheetml/2006/main">
  <authors>
    <author>ama0035099</author>
  </authors>
  <commentList>
    <comment ref="S52" authorId="0">
      <text>
        <r>
          <rPr>
            <b/>
            <sz val="12"/>
            <rFont val="ＭＳ Ｐゴシック"/>
            <family val="3"/>
          </rPr>
          <t>直近の年度末データは参照箇所に注意が必要（4月でなく、一番下の行の3月を参照すること）</t>
        </r>
      </text>
    </comment>
  </commentList>
</comments>
</file>

<file path=xl/sharedStrings.xml><?xml version="1.0" encoding="utf-8"?>
<sst xmlns="http://schemas.openxmlformats.org/spreadsheetml/2006/main" count="354" uniqueCount="163">
  <si>
    <t>６月</t>
  </si>
  <si>
    <t>７月</t>
  </si>
  <si>
    <t>８月</t>
  </si>
  <si>
    <t>１０月</t>
  </si>
  <si>
    <t>１１月</t>
  </si>
  <si>
    <t>１２月</t>
  </si>
  <si>
    <t>１月</t>
  </si>
  <si>
    <t>２月</t>
  </si>
  <si>
    <t>３月</t>
  </si>
  <si>
    <t>項　　　　目</t>
  </si>
  <si>
    <t>内　　　容</t>
  </si>
  <si>
    <t>合　議　体　数</t>
  </si>
  <si>
    <t>　18合議体</t>
  </si>
  <si>
    <t>委員数及び内訳</t>
  </si>
  <si>
    <t>1回の審査件数</t>
  </si>
  <si>
    <t>　原則1回　50件</t>
  </si>
  <si>
    <t>開　催　日　時</t>
  </si>
  <si>
    <t>　月曜 1開催・火曜～金曜 2開催　　毎日午後1時～</t>
  </si>
  <si>
    <t>２　年度・月別要支援・要介護認定申請状況</t>
  </si>
  <si>
    <t>１１年度</t>
  </si>
  <si>
    <t>１２年度</t>
  </si>
  <si>
    <t>１３年度</t>
  </si>
  <si>
    <t>１４年度</t>
  </si>
  <si>
    <t>１５年度</t>
  </si>
  <si>
    <t>１６年度</t>
  </si>
  <si>
    <t>月　　別　　内　　訳</t>
  </si>
  <si>
    <t xml:space="preserve"> ４月</t>
  </si>
  <si>
    <t>（単位：人）</t>
  </si>
  <si>
    <t>要介護度</t>
  </si>
  <si>
    <t>要支援</t>
  </si>
  <si>
    <t>要介護１</t>
  </si>
  <si>
    <t>要介護２</t>
  </si>
  <si>
    <t>要介護３</t>
  </si>
  <si>
    <t>要介護４</t>
  </si>
  <si>
    <t>要介護５</t>
  </si>
  <si>
    <t>合計</t>
  </si>
  <si>
    <t>第1号</t>
  </si>
  <si>
    <t>　　65歳～74歳</t>
  </si>
  <si>
    <t>　　75歳以上</t>
  </si>
  <si>
    <t>第2号</t>
  </si>
  <si>
    <t>小   計</t>
  </si>
  <si>
    <t>４　年度末・月別認定率</t>
  </si>
  <si>
    <t>第２号
認定者数</t>
  </si>
  <si>
    <t>12年度末</t>
  </si>
  <si>
    <t>13年度末</t>
  </si>
  <si>
    <t>14年度末</t>
  </si>
  <si>
    <t>15年度末</t>
  </si>
  <si>
    <t>各月末時点の数</t>
  </si>
  <si>
    <t>地区</t>
  </si>
  <si>
    <t>中  央</t>
  </si>
  <si>
    <t>小  田</t>
  </si>
  <si>
    <t>大  庄</t>
  </si>
  <si>
    <t>立　　花</t>
  </si>
  <si>
    <t>武  庫</t>
  </si>
  <si>
    <t>園  田</t>
  </si>
  <si>
    <t>市  外</t>
  </si>
  <si>
    <t>合   計</t>
  </si>
  <si>
    <t xml:space="preserve"> ５月</t>
  </si>
  <si>
    <t xml:space="preserve"> ９月</t>
  </si>
  <si>
    <t>１７年度</t>
  </si>
  <si>
    <t>16年度末</t>
  </si>
  <si>
    <t>新規</t>
  </si>
  <si>
    <t>申請区分</t>
  </si>
  <si>
    <t>１　介護認定審査会</t>
  </si>
  <si>
    <t>※</t>
  </si>
  <si>
    <t>総  数</t>
  </si>
  <si>
    <t>17年度末</t>
  </si>
  <si>
    <t>第1号
認定者数</t>
  </si>
  <si>
    <t>5月　</t>
  </si>
  <si>
    <t>18年度 　4月</t>
  </si>
  <si>
    <t>6月　</t>
  </si>
  <si>
    <t>7月　</t>
  </si>
  <si>
    <t>8月　</t>
  </si>
  <si>
    <t>9月　</t>
  </si>
  <si>
    <t>10月　</t>
  </si>
  <si>
    <t>11月　</t>
  </si>
  <si>
    <t>12月　</t>
  </si>
  <si>
    <t>1月　</t>
  </si>
  <si>
    <t>2月　</t>
  </si>
  <si>
    <t>3月　</t>
  </si>
  <si>
    <t>第1号     　　　　　　　被保険者数
Ａ</t>
  </si>
  <si>
    <t>認定者数計
Ｂ</t>
  </si>
  <si>
    <t>認定率
Ｂ／Ａ（％）</t>
  </si>
  <si>
    <t>4月</t>
  </si>
  <si>
    <t>5月</t>
  </si>
  <si>
    <t>認定率</t>
  </si>
  <si>
    <t>1月</t>
  </si>
  <si>
    <t>年度末別</t>
  </si>
  <si>
    <t>H12年度末</t>
  </si>
  <si>
    <t>H13年度末</t>
  </si>
  <si>
    <t>H14年度末</t>
  </si>
  <si>
    <t>H15年度末</t>
  </si>
  <si>
    <t>H16年度末</t>
  </si>
  <si>
    <t>H17年度末</t>
  </si>
  <si>
    <t>H18年度末</t>
  </si>
  <si>
    <t>第1号被保険者数</t>
  </si>
  <si>
    <t>認定者数</t>
  </si>
  <si>
    <t>要支援１</t>
  </si>
  <si>
    <t>要支援2</t>
  </si>
  <si>
    <t>要介護１</t>
  </si>
  <si>
    <t>３　年度末・月別要介護度別認定者状況</t>
  </si>
  <si>
    <t>被保険者数</t>
  </si>
  <si>
    <t>月　別</t>
  </si>
  <si>
    <t>認定者率</t>
  </si>
  <si>
    <t>12
年
度
末</t>
  </si>
  <si>
    <t>13
年
度
末</t>
  </si>
  <si>
    <t>14
年
度
末</t>
  </si>
  <si>
    <t>15
年
度
末</t>
  </si>
  <si>
    <t>16
年
度
末</t>
  </si>
  <si>
    <t>17
年
度
末
Ａ</t>
  </si>
  <si>
    <t>経過的　要介護</t>
  </si>
  <si>
    <t>要支援２</t>
  </si>
  <si>
    <t>18年度</t>
  </si>
  <si>
    <t>4月</t>
  </si>
  <si>
    <t>5月</t>
  </si>
  <si>
    <t>6月</t>
  </si>
  <si>
    <t>7月</t>
  </si>
  <si>
    <t>経過的要介護</t>
  </si>
  <si>
    <t>8月</t>
  </si>
  <si>
    <t>9月</t>
  </si>
  <si>
    <t>10月</t>
  </si>
  <si>
    <t>11月</t>
  </si>
  <si>
    <t>12月</t>
  </si>
  <si>
    <t>2月</t>
  </si>
  <si>
    <t>3月</t>
  </si>
  <si>
    <t>B</t>
  </si>
  <si>
    <t>17年度</t>
  </si>
  <si>
    <t>末　　比</t>
  </si>
  <si>
    <t>各月末時点における認定者数</t>
  </si>
  <si>
    <t>要支援1</t>
  </si>
  <si>
    <t>要介護２</t>
  </si>
  <si>
    <t>要介護３</t>
  </si>
  <si>
    <t>要介護４</t>
  </si>
  <si>
    <t>要介護５</t>
  </si>
  <si>
    <t>13年度末</t>
  </si>
  <si>
    <t>18年度末</t>
  </si>
  <si>
    <t>B/A</t>
  </si>
  <si>
    <t>中央</t>
  </si>
  <si>
    <t>小田</t>
  </si>
  <si>
    <t>大庄</t>
  </si>
  <si>
    <t>立花</t>
  </si>
  <si>
    <t>武庫</t>
  </si>
  <si>
    <t>園田</t>
  </si>
  <si>
    <t>市外</t>
  </si>
  <si>
    <t>行政区</t>
  </si>
  <si>
    <t>１８年度</t>
  </si>
  <si>
    <t>更新・
特例更新</t>
  </si>
  <si>
    <t>区分変更</t>
  </si>
  <si>
    <t>サービス
種類変更</t>
  </si>
  <si>
    <t>経過的要介護とは、平成18年4月1日(改正介護保険法施行日)現在に「要支援」と認定を受けている人は、</t>
  </si>
  <si>
    <t>新たな要介護認定を受けたものとみなしますが、その際これらの人たちに該当する要介護状態区分を言います。</t>
  </si>
  <si>
    <t>　130人　　（医療　89人　・ 保健　19人　・ 福祉　22人）</t>
  </si>
  <si>
    <t>（平成19年3月31日現在）</t>
  </si>
  <si>
    <t>Ｈ１8年度審査会開催数</t>
  </si>
  <si>
    <t>　計　393回</t>
  </si>
  <si>
    <t>(H17年度403回）</t>
  </si>
  <si>
    <t>Ｈ１8年度審査件数</t>
  </si>
  <si>
    <t>H18年度</t>
  </si>
  <si>
    <t>※経過的要介護については、年度末時点の人数は０である。</t>
  </si>
  <si>
    <t>※</t>
  </si>
  <si>
    <t>５　行政区別　要介護度別認定者状況（平成１９年３月３１日現在）</t>
  </si>
  <si>
    <t>　計 17,632件　（介護扶助にかかる審査判定件数259件を除く　　H１7年度19,029件）</t>
  </si>
  <si>
    <t>※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</si>
</sst>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#,##0_ "/>
    <numFmt numFmtId="179" formatCode="#,##0.00_ "/>
    <numFmt numFmtId="180" formatCode="0.00_);[Red]\(0.00\)"/>
    <numFmt numFmtId="181" formatCode="0_ "/>
    <numFmt numFmtId="182" formatCode="0.00_ "/>
    <numFmt numFmtId="183" formatCode="[&lt;=999]000;[&lt;=99999]000\-00;000\-0000"/>
    <numFmt numFmtId="184" formatCode="#,##0;[Red]#,##0"/>
    <numFmt numFmtId="185" formatCode="0.000_ "/>
    <numFmt numFmtId="186" formatCode="0.0000_ "/>
    <numFmt numFmtId="187" formatCode="0.0_ "/>
    <numFmt numFmtId="188" formatCode="0_);[Red]\(0\)"/>
    <numFmt numFmtId="189" formatCode="0.0000_);[Red]\(0.0000\)"/>
    <numFmt numFmtId="190" formatCode="0.E+00"/>
    <numFmt numFmtId="191" formatCode="0.0000_);\(0.0000\)"/>
    <numFmt numFmtId="192" formatCode="0.00_);\(0.00\)"/>
    <numFmt numFmtId="193" formatCode="#,##0_);[Red]\(#,##0\)"/>
    <numFmt numFmtId="194" formatCode="#,##0_ ;[Red]\-#,##0\ "/>
    <numFmt numFmtId="195" formatCode="#,##0.0_);[Red]\(#,##0.0\)"/>
  </numFmts>
  <fonts count="26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.5"/>
      <name val="ＭＳ Ｐゴシック"/>
      <family val="3"/>
    </font>
    <font>
      <sz val="2.75"/>
      <name val="ＭＳ Ｐゴシック"/>
      <family val="3"/>
    </font>
    <font>
      <sz val="1.25"/>
      <name val="ＭＳ Ｐゴシック"/>
      <family val="3"/>
    </font>
    <font>
      <sz val="10.75"/>
      <name val="ＭＳ Ｐゴシック"/>
      <family val="3"/>
    </font>
    <font>
      <sz val="10"/>
      <name val="ＭＳ Ｐゴシック"/>
      <family val="3"/>
    </font>
    <font>
      <sz val="2.25"/>
      <name val="ＭＳ Ｐゴシック"/>
      <family val="3"/>
    </font>
    <font>
      <sz val="9.75"/>
      <name val="ＭＳ Ｐゴシック"/>
      <family val="3"/>
    </font>
    <font>
      <sz val="1.75"/>
      <name val="ＭＳ Ｐゴシック"/>
      <family val="3"/>
    </font>
    <font>
      <sz val="10.25"/>
      <name val="ＭＳ Ｐゴシック"/>
      <family val="3"/>
    </font>
    <font>
      <sz val="9.5"/>
      <name val="ＭＳ Ｐゴシック"/>
      <family val="3"/>
    </font>
    <font>
      <sz val="8"/>
      <name val="ＭＳ Ｐゴシック"/>
      <family val="3"/>
    </font>
    <font>
      <sz val="11.25"/>
      <name val="ＭＳ Ｐゴシック"/>
      <family val="3"/>
    </font>
    <font>
      <sz val="11"/>
      <color indexed="10"/>
      <name val="ＭＳ Ｐ明朝"/>
      <family val="1"/>
    </font>
    <font>
      <sz val="11"/>
      <color indexed="10"/>
      <name val="ＭＳ Ｐゴシック"/>
      <family val="3"/>
    </font>
    <font>
      <sz val="1"/>
      <name val="ＭＳ Ｐゴシック"/>
      <family val="3"/>
    </font>
    <font>
      <b/>
      <sz val="12"/>
      <name val="ＭＳ Ｐゴシック"/>
      <family val="3"/>
    </font>
    <font>
      <sz val="8.25"/>
      <name val="ＭＳ Ｐゴシック"/>
      <family val="3"/>
    </font>
    <font>
      <sz val="8.75"/>
      <name val="ＭＳ Ｐゴシック"/>
      <family val="3"/>
    </font>
    <font>
      <b/>
      <sz val="8"/>
      <name val="ＭＳ Ｐゴシック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8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double"/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double"/>
      <bottom style="double"/>
    </border>
    <border>
      <left style="thin"/>
      <right style="medium"/>
      <top style="double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58">
    <xf numFmtId="0" fontId="0" fillId="0" borderId="0" xfId="0" applyAlignment="1">
      <alignment/>
    </xf>
    <xf numFmtId="38" fontId="0" fillId="0" borderId="0" xfId="17" applyFont="1" applyAlignment="1">
      <alignment vertical="center"/>
    </xf>
    <xf numFmtId="38" fontId="5" fillId="0" borderId="0" xfId="17" applyFont="1" applyBorder="1" applyAlignment="1">
      <alignment horizontal="center" vertical="center"/>
    </xf>
    <xf numFmtId="38" fontId="5" fillId="0" borderId="1" xfId="17" applyFont="1" applyBorder="1" applyAlignment="1">
      <alignment horizontal="center" vertical="center"/>
    </xf>
    <xf numFmtId="0" fontId="0" fillId="0" borderId="0" xfId="0" applyFont="1" applyAlignment="1">
      <alignment/>
    </xf>
    <xf numFmtId="38" fontId="5" fillId="0" borderId="2" xfId="17" applyFont="1" applyBorder="1" applyAlignment="1">
      <alignment vertical="center"/>
    </xf>
    <xf numFmtId="38" fontId="5" fillId="0" borderId="1" xfId="17" applyFont="1" applyBorder="1" applyAlignment="1">
      <alignment vertical="center"/>
    </xf>
    <xf numFmtId="38" fontId="5" fillId="0" borderId="3" xfId="17" applyFont="1" applyBorder="1" applyAlignment="1">
      <alignment horizontal="center" vertical="center"/>
    </xf>
    <xf numFmtId="38" fontId="5" fillId="0" borderId="4" xfId="17" applyFont="1" applyBorder="1" applyAlignment="1">
      <alignment horizontal="center" vertical="center"/>
    </xf>
    <xf numFmtId="0" fontId="5" fillId="0" borderId="5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38" fontId="5" fillId="0" borderId="6" xfId="17" applyFont="1" applyFill="1" applyBorder="1" applyAlignment="1">
      <alignment vertical="center"/>
    </xf>
    <xf numFmtId="38" fontId="5" fillId="0" borderId="7" xfId="17" applyFont="1" applyFill="1" applyBorder="1" applyAlignment="1">
      <alignment vertical="center"/>
    </xf>
    <xf numFmtId="0" fontId="5" fillId="0" borderId="8" xfId="0" applyFont="1" applyFill="1" applyBorder="1" applyAlignment="1">
      <alignment/>
    </xf>
    <xf numFmtId="0" fontId="5" fillId="0" borderId="9" xfId="0" applyFont="1" applyFill="1" applyBorder="1" applyAlignment="1">
      <alignment/>
    </xf>
    <xf numFmtId="38" fontId="5" fillId="0" borderId="9" xfId="17" applyFont="1" applyFill="1" applyBorder="1" applyAlignment="1">
      <alignment vertical="center"/>
    </xf>
    <xf numFmtId="38" fontId="5" fillId="0" borderId="10" xfId="17" applyFont="1" applyFill="1" applyBorder="1" applyAlignment="1">
      <alignment vertical="center"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38" fontId="5" fillId="0" borderId="12" xfId="17" applyFont="1" applyFill="1" applyBorder="1" applyAlignment="1">
      <alignment vertical="center"/>
    </xf>
    <xf numFmtId="38" fontId="5" fillId="0" borderId="13" xfId="17" applyFont="1" applyFill="1" applyBorder="1" applyAlignment="1">
      <alignment vertical="center"/>
    </xf>
    <xf numFmtId="0" fontId="5" fillId="0" borderId="14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38" fontId="5" fillId="0" borderId="15" xfId="17" applyFont="1" applyFill="1" applyBorder="1" applyAlignment="1">
      <alignment vertical="center"/>
    </xf>
    <xf numFmtId="38" fontId="5" fillId="0" borderId="16" xfId="17" applyFont="1" applyFill="1" applyBorder="1" applyAlignment="1">
      <alignment vertical="center"/>
    </xf>
    <xf numFmtId="0" fontId="5" fillId="0" borderId="0" xfId="0" applyFont="1" applyFill="1" applyBorder="1" applyAlignment="1">
      <alignment horizontal="center"/>
    </xf>
    <xf numFmtId="38" fontId="5" fillId="0" borderId="0" xfId="17" applyFont="1" applyFill="1" applyBorder="1" applyAlignment="1">
      <alignment horizontal="right" vertical="center"/>
    </xf>
    <xf numFmtId="0" fontId="5" fillId="0" borderId="0" xfId="0" applyFont="1" applyAlignment="1">
      <alignment horizontal="right"/>
    </xf>
    <xf numFmtId="178" fontId="5" fillId="0" borderId="0" xfId="0" applyNumberFormat="1" applyFont="1" applyBorder="1" applyAlignment="1">
      <alignment horizontal="right"/>
    </xf>
    <xf numFmtId="184" fontId="5" fillId="0" borderId="0" xfId="17" applyNumberFormat="1" applyFont="1" applyBorder="1" applyAlignment="1">
      <alignment vertical="center"/>
    </xf>
    <xf numFmtId="10" fontId="5" fillId="0" borderId="0" xfId="0" applyNumberFormat="1" applyFont="1" applyBorder="1" applyAlignment="1">
      <alignment horizontal="right"/>
    </xf>
    <xf numFmtId="0" fontId="5" fillId="0" borderId="17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38" fontId="5" fillId="0" borderId="18" xfId="17" applyFont="1" applyFill="1" applyBorder="1" applyAlignment="1">
      <alignment vertical="center"/>
    </xf>
    <xf numFmtId="38" fontId="5" fillId="0" borderId="19" xfId="17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textRotation="255"/>
    </xf>
    <xf numFmtId="0" fontId="0" fillId="0" borderId="0" xfId="0" applyFont="1" applyAlignment="1">
      <alignment/>
    </xf>
    <xf numFmtId="38" fontId="0" fillId="0" borderId="0" xfId="17" applyFont="1" applyAlignment="1">
      <alignment vertical="center"/>
    </xf>
    <xf numFmtId="38" fontId="0" fillId="0" borderId="20" xfId="17" applyFont="1" applyBorder="1" applyAlignment="1">
      <alignment vertical="center"/>
    </xf>
    <xf numFmtId="0" fontId="0" fillId="0" borderId="0" xfId="0" applyFont="1" applyBorder="1" applyAlignment="1">
      <alignment/>
    </xf>
    <xf numFmtId="38" fontId="0" fillId="0" borderId="0" xfId="17" applyFont="1" applyFill="1" applyAlignment="1">
      <alignment vertical="center"/>
    </xf>
    <xf numFmtId="38" fontId="5" fillId="0" borderId="21" xfId="17" applyFont="1" applyBorder="1" applyAlignment="1">
      <alignment horizontal="right" vertical="center"/>
    </xf>
    <xf numFmtId="38" fontId="5" fillId="0" borderId="0" xfId="17" applyFont="1" applyBorder="1" applyAlignment="1">
      <alignment horizontal="center" vertical="center" wrapText="1"/>
    </xf>
    <xf numFmtId="38" fontId="5" fillId="0" borderId="22" xfId="17" applyFont="1" applyBorder="1" applyAlignment="1">
      <alignment horizontal="center" vertical="center"/>
    </xf>
    <xf numFmtId="38" fontId="5" fillId="0" borderId="8" xfId="17" applyFont="1" applyBorder="1" applyAlignment="1">
      <alignment horizontal="right" vertical="center"/>
    </xf>
    <xf numFmtId="38" fontId="5" fillId="0" borderId="23" xfId="17" applyFont="1" applyBorder="1" applyAlignment="1">
      <alignment horizontal="right" vertical="center"/>
    </xf>
    <xf numFmtId="38" fontId="0" fillId="0" borderId="0" xfId="17" applyFont="1" applyBorder="1" applyAlignment="1">
      <alignment vertical="center"/>
    </xf>
    <xf numFmtId="38" fontId="5" fillId="0" borderId="21" xfId="17" applyFont="1" applyBorder="1" applyAlignment="1">
      <alignment horizontal="center" vertical="center"/>
    </xf>
    <xf numFmtId="38" fontId="5" fillId="0" borderId="24" xfId="17" applyFont="1" applyBorder="1" applyAlignment="1">
      <alignment horizontal="center" vertical="center"/>
    </xf>
    <xf numFmtId="38" fontId="4" fillId="0" borderId="2" xfId="17" applyFont="1" applyBorder="1" applyAlignment="1">
      <alignment horizontal="center" vertical="center" wrapText="1"/>
    </xf>
    <xf numFmtId="38" fontId="4" fillId="0" borderId="25" xfId="17" applyFont="1" applyBorder="1" applyAlignment="1">
      <alignment horizontal="center" vertical="center" wrapText="1"/>
    </xf>
    <xf numFmtId="38" fontId="5" fillId="0" borderId="26" xfId="17" applyFont="1" applyBorder="1" applyAlignment="1">
      <alignment horizontal="center" vertical="center"/>
    </xf>
    <xf numFmtId="38" fontId="5" fillId="0" borderId="20" xfId="17" applyFont="1" applyBorder="1" applyAlignment="1">
      <alignment horizontal="center" vertical="center"/>
    </xf>
    <xf numFmtId="38" fontId="5" fillId="0" borderId="20" xfId="17" applyFont="1" applyBorder="1" applyAlignment="1">
      <alignment horizontal="center" vertical="center" wrapText="1"/>
    </xf>
    <xf numFmtId="0" fontId="0" fillId="0" borderId="20" xfId="0" applyFont="1" applyBorder="1" applyAlignment="1">
      <alignment horizontal="right" vertical="center"/>
    </xf>
    <xf numFmtId="38" fontId="5" fillId="0" borderId="0" xfId="17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38" fontId="5" fillId="0" borderId="20" xfId="17" applyFont="1" applyBorder="1" applyAlignment="1">
      <alignment horizontal="right" vertical="center"/>
    </xf>
    <xf numFmtId="38" fontId="5" fillId="0" borderId="20" xfId="17" applyFont="1" applyFill="1" applyBorder="1" applyAlignment="1">
      <alignment horizontal="right" vertical="center"/>
    </xf>
    <xf numFmtId="193" fontId="5" fillId="0" borderId="27" xfId="17" applyNumberFormat="1" applyFont="1" applyBorder="1" applyAlignment="1">
      <alignment horizontal="right" vertical="center"/>
    </xf>
    <xf numFmtId="0" fontId="4" fillId="0" borderId="28" xfId="0" applyFont="1" applyBorder="1" applyAlignment="1">
      <alignment/>
    </xf>
    <xf numFmtId="0" fontId="4" fillId="0" borderId="28" xfId="0" applyFont="1" applyBorder="1" applyAlignment="1">
      <alignment horizontal="center" vertical="center"/>
    </xf>
    <xf numFmtId="38" fontId="11" fillId="0" borderId="28" xfId="17" applyFont="1" applyBorder="1" applyAlignment="1">
      <alignment vertical="center"/>
    </xf>
    <xf numFmtId="0" fontId="11" fillId="0" borderId="0" xfId="0" applyFont="1" applyAlignment="1">
      <alignment/>
    </xf>
    <xf numFmtId="38" fontId="0" fillId="0" borderId="0" xfId="17" applyFont="1" applyFill="1" applyAlignment="1">
      <alignment vertical="center"/>
    </xf>
    <xf numFmtId="38" fontId="5" fillId="0" borderId="29" xfId="17" applyFont="1" applyBorder="1" applyAlignment="1">
      <alignment horizontal="right" vertical="center"/>
    </xf>
    <xf numFmtId="38" fontId="5" fillId="0" borderId="30" xfId="17" applyFont="1" applyBorder="1" applyAlignment="1">
      <alignment horizontal="left" vertical="center"/>
    </xf>
    <xf numFmtId="38" fontId="5" fillId="0" borderId="31" xfId="17" applyFont="1" applyBorder="1" applyAlignment="1">
      <alignment horizontal="center" vertical="center"/>
    </xf>
    <xf numFmtId="178" fontId="5" fillId="0" borderId="32" xfId="0" applyNumberFormat="1" applyFont="1" applyBorder="1" applyAlignment="1">
      <alignment horizontal="right"/>
    </xf>
    <xf numFmtId="181" fontId="5" fillId="0" borderId="32" xfId="15" applyNumberFormat="1" applyFont="1" applyBorder="1" applyAlignment="1">
      <alignment horizontal="right"/>
    </xf>
    <xf numFmtId="38" fontId="5" fillId="0" borderId="33" xfId="17" applyFont="1" applyBorder="1" applyAlignment="1">
      <alignment horizontal="right"/>
    </xf>
    <xf numFmtId="182" fontId="5" fillId="0" borderId="33" xfId="15" applyNumberFormat="1" applyFont="1" applyBorder="1" applyAlignment="1">
      <alignment horizontal="right"/>
    </xf>
    <xf numFmtId="38" fontId="5" fillId="0" borderId="34" xfId="17" applyFont="1" applyBorder="1" applyAlignment="1">
      <alignment horizontal="right"/>
    </xf>
    <xf numFmtId="182" fontId="5" fillId="0" borderId="32" xfId="15" applyNumberFormat="1" applyFont="1" applyBorder="1" applyAlignment="1">
      <alignment horizontal="right"/>
    </xf>
    <xf numFmtId="38" fontId="5" fillId="0" borderId="35" xfId="17" applyFont="1" applyBorder="1" applyAlignment="1">
      <alignment horizontal="right"/>
    </xf>
    <xf numFmtId="182" fontId="5" fillId="0" borderId="35" xfId="15" applyNumberFormat="1" applyFont="1" applyBorder="1" applyAlignment="1">
      <alignment horizontal="right"/>
    </xf>
    <xf numFmtId="38" fontId="5" fillId="0" borderId="5" xfId="17" applyFont="1" applyFill="1" applyBorder="1" applyAlignment="1">
      <alignment horizontal="right" vertical="center"/>
    </xf>
    <xf numFmtId="0" fontId="5" fillId="0" borderId="36" xfId="0" applyFont="1" applyFill="1" applyBorder="1" applyAlignment="1">
      <alignment horizontal="center" vertical="center" textRotation="255"/>
    </xf>
    <xf numFmtId="38" fontId="5" fillId="0" borderId="37" xfId="17" applyFont="1" applyFill="1" applyBorder="1" applyAlignment="1">
      <alignment horizontal="right" vertical="center"/>
    </xf>
    <xf numFmtId="38" fontId="5" fillId="0" borderId="14" xfId="17" applyFont="1" applyFill="1" applyBorder="1" applyAlignment="1">
      <alignment horizontal="right" vertical="center"/>
    </xf>
    <xf numFmtId="38" fontId="5" fillId="0" borderId="24" xfId="17" applyFont="1" applyFill="1" applyBorder="1" applyAlignment="1">
      <alignment horizontal="right" vertical="center"/>
    </xf>
    <xf numFmtId="178" fontId="5" fillId="0" borderId="21" xfId="0" applyNumberFormat="1" applyFont="1" applyBorder="1" applyAlignment="1">
      <alignment horizontal="right"/>
    </xf>
    <xf numFmtId="178" fontId="5" fillId="0" borderId="27" xfId="0" applyNumberFormat="1" applyFont="1" applyBorder="1" applyAlignment="1">
      <alignment horizontal="right"/>
    </xf>
    <xf numFmtId="181" fontId="5" fillId="0" borderId="27" xfId="15" applyNumberFormat="1" applyFont="1" applyBorder="1" applyAlignment="1">
      <alignment horizontal="right"/>
    </xf>
    <xf numFmtId="38" fontId="5" fillId="0" borderId="27" xfId="17" applyFont="1" applyBorder="1" applyAlignment="1">
      <alignment horizontal="right"/>
    </xf>
    <xf numFmtId="182" fontId="5" fillId="0" borderId="27" xfId="15" applyNumberFormat="1" applyFont="1" applyBorder="1" applyAlignment="1">
      <alignment horizontal="right"/>
    </xf>
    <xf numFmtId="182" fontId="0" fillId="0" borderId="25" xfId="0" applyNumberFormat="1" applyFont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right"/>
    </xf>
    <xf numFmtId="0" fontId="0" fillId="0" borderId="25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182" fontId="0" fillId="0" borderId="0" xfId="0" applyNumberFormat="1" applyFont="1" applyBorder="1" applyAlignment="1">
      <alignment/>
    </xf>
    <xf numFmtId="182" fontId="0" fillId="0" borderId="0" xfId="0" applyNumberFormat="1" applyFont="1" applyBorder="1" applyAlignment="1">
      <alignment horizontal="right"/>
    </xf>
    <xf numFmtId="0" fontId="0" fillId="0" borderId="25" xfId="0" applyFont="1" applyFill="1" applyBorder="1" applyAlignment="1">
      <alignment horizontal="center" vertical="center"/>
    </xf>
    <xf numFmtId="0" fontId="0" fillId="0" borderId="25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/>
    </xf>
    <xf numFmtId="178" fontId="0" fillId="0" borderId="25" xfId="0" applyNumberFormat="1" applyFont="1" applyBorder="1" applyAlignment="1">
      <alignment/>
    </xf>
    <xf numFmtId="38" fontId="0" fillId="0" borderId="25" xfId="0" applyNumberFormat="1" applyFont="1" applyBorder="1" applyAlignment="1">
      <alignment/>
    </xf>
    <xf numFmtId="38" fontId="5" fillId="0" borderId="38" xfId="17" applyFont="1" applyFill="1" applyBorder="1" applyAlignment="1">
      <alignment horizontal="right" vertical="center"/>
    </xf>
    <xf numFmtId="38" fontId="0" fillId="0" borderId="25" xfId="17" applyFont="1" applyBorder="1" applyAlignment="1">
      <alignment horizontal="center" vertical="center"/>
    </xf>
    <xf numFmtId="194" fontId="5" fillId="0" borderId="5" xfId="17" applyNumberFormat="1" applyFont="1" applyFill="1" applyBorder="1" applyAlignment="1">
      <alignment horizontal="right" vertical="center"/>
    </xf>
    <xf numFmtId="194" fontId="5" fillId="0" borderId="38" xfId="17" applyNumberFormat="1" applyFont="1" applyFill="1" applyBorder="1" applyAlignment="1">
      <alignment horizontal="right" vertical="center"/>
    </xf>
    <xf numFmtId="194" fontId="0" fillId="0" borderId="39" xfId="17" applyNumberFormat="1" applyFont="1" applyFill="1" applyBorder="1" applyAlignment="1">
      <alignment horizontal="right" vertical="center"/>
    </xf>
    <xf numFmtId="194" fontId="5" fillId="0" borderId="8" xfId="17" applyNumberFormat="1" applyFont="1" applyFill="1" applyBorder="1" applyAlignment="1">
      <alignment horizontal="right" vertical="center"/>
    </xf>
    <xf numFmtId="194" fontId="5" fillId="0" borderId="40" xfId="17" applyNumberFormat="1" applyFont="1" applyFill="1" applyBorder="1" applyAlignment="1">
      <alignment horizontal="right" vertical="center"/>
    </xf>
    <xf numFmtId="38" fontId="0" fillId="0" borderId="41" xfId="17" applyFont="1" applyFill="1" applyBorder="1" applyAlignment="1">
      <alignment vertical="center"/>
    </xf>
    <xf numFmtId="194" fontId="5" fillId="0" borderId="17" xfId="17" applyNumberFormat="1" applyFont="1" applyFill="1" applyBorder="1" applyAlignment="1">
      <alignment horizontal="right" vertical="center"/>
    </xf>
    <xf numFmtId="194" fontId="5" fillId="0" borderId="35" xfId="17" applyNumberFormat="1" applyFont="1" applyFill="1" applyBorder="1" applyAlignment="1">
      <alignment horizontal="right" vertical="center"/>
    </xf>
    <xf numFmtId="38" fontId="0" fillId="0" borderId="42" xfId="17" applyFont="1" applyFill="1" applyBorder="1" applyAlignment="1">
      <alignment vertical="center"/>
    </xf>
    <xf numFmtId="194" fontId="5" fillId="0" borderId="37" xfId="17" applyNumberFormat="1" applyFont="1" applyFill="1" applyBorder="1" applyAlignment="1">
      <alignment horizontal="right" vertical="center"/>
    </xf>
    <xf numFmtId="194" fontId="5" fillId="0" borderId="43" xfId="17" applyNumberFormat="1" applyFont="1" applyFill="1" applyBorder="1" applyAlignment="1">
      <alignment horizontal="right" vertical="center"/>
    </xf>
    <xf numFmtId="10" fontId="0" fillId="0" borderId="25" xfId="17" applyNumberFormat="1" applyFont="1" applyFill="1" applyBorder="1" applyAlignment="1">
      <alignment horizontal="right" vertical="center"/>
    </xf>
    <xf numFmtId="194" fontId="5" fillId="0" borderId="29" xfId="17" applyNumberFormat="1" applyFont="1" applyFill="1" applyBorder="1" applyAlignment="1">
      <alignment horizontal="right" vertical="center"/>
    </xf>
    <xf numFmtId="194" fontId="5" fillId="0" borderId="32" xfId="17" applyNumberFormat="1" applyFont="1" applyFill="1" applyBorder="1" applyAlignment="1">
      <alignment horizontal="right" vertical="center"/>
    </xf>
    <xf numFmtId="193" fontId="0" fillId="0" borderId="39" xfId="17" applyNumberFormat="1" applyFont="1" applyFill="1" applyBorder="1" applyAlignment="1">
      <alignment horizontal="right" vertical="center"/>
    </xf>
    <xf numFmtId="10" fontId="0" fillId="0" borderId="41" xfId="17" applyNumberFormat="1" applyFont="1" applyFill="1" applyBorder="1" applyAlignment="1">
      <alignment horizontal="right" vertical="center"/>
    </xf>
    <xf numFmtId="10" fontId="0" fillId="0" borderId="42" xfId="17" applyNumberFormat="1" applyFont="1" applyFill="1" applyBorder="1" applyAlignment="1">
      <alignment horizontal="right" vertical="center"/>
    </xf>
    <xf numFmtId="194" fontId="5" fillId="0" borderId="33" xfId="17" applyNumberFormat="1" applyFont="1" applyFill="1" applyBorder="1" applyAlignment="1">
      <alignment horizontal="right" vertical="center"/>
    </xf>
    <xf numFmtId="194" fontId="5" fillId="0" borderId="44" xfId="17" applyNumberFormat="1" applyFont="1" applyFill="1" applyBorder="1" applyAlignment="1">
      <alignment horizontal="right" vertical="center"/>
    </xf>
    <xf numFmtId="55" fontId="5" fillId="0" borderId="45" xfId="0" applyNumberFormat="1" applyFont="1" applyFill="1" applyBorder="1" applyAlignment="1">
      <alignment horizontal="center" vertical="center" textRotation="255"/>
    </xf>
    <xf numFmtId="0" fontId="5" fillId="0" borderId="46" xfId="0" applyFont="1" applyFill="1" applyBorder="1" applyAlignment="1">
      <alignment horizontal="right" vertical="center"/>
    </xf>
    <xf numFmtId="193" fontId="5" fillId="0" borderId="32" xfId="17" applyNumberFormat="1" applyFont="1" applyFill="1" applyBorder="1" applyAlignment="1">
      <alignment horizontal="right" vertical="center"/>
    </xf>
    <xf numFmtId="193" fontId="5" fillId="0" borderId="29" xfId="17" applyNumberFormat="1" applyFont="1" applyFill="1" applyBorder="1" applyAlignment="1">
      <alignment horizontal="right" vertical="center"/>
    </xf>
    <xf numFmtId="0" fontId="5" fillId="0" borderId="45" xfId="0" applyNumberFormat="1" applyFont="1" applyFill="1" applyBorder="1" applyAlignment="1">
      <alignment horizontal="center" vertical="center"/>
    </xf>
    <xf numFmtId="0" fontId="5" fillId="0" borderId="46" xfId="0" applyNumberFormat="1" applyFont="1" applyFill="1" applyBorder="1" applyAlignment="1">
      <alignment horizontal="right" vertical="center"/>
    </xf>
    <xf numFmtId="0" fontId="5" fillId="0" borderId="4" xfId="0" applyFont="1" applyFill="1" applyBorder="1" applyAlignment="1">
      <alignment horizontal="right" vertical="center"/>
    </xf>
    <xf numFmtId="193" fontId="5" fillId="0" borderId="25" xfId="17" applyNumberFormat="1" applyFont="1" applyFill="1" applyBorder="1" applyAlignment="1">
      <alignment vertical="center"/>
    </xf>
    <xf numFmtId="193" fontId="5" fillId="0" borderId="25" xfId="17" applyNumberFormat="1" applyFont="1" applyFill="1" applyBorder="1" applyAlignment="1">
      <alignment horizontal="right" vertical="center"/>
    </xf>
    <xf numFmtId="193" fontId="5" fillId="0" borderId="24" xfId="17" applyNumberFormat="1" applyFont="1" applyFill="1" applyBorder="1" applyAlignment="1">
      <alignment horizontal="right" vertical="center"/>
    </xf>
    <xf numFmtId="55" fontId="5" fillId="0" borderId="45" xfId="0" applyNumberFormat="1" applyFont="1" applyFill="1" applyBorder="1" applyAlignment="1">
      <alignment horizontal="right" vertical="center" textRotation="255"/>
    </xf>
    <xf numFmtId="193" fontId="5" fillId="0" borderId="38" xfId="17" applyNumberFormat="1" applyFont="1" applyFill="1" applyBorder="1" applyAlignment="1">
      <alignment vertical="center"/>
    </xf>
    <xf numFmtId="193" fontId="5" fillId="0" borderId="33" xfId="17" applyNumberFormat="1" applyFont="1" applyFill="1" applyBorder="1" applyAlignment="1">
      <alignment horizontal="right" vertical="center"/>
    </xf>
    <xf numFmtId="193" fontId="5" fillId="0" borderId="15" xfId="17" applyNumberFormat="1" applyFont="1" applyFill="1" applyBorder="1" applyAlignment="1">
      <alignment horizontal="right" vertical="center"/>
    </xf>
    <xf numFmtId="193" fontId="5" fillId="0" borderId="14" xfId="17" applyNumberFormat="1" applyFont="1" applyFill="1" applyBorder="1" applyAlignment="1">
      <alignment horizontal="right" vertical="center"/>
    </xf>
    <xf numFmtId="0" fontId="5" fillId="0" borderId="45" xfId="0" applyFont="1" applyFill="1" applyBorder="1" applyAlignment="1">
      <alignment horizontal="right" vertical="center" textRotation="255"/>
    </xf>
    <xf numFmtId="0" fontId="5" fillId="0" borderId="36" xfId="0" applyFont="1" applyFill="1" applyBorder="1" applyAlignment="1">
      <alignment horizontal="right" vertical="center" textRotation="255"/>
    </xf>
    <xf numFmtId="193" fontId="5" fillId="0" borderId="38" xfId="17" applyNumberFormat="1" applyFont="1" applyFill="1" applyBorder="1" applyAlignment="1">
      <alignment horizontal="right" vertical="center"/>
    </xf>
    <xf numFmtId="193" fontId="5" fillId="0" borderId="6" xfId="17" applyNumberFormat="1" applyFont="1" applyFill="1" applyBorder="1" applyAlignment="1">
      <alignment horizontal="right" vertical="center"/>
    </xf>
    <xf numFmtId="193" fontId="5" fillId="0" borderId="5" xfId="17" applyNumberFormat="1" applyFont="1" applyFill="1" applyBorder="1" applyAlignment="1">
      <alignment horizontal="right" vertical="center"/>
    </xf>
    <xf numFmtId="55" fontId="5" fillId="0" borderId="2" xfId="0" applyNumberFormat="1" applyFont="1" applyFill="1" applyBorder="1" applyAlignment="1">
      <alignment horizontal="right" vertical="center" textRotation="255"/>
    </xf>
    <xf numFmtId="0" fontId="5" fillId="0" borderId="47" xfId="0" applyFont="1" applyFill="1" applyBorder="1" applyAlignment="1">
      <alignment horizontal="right" vertical="center"/>
    </xf>
    <xf numFmtId="0" fontId="5" fillId="0" borderId="46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top"/>
    </xf>
    <xf numFmtId="0" fontId="5" fillId="0" borderId="47" xfId="0" applyFont="1" applyBorder="1" applyAlignment="1">
      <alignment horizontal="center" vertical="top"/>
    </xf>
    <xf numFmtId="176" fontId="5" fillId="0" borderId="38" xfId="15" applyNumberFormat="1" applyFont="1" applyFill="1" applyBorder="1" applyAlignment="1">
      <alignment horizontal="right" vertical="center"/>
    </xf>
    <xf numFmtId="176" fontId="5" fillId="0" borderId="39" xfId="15" applyNumberFormat="1" applyFont="1" applyFill="1" applyBorder="1" applyAlignment="1">
      <alignment horizontal="right" vertical="center"/>
    </xf>
    <xf numFmtId="176" fontId="5" fillId="0" borderId="40" xfId="15" applyNumberFormat="1" applyFont="1" applyFill="1" applyBorder="1" applyAlignment="1">
      <alignment horizontal="right" vertical="center"/>
    </xf>
    <xf numFmtId="176" fontId="5" fillId="0" borderId="33" xfId="15" applyNumberFormat="1" applyFont="1" applyFill="1" applyBorder="1" applyAlignment="1">
      <alignment horizontal="right" vertical="center"/>
    </xf>
    <xf numFmtId="176" fontId="5" fillId="0" borderId="41" xfId="15" applyNumberFormat="1" applyFont="1" applyFill="1" applyBorder="1" applyAlignment="1">
      <alignment horizontal="right" vertical="center"/>
    </xf>
    <xf numFmtId="176" fontId="5" fillId="0" borderId="25" xfId="15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 textRotation="255"/>
    </xf>
    <xf numFmtId="10" fontId="0" fillId="0" borderId="0" xfId="17" applyNumberFormat="1" applyFont="1" applyFill="1" applyBorder="1" applyAlignment="1">
      <alignment horizontal="right" vertical="center"/>
    </xf>
    <xf numFmtId="0" fontId="19" fillId="0" borderId="0" xfId="0" applyFont="1" applyFill="1" applyBorder="1" applyAlignment="1">
      <alignment vertical="center"/>
    </xf>
    <xf numFmtId="0" fontId="11" fillId="0" borderId="25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/>
    </xf>
    <xf numFmtId="0" fontId="17" fillId="0" borderId="0" xfId="0" applyFont="1" applyAlignment="1">
      <alignment/>
    </xf>
    <xf numFmtId="193" fontId="0" fillId="0" borderId="25" xfId="0" applyNumberFormat="1" applyFont="1" applyBorder="1" applyAlignment="1">
      <alignment horizontal="right" vertical="center"/>
    </xf>
    <xf numFmtId="0" fontId="11" fillId="0" borderId="25" xfId="0" applyFont="1" applyBorder="1" applyAlignment="1">
      <alignment/>
    </xf>
    <xf numFmtId="194" fontId="0" fillId="0" borderId="25" xfId="0" applyNumberFormat="1" applyFont="1" applyBorder="1" applyAlignment="1">
      <alignment/>
    </xf>
    <xf numFmtId="0" fontId="0" fillId="0" borderId="42" xfId="0" applyFont="1" applyFill="1" applyBorder="1" applyAlignment="1">
      <alignment/>
    </xf>
    <xf numFmtId="38" fontId="0" fillId="0" borderId="4" xfId="0" applyNumberFormat="1" applyFont="1" applyBorder="1" applyAlignment="1">
      <alignment/>
    </xf>
    <xf numFmtId="38" fontId="5" fillId="0" borderId="48" xfId="17" applyFont="1" applyBorder="1" applyAlignment="1">
      <alignment horizontal="left" vertical="center"/>
    </xf>
    <xf numFmtId="38" fontId="5" fillId="0" borderId="34" xfId="17" applyFont="1" applyBorder="1" applyAlignment="1">
      <alignment horizontal="center" vertical="center"/>
    </xf>
    <xf numFmtId="193" fontId="5" fillId="0" borderId="49" xfId="17" applyNumberFormat="1" applyFont="1" applyBorder="1" applyAlignment="1">
      <alignment horizontal="right" vertical="center"/>
    </xf>
    <xf numFmtId="38" fontId="5" fillId="0" borderId="34" xfId="17" applyFont="1" applyBorder="1" applyAlignment="1">
      <alignment horizontal="right" vertical="center"/>
    </xf>
    <xf numFmtId="193" fontId="5" fillId="0" borderId="27" xfId="0" applyNumberFormat="1" applyFont="1" applyBorder="1" applyAlignment="1">
      <alignment horizontal="right" vertical="center"/>
    </xf>
    <xf numFmtId="0" fontId="5" fillId="0" borderId="36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38" fontId="4" fillId="0" borderId="50" xfId="17" applyFont="1" applyBorder="1" applyAlignment="1">
      <alignment horizontal="center" vertical="center" wrapText="1"/>
    </xf>
    <xf numFmtId="38" fontId="5" fillId="0" borderId="51" xfId="17" applyFont="1" applyBorder="1" applyAlignment="1">
      <alignment horizontal="right" vertical="center"/>
    </xf>
    <xf numFmtId="38" fontId="5" fillId="0" borderId="52" xfId="17" applyFont="1" applyFill="1" applyBorder="1" applyAlignment="1">
      <alignment horizontal="center" vertical="center"/>
    </xf>
    <xf numFmtId="38" fontId="5" fillId="0" borderId="53" xfId="17" applyFont="1" applyFill="1" applyBorder="1" applyAlignment="1">
      <alignment horizontal="center" vertical="center"/>
    </xf>
    <xf numFmtId="38" fontId="5" fillId="0" borderId="54" xfId="17" applyFont="1" applyBorder="1" applyAlignment="1">
      <alignment horizontal="center" vertical="center"/>
    </xf>
    <xf numFmtId="193" fontId="20" fillId="0" borderId="25" xfId="0" applyNumberFormat="1" applyFont="1" applyFill="1" applyBorder="1" applyAlignment="1">
      <alignment/>
    </xf>
    <xf numFmtId="38" fontId="5" fillId="0" borderId="17" xfId="17" applyFont="1" applyFill="1" applyBorder="1" applyAlignment="1">
      <alignment horizontal="right" vertical="center"/>
    </xf>
    <xf numFmtId="38" fontId="5" fillId="0" borderId="8" xfId="17" applyFont="1" applyFill="1" applyBorder="1" applyAlignment="1">
      <alignment horizontal="right" vertical="center"/>
    </xf>
    <xf numFmtId="38" fontId="5" fillId="0" borderId="29" xfId="17" applyFont="1" applyFill="1" applyBorder="1" applyAlignment="1">
      <alignment horizontal="right" vertical="center"/>
    </xf>
    <xf numFmtId="178" fontId="5" fillId="2" borderId="33" xfId="0" applyNumberFormat="1" applyFont="1" applyFill="1" applyBorder="1" applyAlignment="1">
      <alignment horizontal="right"/>
    </xf>
    <xf numFmtId="181" fontId="5" fillId="2" borderId="33" xfId="15" applyNumberFormat="1" applyFont="1" applyFill="1" applyBorder="1" applyAlignment="1">
      <alignment horizontal="right"/>
    </xf>
    <xf numFmtId="178" fontId="5" fillId="2" borderId="11" xfId="0" applyNumberFormat="1" applyFont="1" applyFill="1" applyBorder="1" applyAlignment="1">
      <alignment horizontal="right"/>
    </xf>
    <xf numFmtId="178" fontId="5" fillId="2" borderId="40" xfId="0" applyNumberFormat="1" applyFont="1" applyFill="1" applyBorder="1" applyAlignment="1">
      <alignment horizontal="right"/>
    </xf>
    <xf numFmtId="178" fontId="5" fillId="2" borderId="35" xfId="0" applyNumberFormat="1" applyFont="1" applyFill="1" applyBorder="1" applyAlignment="1">
      <alignment horizontal="right"/>
    </xf>
    <xf numFmtId="181" fontId="5" fillId="2" borderId="35" xfId="15" applyNumberFormat="1" applyFont="1" applyFill="1" applyBorder="1" applyAlignment="1">
      <alignment horizontal="right"/>
    </xf>
    <xf numFmtId="38" fontId="4" fillId="2" borderId="55" xfId="17" applyFont="1" applyFill="1" applyBorder="1" applyAlignment="1">
      <alignment vertical="center"/>
    </xf>
    <xf numFmtId="0" fontId="4" fillId="2" borderId="55" xfId="0" applyFont="1" applyFill="1" applyBorder="1" applyAlignment="1">
      <alignment/>
    </xf>
    <xf numFmtId="38" fontId="11" fillId="2" borderId="55" xfId="17" applyFont="1" applyFill="1" applyBorder="1" applyAlignment="1">
      <alignment vertical="center"/>
    </xf>
    <xf numFmtId="0" fontId="11" fillId="2" borderId="0" xfId="0" applyFont="1" applyFill="1" applyAlignment="1">
      <alignment/>
    </xf>
    <xf numFmtId="0" fontId="4" fillId="2" borderId="55" xfId="0" applyFont="1" applyFill="1" applyBorder="1" applyAlignment="1">
      <alignment vertical="center"/>
    </xf>
    <xf numFmtId="38" fontId="4" fillId="2" borderId="56" xfId="17" applyFont="1" applyFill="1" applyBorder="1" applyAlignment="1">
      <alignment vertical="center"/>
    </xf>
    <xf numFmtId="0" fontId="4" fillId="2" borderId="56" xfId="0" applyFont="1" applyFill="1" applyBorder="1" applyAlignment="1">
      <alignment/>
    </xf>
    <xf numFmtId="0" fontId="4" fillId="2" borderId="56" xfId="0" applyFont="1" applyFill="1" applyBorder="1" applyAlignment="1">
      <alignment vertical="center"/>
    </xf>
    <xf numFmtId="38" fontId="11" fillId="2" borderId="56" xfId="17" applyFont="1" applyFill="1" applyBorder="1" applyAlignment="1">
      <alignment vertical="center"/>
    </xf>
    <xf numFmtId="0" fontId="11" fillId="2" borderId="56" xfId="0" applyFont="1" applyFill="1" applyBorder="1" applyAlignment="1">
      <alignment/>
    </xf>
    <xf numFmtId="193" fontId="5" fillId="2" borderId="57" xfId="17" applyNumberFormat="1" applyFont="1" applyFill="1" applyBorder="1" applyAlignment="1">
      <alignment horizontal="right" vertical="center"/>
    </xf>
    <xf numFmtId="38" fontId="5" fillId="2" borderId="31" xfId="17" applyFont="1" applyFill="1" applyBorder="1" applyAlignment="1">
      <alignment horizontal="right" vertical="center"/>
    </xf>
    <xf numFmtId="193" fontId="5" fillId="2" borderId="25" xfId="17" applyNumberFormat="1" applyFont="1" applyFill="1" applyBorder="1" applyAlignment="1">
      <alignment horizontal="right" vertical="center"/>
    </xf>
    <xf numFmtId="38" fontId="5" fillId="2" borderId="24" xfId="17" applyFont="1" applyFill="1" applyBorder="1" applyAlignment="1">
      <alignment horizontal="right" vertical="center"/>
    </xf>
    <xf numFmtId="193" fontId="5" fillId="2" borderId="58" xfId="17" applyNumberFormat="1" applyFont="1" applyFill="1" applyBorder="1" applyAlignment="1">
      <alignment horizontal="right" vertical="center"/>
    </xf>
    <xf numFmtId="38" fontId="5" fillId="2" borderId="26" xfId="17" applyFont="1" applyFill="1" applyBorder="1" applyAlignment="1">
      <alignment horizontal="right" vertical="center"/>
    </xf>
    <xf numFmtId="193" fontId="5" fillId="2" borderId="40" xfId="17" applyNumberFormat="1" applyFont="1" applyFill="1" applyBorder="1" applyAlignment="1">
      <alignment vertical="center"/>
    </xf>
    <xf numFmtId="193" fontId="5" fillId="2" borderId="40" xfId="17" applyNumberFormat="1" applyFont="1" applyFill="1" applyBorder="1" applyAlignment="1">
      <alignment horizontal="right" vertical="center"/>
    </xf>
    <xf numFmtId="193" fontId="5" fillId="2" borderId="9" xfId="17" applyNumberFormat="1" applyFont="1" applyFill="1" applyBorder="1" applyAlignment="1">
      <alignment horizontal="right" vertical="center"/>
    </xf>
    <xf numFmtId="193" fontId="5" fillId="2" borderId="8" xfId="17" applyNumberFormat="1" applyFont="1" applyFill="1" applyBorder="1" applyAlignment="1">
      <alignment horizontal="right" vertical="center"/>
    </xf>
    <xf numFmtId="193" fontId="5" fillId="2" borderId="35" xfId="17" applyNumberFormat="1" applyFont="1" applyFill="1" applyBorder="1" applyAlignment="1">
      <alignment vertical="center"/>
    </xf>
    <xf numFmtId="193" fontId="5" fillId="2" borderId="35" xfId="17" applyNumberFormat="1" applyFont="1" applyFill="1" applyBorder="1" applyAlignment="1">
      <alignment horizontal="right" vertical="center"/>
    </xf>
    <xf numFmtId="193" fontId="5" fillId="2" borderId="18" xfId="17" applyNumberFormat="1" applyFont="1" applyFill="1" applyBorder="1" applyAlignment="1">
      <alignment horizontal="right" vertical="center"/>
    </xf>
    <xf numFmtId="193" fontId="5" fillId="2" borderId="17" xfId="17" applyNumberFormat="1" applyFont="1" applyFill="1" applyBorder="1" applyAlignment="1">
      <alignment horizontal="right" vertical="center"/>
    </xf>
    <xf numFmtId="38" fontId="5" fillId="2" borderId="8" xfId="17" applyFont="1" applyFill="1" applyBorder="1" applyAlignment="1">
      <alignment horizontal="right" vertical="center"/>
    </xf>
    <xf numFmtId="38" fontId="5" fillId="2" borderId="40" xfId="17" applyFont="1" applyFill="1" applyBorder="1" applyAlignment="1">
      <alignment horizontal="right" vertical="center"/>
    </xf>
    <xf numFmtId="38" fontId="5" fillId="2" borderId="9" xfId="17" applyFont="1" applyFill="1" applyBorder="1" applyAlignment="1">
      <alignment horizontal="right" vertical="center"/>
    </xf>
    <xf numFmtId="38" fontId="5" fillId="2" borderId="17" xfId="17" applyFont="1" applyFill="1" applyBorder="1" applyAlignment="1">
      <alignment horizontal="right" vertical="center"/>
    </xf>
    <xf numFmtId="38" fontId="5" fillId="2" borderId="35" xfId="17" applyFont="1" applyFill="1" applyBorder="1" applyAlignment="1">
      <alignment horizontal="right" vertical="center"/>
    </xf>
    <xf numFmtId="38" fontId="5" fillId="2" borderId="18" xfId="17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 textRotation="255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94" fontId="5" fillId="0" borderId="2" xfId="17" applyNumberFormat="1" applyFont="1" applyFill="1" applyBorder="1" applyAlignment="1">
      <alignment horizontal="right" vertical="center"/>
    </xf>
    <xf numFmtId="194" fontId="5" fillId="0" borderId="39" xfId="17" applyNumberFormat="1" applyFont="1" applyFill="1" applyBorder="1" applyAlignment="1">
      <alignment horizontal="right" vertical="center"/>
    </xf>
    <xf numFmtId="193" fontId="5" fillId="0" borderId="33" xfId="17" applyNumberFormat="1" applyFont="1" applyFill="1" applyBorder="1" applyAlignment="1">
      <alignment vertical="center"/>
    </xf>
    <xf numFmtId="193" fontId="5" fillId="0" borderId="16" xfId="17" applyNumberFormat="1" applyFont="1" applyFill="1" applyBorder="1" applyAlignment="1">
      <alignment horizontal="right" vertical="center"/>
    </xf>
    <xf numFmtId="38" fontId="4" fillId="2" borderId="59" xfId="17" applyFont="1" applyFill="1" applyBorder="1" applyAlignment="1">
      <alignment horizontal="center" vertical="center"/>
    </xf>
    <xf numFmtId="38" fontId="4" fillId="2" borderId="56" xfId="17" applyFont="1" applyFill="1" applyBorder="1" applyAlignment="1">
      <alignment horizontal="center" vertical="center"/>
    </xf>
    <xf numFmtId="38" fontId="4" fillId="2" borderId="60" xfId="17" applyFont="1" applyFill="1" applyBorder="1" applyAlignment="1">
      <alignment horizontal="center" vertical="center"/>
    </xf>
    <xf numFmtId="38" fontId="4" fillId="0" borderId="61" xfId="17" applyFont="1" applyBorder="1" applyAlignment="1">
      <alignment horizontal="center" vertical="center" wrapText="1"/>
    </xf>
    <xf numFmtId="38" fontId="4" fillId="0" borderId="55" xfId="17" applyFont="1" applyBorder="1" applyAlignment="1">
      <alignment horizontal="center" vertical="center"/>
    </xf>
    <xf numFmtId="38" fontId="4" fillId="0" borderId="62" xfId="17" applyFont="1" applyBorder="1" applyAlignment="1">
      <alignment horizontal="center" vertical="center"/>
    </xf>
    <xf numFmtId="38" fontId="4" fillId="2" borderId="63" xfId="17" applyFont="1" applyFill="1" applyBorder="1" applyAlignment="1">
      <alignment horizontal="center" vertical="center"/>
    </xf>
    <xf numFmtId="38" fontId="4" fillId="2" borderId="55" xfId="17" applyFont="1" applyFill="1" applyBorder="1" applyAlignment="1">
      <alignment horizontal="center" vertical="center"/>
    </xf>
    <xf numFmtId="38" fontId="4" fillId="2" borderId="62" xfId="17" applyFont="1" applyFill="1" applyBorder="1" applyAlignment="1">
      <alignment horizontal="center" vertical="center"/>
    </xf>
    <xf numFmtId="38" fontId="5" fillId="0" borderId="64" xfId="17" applyFont="1" applyBorder="1" applyAlignment="1">
      <alignment horizontal="center" vertical="center"/>
    </xf>
    <xf numFmtId="38" fontId="5" fillId="0" borderId="61" xfId="17" applyFont="1" applyBorder="1" applyAlignment="1">
      <alignment horizontal="center" vertical="center"/>
    </xf>
    <xf numFmtId="38" fontId="5" fillId="0" borderId="65" xfId="17" applyFont="1" applyBorder="1" applyAlignment="1">
      <alignment horizontal="center" vertical="center"/>
    </xf>
    <xf numFmtId="38" fontId="5" fillId="0" borderId="66" xfId="17" applyFont="1" applyBorder="1" applyAlignment="1">
      <alignment horizontal="center" vertical="center"/>
    </xf>
    <xf numFmtId="38" fontId="4" fillId="0" borderId="63" xfId="17" applyFont="1" applyBorder="1" applyAlignment="1">
      <alignment horizontal="center" vertical="center"/>
    </xf>
    <xf numFmtId="0" fontId="17" fillId="0" borderId="45" xfId="0" applyFont="1" applyBorder="1" applyAlignment="1">
      <alignment horizontal="center" vertical="center"/>
    </xf>
    <xf numFmtId="193" fontId="20" fillId="0" borderId="45" xfId="0" applyNumberFormat="1" applyFont="1" applyFill="1" applyBorder="1" applyAlignment="1">
      <alignment/>
    </xf>
    <xf numFmtId="38" fontId="5" fillId="0" borderId="67" xfId="17" applyFont="1" applyBorder="1" applyAlignment="1">
      <alignment horizontal="center" vertical="center" textRotation="255"/>
    </xf>
    <xf numFmtId="38" fontId="5" fillId="0" borderId="68" xfId="17" applyFont="1" applyBorder="1" applyAlignment="1">
      <alignment horizontal="center" vertical="center" textRotation="255"/>
    </xf>
    <xf numFmtId="38" fontId="4" fillId="0" borderId="69" xfId="17" applyFont="1" applyBorder="1" applyAlignment="1">
      <alignment horizontal="center" vertical="center" wrapText="1"/>
    </xf>
    <xf numFmtId="38" fontId="4" fillId="0" borderId="28" xfId="17" applyFont="1" applyBorder="1" applyAlignment="1">
      <alignment horizontal="center" vertical="center" wrapText="1"/>
    </xf>
    <xf numFmtId="38" fontId="4" fillId="0" borderId="70" xfId="17" applyFont="1" applyBorder="1" applyAlignment="1">
      <alignment horizontal="center" vertical="center" wrapText="1"/>
    </xf>
    <xf numFmtId="38" fontId="4" fillId="0" borderId="71" xfId="17" applyFont="1" applyBorder="1" applyAlignment="1">
      <alignment horizontal="center" vertical="center"/>
    </xf>
    <xf numFmtId="38" fontId="4" fillId="0" borderId="28" xfId="17" applyFont="1" applyBorder="1" applyAlignment="1">
      <alignment horizontal="center" vertical="center"/>
    </xf>
    <xf numFmtId="38" fontId="4" fillId="0" borderId="72" xfId="17" applyFont="1" applyBorder="1" applyAlignment="1">
      <alignment horizontal="center" vertical="center"/>
    </xf>
    <xf numFmtId="38" fontId="4" fillId="0" borderId="0" xfId="17" applyFont="1" applyBorder="1" applyAlignment="1">
      <alignment horizontal="center" vertical="center" wrapText="1"/>
    </xf>
    <xf numFmtId="38" fontId="5" fillId="0" borderId="1" xfId="17" applyFont="1" applyBorder="1" applyAlignment="1">
      <alignment horizontal="center" vertical="center"/>
    </xf>
    <xf numFmtId="38" fontId="5" fillId="0" borderId="47" xfId="17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5" fillId="0" borderId="74" xfId="0" applyFont="1" applyBorder="1" applyAlignment="1">
      <alignment horizontal="center" vertical="center"/>
    </xf>
    <xf numFmtId="0" fontId="5" fillId="0" borderId="37" xfId="0" applyFont="1" applyFill="1" applyBorder="1" applyAlignment="1">
      <alignment horizontal="center"/>
    </xf>
    <xf numFmtId="0" fontId="5" fillId="0" borderId="75" xfId="0" applyFont="1" applyFill="1" applyBorder="1" applyAlignment="1">
      <alignment horizontal="center"/>
    </xf>
    <xf numFmtId="0" fontId="5" fillId="0" borderId="76" xfId="0" applyFont="1" applyFill="1" applyBorder="1" applyAlignment="1">
      <alignment horizontal="center"/>
    </xf>
    <xf numFmtId="194" fontId="5" fillId="0" borderId="2" xfId="17" applyNumberFormat="1" applyFont="1" applyFill="1" applyBorder="1" applyAlignment="1">
      <alignment horizontal="right" vertical="center"/>
    </xf>
    <xf numFmtId="194" fontId="5" fillId="0" borderId="1" xfId="17" applyNumberFormat="1" applyFont="1" applyFill="1" applyBorder="1" applyAlignment="1">
      <alignment horizontal="right" vertical="center"/>
    </xf>
    <xf numFmtId="194" fontId="5" fillId="0" borderId="8" xfId="17" applyNumberFormat="1" applyFont="1" applyFill="1" applyBorder="1" applyAlignment="1">
      <alignment horizontal="right" vertical="center"/>
    </xf>
    <xf numFmtId="194" fontId="5" fillId="0" borderId="9" xfId="17" applyNumberFormat="1" applyFont="1" applyFill="1" applyBorder="1" applyAlignment="1">
      <alignment horizontal="right" vertical="center"/>
    </xf>
    <xf numFmtId="0" fontId="5" fillId="0" borderId="24" xfId="0" applyFont="1" applyFill="1" applyBorder="1" applyAlignment="1">
      <alignment horizontal="center"/>
    </xf>
    <xf numFmtId="0" fontId="5" fillId="0" borderId="55" xfId="0" applyFont="1" applyFill="1" applyBorder="1" applyAlignment="1">
      <alignment horizontal="center"/>
    </xf>
    <xf numFmtId="0" fontId="5" fillId="0" borderId="62" xfId="0" applyFont="1" applyFill="1" applyBorder="1" applyAlignment="1">
      <alignment horizontal="center"/>
    </xf>
    <xf numFmtId="0" fontId="5" fillId="0" borderId="45" xfId="0" applyNumberFormat="1" applyFont="1" applyFill="1" applyBorder="1" applyAlignment="1">
      <alignment horizontal="right" vertical="center" wrapText="1"/>
    </xf>
    <xf numFmtId="0" fontId="5" fillId="0" borderId="46" xfId="0" applyNumberFormat="1" applyFont="1" applyFill="1" applyBorder="1" applyAlignment="1">
      <alignment horizontal="right" vertical="center" wrapText="1"/>
    </xf>
    <xf numFmtId="194" fontId="5" fillId="0" borderId="5" xfId="17" applyNumberFormat="1" applyFont="1" applyFill="1" applyBorder="1" applyAlignment="1">
      <alignment horizontal="right" vertical="center"/>
    </xf>
    <xf numFmtId="194" fontId="5" fillId="0" borderId="6" xfId="17" applyNumberFormat="1" applyFont="1" applyFill="1" applyBorder="1" applyAlignment="1">
      <alignment horizontal="right" vertical="center"/>
    </xf>
    <xf numFmtId="194" fontId="5" fillId="0" borderId="37" xfId="17" applyNumberFormat="1" applyFont="1" applyFill="1" applyBorder="1" applyAlignment="1">
      <alignment horizontal="right" vertical="center"/>
    </xf>
    <xf numFmtId="194" fontId="5" fillId="0" borderId="75" xfId="17" applyNumberFormat="1" applyFont="1" applyFill="1" applyBorder="1" applyAlignment="1">
      <alignment horizontal="right" vertical="center"/>
    </xf>
    <xf numFmtId="194" fontId="5" fillId="0" borderId="17" xfId="17" applyNumberFormat="1" applyFont="1" applyFill="1" applyBorder="1" applyAlignment="1">
      <alignment horizontal="right" vertical="center"/>
    </xf>
    <xf numFmtId="194" fontId="5" fillId="0" borderId="18" xfId="17" applyNumberFormat="1" applyFont="1" applyFill="1" applyBorder="1" applyAlignment="1">
      <alignment horizontal="right" vertical="center"/>
    </xf>
    <xf numFmtId="194" fontId="5" fillId="0" borderId="29" xfId="17" applyNumberFormat="1" applyFont="1" applyFill="1" applyBorder="1" applyAlignment="1">
      <alignment horizontal="right" vertical="center"/>
    </xf>
    <xf numFmtId="194" fontId="5" fillId="0" borderId="77" xfId="17" applyNumberFormat="1" applyFont="1" applyFill="1" applyBorder="1" applyAlignment="1">
      <alignment horizontal="right" vertical="center"/>
    </xf>
    <xf numFmtId="38" fontId="5" fillId="0" borderId="36" xfId="17" applyFont="1" applyBorder="1" applyAlignment="1">
      <alignment horizontal="center" vertical="center"/>
    </xf>
    <xf numFmtId="38" fontId="5" fillId="0" borderId="3" xfId="17" applyFont="1" applyBorder="1" applyAlignment="1">
      <alignment horizontal="center" vertical="center"/>
    </xf>
    <xf numFmtId="38" fontId="5" fillId="0" borderId="2" xfId="17" applyFont="1" applyBorder="1" applyAlignment="1">
      <alignment horizontal="center" vertical="center"/>
    </xf>
    <xf numFmtId="38" fontId="5" fillId="0" borderId="39" xfId="17" applyFont="1" applyBorder="1" applyAlignment="1">
      <alignment horizontal="center" vertical="center"/>
    </xf>
    <xf numFmtId="38" fontId="5" fillId="0" borderId="42" xfId="17" applyFont="1" applyBorder="1" applyAlignment="1">
      <alignment horizontal="center" vertical="center"/>
    </xf>
    <xf numFmtId="38" fontId="5" fillId="0" borderId="78" xfId="17" applyFont="1" applyBorder="1" applyAlignment="1">
      <alignment horizontal="center" vertical="center"/>
    </xf>
    <xf numFmtId="38" fontId="5" fillId="0" borderId="4" xfId="17" applyFont="1" applyBorder="1" applyAlignment="1">
      <alignment horizontal="center" vertical="center"/>
    </xf>
    <xf numFmtId="38" fontId="5" fillId="0" borderId="49" xfId="17" applyFont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38" fontId="5" fillId="0" borderId="49" xfId="17" applyFont="1" applyBorder="1" applyAlignment="1">
      <alignment horizontal="center" vertical="center" wrapText="1"/>
    </xf>
    <xf numFmtId="38" fontId="5" fillId="0" borderId="42" xfId="17" applyFont="1" applyBorder="1" applyAlignment="1">
      <alignment horizontal="center" vertical="center" wrapText="1"/>
    </xf>
    <xf numFmtId="38" fontId="5" fillId="0" borderId="34" xfId="17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top"/>
    </xf>
    <xf numFmtId="0" fontId="5" fillId="0" borderId="46" xfId="0" applyFont="1" applyBorder="1" applyAlignment="1">
      <alignment horizontal="center" vertical="top"/>
    </xf>
    <xf numFmtId="38" fontId="5" fillId="0" borderId="79" xfId="17" applyFont="1" applyBorder="1" applyAlignment="1">
      <alignment horizontal="center" vertical="center"/>
    </xf>
    <xf numFmtId="38" fontId="5" fillId="0" borderId="73" xfId="17" applyFont="1" applyBorder="1" applyAlignment="1">
      <alignment horizontal="center" vertical="center"/>
    </xf>
    <xf numFmtId="38" fontId="5" fillId="0" borderId="39" xfId="17" applyFont="1" applyBorder="1" applyAlignment="1">
      <alignment horizontal="center" vertical="center" wrapText="1"/>
    </xf>
    <xf numFmtId="38" fontId="5" fillId="0" borderId="79" xfId="17" applyFont="1" applyBorder="1" applyAlignment="1">
      <alignment horizontal="center" vertical="center" wrapText="1"/>
    </xf>
    <xf numFmtId="176" fontId="5" fillId="0" borderId="5" xfId="17" applyNumberFormat="1" applyFont="1" applyFill="1" applyBorder="1" applyAlignment="1">
      <alignment horizontal="center" vertical="center"/>
    </xf>
    <xf numFmtId="176" fontId="0" fillId="0" borderId="7" xfId="0" applyNumberFormat="1" applyBorder="1" applyAlignment="1">
      <alignment/>
    </xf>
    <xf numFmtId="176" fontId="5" fillId="0" borderId="8" xfId="17" applyNumberFormat="1" applyFont="1" applyFill="1" applyBorder="1" applyAlignment="1">
      <alignment horizontal="center" vertical="center"/>
    </xf>
    <xf numFmtId="176" fontId="0" fillId="0" borderId="10" xfId="0" applyNumberFormat="1" applyBorder="1" applyAlignment="1">
      <alignment/>
    </xf>
    <xf numFmtId="176" fontId="5" fillId="0" borderId="17" xfId="17" applyNumberFormat="1" applyFont="1" applyFill="1" applyBorder="1" applyAlignment="1">
      <alignment horizontal="center" vertical="center"/>
    </xf>
    <xf numFmtId="176" fontId="0" fillId="0" borderId="19" xfId="0" applyNumberFormat="1" applyBorder="1" applyAlignment="1">
      <alignment/>
    </xf>
    <xf numFmtId="176" fontId="5" fillId="0" borderId="24" xfId="17" applyNumberFormat="1" applyFont="1" applyFill="1" applyBorder="1" applyAlignment="1">
      <alignment horizontal="center" vertical="center"/>
    </xf>
    <xf numFmtId="176" fontId="0" fillId="0" borderId="62" xfId="0" applyNumberFormat="1" applyBorder="1" applyAlignment="1">
      <alignment/>
    </xf>
    <xf numFmtId="38" fontId="5" fillId="0" borderId="17" xfId="17" applyFont="1" applyBorder="1" applyAlignment="1">
      <alignment horizontal="right" vertical="center"/>
    </xf>
    <xf numFmtId="38" fontId="5" fillId="0" borderId="18" xfId="17" applyFont="1" applyBorder="1" applyAlignment="1">
      <alignment horizontal="right" vertical="center"/>
    </xf>
    <xf numFmtId="38" fontId="5" fillId="0" borderId="19" xfId="17" applyFont="1" applyBorder="1" applyAlignment="1">
      <alignment horizontal="right" vertical="center"/>
    </xf>
    <xf numFmtId="38" fontId="5" fillId="0" borderId="27" xfId="17" applyFont="1" applyBorder="1" applyAlignment="1">
      <alignment horizontal="center" vertical="center"/>
    </xf>
    <xf numFmtId="38" fontId="5" fillId="0" borderId="8" xfId="17" applyFont="1" applyBorder="1" applyAlignment="1">
      <alignment horizontal="right" vertical="center"/>
    </xf>
    <xf numFmtId="38" fontId="5" fillId="0" borderId="9" xfId="17" applyFont="1" applyBorder="1" applyAlignment="1">
      <alignment horizontal="right" vertical="center"/>
    </xf>
    <xf numFmtId="38" fontId="5" fillId="0" borderId="10" xfId="17" applyFont="1" applyBorder="1" applyAlignment="1">
      <alignment horizontal="right" vertical="center"/>
    </xf>
    <xf numFmtId="38" fontId="5" fillId="0" borderId="25" xfId="17" applyFont="1" applyBorder="1" applyAlignment="1">
      <alignment horizontal="center" vertical="center" wrapText="1"/>
    </xf>
    <xf numFmtId="38" fontId="5" fillId="0" borderId="43" xfId="17" applyFont="1" applyBorder="1" applyAlignment="1">
      <alignment horizontal="center" vertical="center"/>
    </xf>
    <xf numFmtId="38" fontId="5" fillId="0" borderId="14" xfId="17" applyFont="1" applyBorder="1" applyAlignment="1">
      <alignment horizontal="center" vertical="center" wrapText="1"/>
    </xf>
    <xf numFmtId="38" fontId="5" fillId="0" borderId="15" xfId="17" applyFont="1" applyBorder="1" applyAlignment="1">
      <alignment horizontal="center" vertical="center"/>
    </xf>
    <xf numFmtId="38" fontId="5" fillId="0" borderId="16" xfId="17" applyFont="1" applyBorder="1" applyAlignment="1">
      <alignment horizontal="center" vertical="center"/>
    </xf>
    <xf numFmtId="38" fontId="5" fillId="0" borderId="43" xfId="17" applyFont="1" applyBorder="1" applyAlignment="1">
      <alignment horizontal="center" vertical="center" wrapText="1"/>
    </xf>
    <xf numFmtId="38" fontId="5" fillId="0" borderId="21" xfId="17" applyFont="1" applyBorder="1" applyAlignment="1">
      <alignment horizontal="center" vertical="center" wrapText="1"/>
    </xf>
    <xf numFmtId="38" fontId="5" fillId="0" borderId="30" xfId="17" applyFont="1" applyBorder="1" applyAlignment="1">
      <alignment horizontal="center" vertical="center"/>
    </xf>
    <xf numFmtId="38" fontId="5" fillId="0" borderId="80" xfId="17" applyFont="1" applyBorder="1" applyAlignment="1">
      <alignment horizontal="center" vertical="center"/>
    </xf>
    <xf numFmtId="0" fontId="0" fillId="0" borderId="2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73" xfId="0" applyFont="1" applyBorder="1" applyAlignment="1">
      <alignment horizontal="center"/>
    </xf>
    <xf numFmtId="0" fontId="0" fillId="0" borderId="66" xfId="0" applyFont="1" applyBorder="1" applyAlignment="1">
      <alignment horizontal="center"/>
    </xf>
    <xf numFmtId="0" fontId="0" fillId="0" borderId="74" xfId="0" applyFont="1" applyBorder="1" applyAlignment="1">
      <alignment horizontal="center"/>
    </xf>
    <xf numFmtId="38" fontId="5" fillId="0" borderId="5" xfId="17" applyFont="1" applyFill="1" applyBorder="1" applyAlignment="1">
      <alignment horizontal="right" vertical="center"/>
    </xf>
    <xf numFmtId="38" fontId="5" fillId="0" borderId="6" xfId="17" applyFont="1" applyFill="1" applyBorder="1" applyAlignment="1">
      <alignment horizontal="right" vertical="center"/>
    </xf>
    <xf numFmtId="38" fontId="5" fillId="0" borderId="7" xfId="17" applyFont="1" applyFill="1" applyBorder="1" applyAlignment="1">
      <alignment horizontal="right" vertical="center"/>
    </xf>
    <xf numFmtId="38" fontId="5" fillId="0" borderId="8" xfId="17" applyFont="1" applyFill="1" applyBorder="1" applyAlignment="1">
      <alignment horizontal="right" vertical="center"/>
    </xf>
    <xf numFmtId="38" fontId="5" fillId="0" borderId="9" xfId="17" applyFont="1" applyFill="1" applyBorder="1" applyAlignment="1">
      <alignment horizontal="right" vertical="center"/>
    </xf>
    <xf numFmtId="38" fontId="5" fillId="0" borderId="10" xfId="17" applyFont="1" applyFill="1" applyBorder="1" applyAlignment="1">
      <alignment horizontal="right" vertical="center"/>
    </xf>
    <xf numFmtId="0" fontId="5" fillId="0" borderId="2" xfId="0" applyFont="1" applyFill="1" applyBorder="1" applyAlignment="1">
      <alignment vertical="center" textRotation="255"/>
    </xf>
    <xf numFmtId="0" fontId="5" fillId="0" borderId="47" xfId="0" applyFont="1" applyFill="1" applyBorder="1" applyAlignment="1">
      <alignment vertical="center"/>
    </xf>
    <xf numFmtId="0" fontId="5" fillId="0" borderId="45" xfId="0" applyFont="1" applyFill="1" applyBorder="1" applyAlignment="1">
      <alignment vertical="center" textRotation="255"/>
    </xf>
    <xf numFmtId="0" fontId="5" fillId="0" borderId="46" xfId="0" applyFont="1" applyFill="1" applyBorder="1" applyAlignment="1">
      <alignment vertical="center"/>
    </xf>
    <xf numFmtId="0" fontId="5" fillId="0" borderId="36" xfId="0" applyFont="1" applyFill="1" applyBorder="1" applyAlignment="1">
      <alignment vertical="center" textRotation="255"/>
    </xf>
    <xf numFmtId="0" fontId="5" fillId="0" borderId="4" xfId="0" applyFont="1" applyFill="1" applyBorder="1" applyAlignment="1">
      <alignment vertical="center"/>
    </xf>
    <xf numFmtId="38" fontId="5" fillId="0" borderId="17" xfId="17" applyFont="1" applyFill="1" applyBorder="1" applyAlignment="1">
      <alignment horizontal="right" vertical="center"/>
    </xf>
    <xf numFmtId="38" fontId="5" fillId="0" borderId="18" xfId="17" applyFont="1" applyFill="1" applyBorder="1" applyAlignment="1">
      <alignment horizontal="right" vertical="center"/>
    </xf>
    <xf numFmtId="38" fontId="5" fillId="0" borderId="19" xfId="17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center" vertical="center" textRotation="255"/>
    </xf>
    <xf numFmtId="0" fontId="5" fillId="0" borderId="47" xfId="0" applyFont="1" applyFill="1" applyBorder="1" applyAlignment="1">
      <alignment horizontal="center" vertical="center" textRotation="255"/>
    </xf>
    <xf numFmtId="0" fontId="5" fillId="0" borderId="45" xfId="0" applyFont="1" applyFill="1" applyBorder="1" applyAlignment="1">
      <alignment horizontal="center" vertical="center" textRotation="255"/>
    </xf>
    <xf numFmtId="0" fontId="5" fillId="0" borderId="46" xfId="0" applyFont="1" applyFill="1" applyBorder="1" applyAlignment="1">
      <alignment horizontal="center" vertical="center" textRotation="255"/>
    </xf>
    <xf numFmtId="0" fontId="5" fillId="0" borderId="36" xfId="0" applyFont="1" applyFill="1" applyBorder="1" applyAlignment="1">
      <alignment horizontal="center" vertical="center" textRotation="255"/>
    </xf>
    <xf numFmtId="0" fontId="5" fillId="0" borderId="4" xfId="0" applyFont="1" applyFill="1" applyBorder="1" applyAlignment="1">
      <alignment horizontal="center" vertical="center" textRotation="255"/>
    </xf>
    <xf numFmtId="38" fontId="5" fillId="0" borderId="37" xfId="17" applyFont="1" applyFill="1" applyBorder="1" applyAlignment="1">
      <alignment horizontal="right" vertical="center"/>
    </xf>
    <xf numFmtId="38" fontId="5" fillId="0" borderId="75" xfId="17" applyFont="1" applyFill="1" applyBorder="1" applyAlignment="1">
      <alignment horizontal="right" vertical="center"/>
    </xf>
    <xf numFmtId="38" fontId="5" fillId="0" borderId="76" xfId="17" applyFont="1" applyFill="1" applyBorder="1" applyAlignment="1">
      <alignment horizontal="right" vertical="center"/>
    </xf>
    <xf numFmtId="38" fontId="5" fillId="0" borderId="14" xfId="17" applyFont="1" applyFill="1" applyBorder="1" applyAlignment="1">
      <alignment horizontal="right" vertical="center"/>
    </xf>
    <xf numFmtId="38" fontId="5" fillId="0" borderId="15" xfId="17" applyFont="1" applyFill="1" applyBorder="1" applyAlignment="1">
      <alignment horizontal="right" vertical="center"/>
    </xf>
    <xf numFmtId="38" fontId="5" fillId="0" borderId="16" xfId="17" applyFont="1" applyFill="1" applyBorder="1" applyAlignment="1">
      <alignment horizontal="right" vertical="center"/>
    </xf>
    <xf numFmtId="0" fontId="5" fillId="0" borderId="73" xfId="0" applyFont="1" applyFill="1" applyBorder="1" applyAlignment="1">
      <alignment horizontal="center" vertical="center" textRotation="255"/>
    </xf>
    <xf numFmtId="0" fontId="5" fillId="0" borderId="74" xfId="0" applyFont="1" applyFill="1" applyBorder="1" applyAlignment="1">
      <alignment horizontal="center" vertical="center" textRotation="255"/>
    </xf>
    <xf numFmtId="38" fontId="5" fillId="0" borderId="24" xfId="17" applyFont="1" applyFill="1" applyBorder="1" applyAlignment="1">
      <alignment horizontal="right" vertical="center"/>
    </xf>
    <xf numFmtId="38" fontId="5" fillId="0" borderId="55" xfId="17" applyFont="1" applyFill="1" applyBorder="1" applyAlignment="1">
      <alignment horizontal="right" vertical="center"/>
    </xf>
    <xf numFmtId="38" fontId="5" fillId="0" borderId="62" xfId="17" applyFont="1" applyFill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平成１８年度月別要支援・要介護認定申請状況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7"/>
          <c:w val="0.96625"/>
          <c:h val="0.81275"/>
        </c:manualLayout>
      </c:layout>
      <c:barChart>
        <c:barDir val="col"/>
        <c:grouping val="stacked"/>
        <c:varyColors val="0"/>
        <c:ser>
          <c:idx val="1"/>
          <c:order val="0"/>
          <c:tx>
            <c:v>新規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'認定審査会・申請状況'!$B$24:$B$35</c:f>
              <c:strCache/>
            </c:strRef>
          </c:cat>
          <c:val>
            <c:numRef>
              <c:f>'認定審査会・申請状況'!$D$24:$D$35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1"/>
          <c:tx>
            <c:v>更新・特例更新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'認定審査会・申請状況'!$B$24:$B$35</c:f>
              <c:strCache/>
            </c:strRef>
          </c:cat>
          <c:val>
            <c:numRef>
              <c:f>'認定審査会・申請状況'!$E$24:$E$35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"/>
          <c:order val="2"/>
          <c:tx>
            <c:v>区分変更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'認定審査会・申請状況'!$B$24:$B$35</c:f>
              <c:strCache/>
            </c:strRef>
          </c:cat>
          <c:val>
            <c:numRef>
              <c:f>'認定審査会・申請状況'!$F$24:$F$35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110"/>
        <c:axId val="62723047"/>
        <c:axId val="27636512"/>
      </c:barChart>
      <c:catAx>
        <c:axId val="62723047"/>
        <c:scaling>
          <c:orientation val="minMax"/>
          <c:max val="12"/>
          <c:min val="1"/>
        </c:scaling>
        <c:axPos val="b"/>
        <c:delete val="0"/>
        <c:numFmt formatCode="General" sourceLinked="0"/>
        <c:majorTickMark val="in"/>
        <c:minorTickMark val="none"/>
        <c:tickLblPos val="nextTo"/>
        <c:crossAx val="27636512"/>
        <c:crosses val="autoZero"/>
        <c:auto val="0"/>
        <c:lblOffset val="100"/>
        <c:tickLblSkip val="1"/>
        <c:noMultiLvlLbl val="0"/>
      </c:catAx>
      <c:valAx>
        <c:axId val="2763651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ＭＳ Ｐゴシック"/>
                    <a:ea typeface="ＭＳ Ｐゴシック"/>
                    <a:cs typeface="ＭＳ Ｐゴシック"/>
                  </a:rPr>
                  <a:t>(単位:件）</a:t>
                </a:r>
              </a:p>
            </c:rich>
          </c:tx>
          <c:layout>
            <c:manualLayout>
              <c:xMode val="factor"/>
              <c:yMode val="factor"/>
              <c:x val="0.03325"/>
              <c:y val="0.139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7230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675"/>
          <c:y val="0.9255"/>
          <c:w val="0.6485"/>
          <c:h val="0.065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ＭＳ Ｐゴシック"/>
                <a:ea typeface="ＭＳ Ｐゴシック"/>
                <a:cs typeface="ＭＳ Ｐゴシック"/>
              </a:rPr>
              <a:t>年度末認定率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rgbClr val="0066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H12年度末</c:v>
              </c:pt>
            </c:strLit>
          </c:cat>
          <c:val>
            <c:numRef>
              <c:f>(年度末・月別要介護度別認定者状況!#REF!,年度末・月別要介護度別認定者状況!#REF!)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H12年度末</c:v>
              </c:pt>
            </c:strLit>
          </c:cat>
          <c:val>
            <c:numRef>
              <c:f>(年度末・月別要介護度別認定者状況!#REF!,年度末・月別要介護度別認定者状況!#REF!)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H12年度末</c:v>
              </c:pt>
            </c:strLit>
          </c:cat>
          <c:val>
            <c:numRef>
              <c:f>(年度末・月別要介護度別認定者状況!#REF!,年度末・月別要介護度別認定者状況!#REF!)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H12年度末</c:v>
              </c:pt>
            </c:strLit>
          </c:cat>
          <c:val>
            <c:numRef>
              <c:f>(年度末・月別要介護度別認定者状況!#REF!,年度末・月別要介護度別認定者状況!#REF!)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H12年度末</c:v>
              </c:pt>
            </c:strLit>
          </c:cat>
          <c:val>
            <c:numRef>
              <c:f>(年度末・月別要介護度別認定者状況!#REF!,年度末・月別要介護度別認定者状況!#REF!)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0"/>
        <c:axId val="51061361"/>
        <c:axId val="56899066"/>
      </c:barChart>
      <c:catAx>
        <c:axId val="510613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899066"/>
        <c:crosses val="autoZero"/>
        <c:auto val="1"/>
        <c:lblOffset val="100"/>
        <c:tickLblSkip val="1"/>
        <c:noMultiLvlLbl val="0"/>
      </c:catAx>
      <c:valAx>
        <c:axId val="56899066"/>
        <c:scaling>
          <c:orientation val="minMax"/>
          <c:max val="20"/>
          <c:min val="1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latin typeface="ＭＳ Ｐゴシック"/>
                    <a:ea typeface="ＭＳ Ｐゴシック"/>
                    <a:cs typeface="ＭＳ Ｐゴシック"/>
                  </a:rPr>
                  <a:t>単位：(%)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0613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0" i="0" u="none" baseline="0">
                <a:latin typeface="ＭＳ Ｐゴシック"/>
                <a:ea typeface="ＭＳ Ｐゴシック"/>
                <a:cs typeface="ＭＳ Ｐゴシック"/>
              </a:rPr>
              <a:t>認定率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年度末・月別要介護度別認定者状況!#REF!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66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年度末・月別要介護度別認定者状況!#REF!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年度末・月別要介護度別認定者状況!#REF!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年度末・月別要介護度別認定者状況!#REF!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年度末・月別要介護度別認定者状況!#REF!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年度末・月別要介護度別認定者状況!#REF!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年度末・月別要介護度別認定者状況!#REF!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年度末・月別要介護度別認定者状況!#REF!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年度末・月別要介護度別認定者状況!#REF!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年度末・月別要介護度別認定者状況!#REF!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年度末・月別要介護度別認定者状況!#REF!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年度末・月別要介護度別認定者状況!#REF!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年度末・月別要介護度別認定者状況!#REF!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年度末・月別要介護度別認定者状況!#REF!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年度末・月別要介護度別認定者状況!#REF!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0"/>
        <c:axId val="42329547"/>
        <c:axId val="45421604"/>
      </c:barChart>
      <c:catAx>
        <c:axId val="423295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1800000"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421604"/>
        <c:crosses val="autoZero"/>
        <c:auto val="1"/>
        <c:lblOffset val="100"/>
        <c:tickLblSkip val="1"/>
        <c:noMultiLvlLbl val="0"/>
      </c:catAx>
      <c:valAx>
        <c:axId val="45421604"/>
        <c:scaling>
          <c:orientation val="minMax"/>
          <c:max val="20"/>
          <c:min val="1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75" b="0" i="0" u="none" baseline="0">
                    <a:latin typeface="ＭＳ Ｐゴシック"/>
                    <a:ea typeface="ＭＳ Ｐゴシック"/>
                    <a:cs typeface="ＭＳ Ｐゴシック"/>
                  </a:rPr>
                  <a:t>単位：（％）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23295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平成１8年度月別要介護度別認定者状況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25"/>
          <c:y val="0.0665"/>
          <c:w val="0.94525"/>
          <c:h val="0.828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'年度末・月別要介護度別認定者状況'!$T$108</c:f>
              <c:strCache>
                <c:ptCount val="1"/>
                <c:pt idx="0">
                  <c:v>経過的要介護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'年度末・月別要介護度別認定者状況'!$S$109:$S$120</c:f>
              <c:strCache/>
            </c:strRef>
          </c:cat>
          <c:val>
            <c:numRef>
              <c:f>'年度末・月別要介護度別認定者状況'!$T$109:$T$120</c:f>
              <c:numCache/>
            </c:numRef>
          </c:val>
        </c:ser>
        <c:ser>
          <c:idx val="1"/>
          <c:order val="1"/>
          <c:tx>
            <c:strRef>
              <c:f>'年度末・月別要介護度別認定者状況'!$U$108</c:f>
              <c:strCache>
                <c:ptCount val="1"/>
                <c:pt idx="0">
                  <c:v>要支援1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'年度末・月別要介護度別認定者状況'!$S$109:$S$120</c:f>
              <c:strCache/>
            </c:strRef>
          </c:cat>
          <c:val>
            <c:numRef>
              <c:f>'年度末・月別要介護度別認定者状況'!$U$109:$U$120</c:f>
              <c:numCache/>
            </c:numRef>
          </c:val>
        </c:ser>
        <c:ser>
          <c:idx val="2"/>
          <c:order val="2"/>
          <c:tx>
            <c:strRef>
              <c:f>'年度末・月別要介護度別認定者状況'!$V$108</c:f>
              <c:strCache>
                <c:ptCount val="1"/>
                <c:pt idx="0">
                  <c:v>要支援2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'年度末・月別要介護度別認定者状況'!$S$109:$S$120</c:f>
              <c:strCache/>
            </c:strRef>
          </c:cat>
          <c:val>
            <c:numRef>
              <c:f>'年度末・月別要介護度別認定者状況'!$V$109:$V$120</c:f>
              <c:numCache/>
            </c:numRef>
          </c:val>
        </c:ser>
        <c:ser>
          <c:idx val="3"/>
          <c:order val="3"/>
          <c:tx>
            <c:strRef>
              <c:f>'年度末・月別要介護度別認定者状況'!$W$108</c:f>
              <c:strCache>
                <c:ptCount val="1"/>
                <c:pt idx="0">
                  <c:v>要介護１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'年度末・月別要介護度別認定者状況'!$S$109:$S$120</c:f>
              <c:strCache/>
            </c:strRef>
          </c:cat>
          <c:val>
            <c:numRef>
              <c:f>'年度末・月別要介護度別認定者状況'!$W$109:$W$120</c:f>
              <c:numCache/>
            </c:numRef>
          </c:val>
        </c:ser>
        <c:ser>
          <c:idx val="4"/>
          <c:order val="4"/>
          <c:tx>
            <c:strRef>
              <c:f>'年度末・月別要介護度別認定者状況'!$X$108</c:f>
              <c:strCache>
                <c:ptCount val="1"/>
                <c:pt idx="0">
                  <c:v>要介護２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'年度末・月別要介護度別認定者状況'!$S$109:$S$120</c:f>
              <c:strCache/>
            </c:strRef>
          </c:cat>
          <c:val>
            <c:numRef>
              <c:f>'年度末・月別要介護度別認定者状況'!$X$109:$X$120</c:f>
              <c:numCache/>
            </c:numRef>
          </c:val>
        </c:ser>
        <c:ser>
          <c:idx val="5"/>
          <c:order val="5"/>
          <c:tx>
            <c:strRef>
              <c:f>'年度末・月別要介護度別認定者状況'!$Y$108</c:f>
              <c:strCache>
                <c:ptCount val="1"/>
                <c:pt idx="0">
                  <c:v>要介護３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'年度末・月別要介護度別認定者状況'!$S$109:$S$120</c:f>
              <c:strCache/>
            </c:strRef>
          </c:cat>
          <c:val>
            <c:numRef>
              <c:f>'年度末・月別要介護度別認定者状況'!$Y$109:$Y$120</c:f>
              <c:numCache/>
            </c:numRef>
          </c:val>
        </c:ser>
        <c:ser>
          <c:idx val="6"/>
          <c:order val="6"/>
          <c:tx>
            <c:strRef>
              <c:f>'年度末・月別要介護度別認定者状況'!$Z$108</c:f>
              <c:strCache>
                <c:ptCount val="1"/>
                <c:pt idx="0">
                  <c:v>要介護４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'年度末・月別要介護度別認定者状況'!$S$109:$S$120</c:f>
              <c:strCache/>
            </c:strRef>
          </c:cat>
          <c:val>
            <c:numRef>
              <c:f>'年度末・月別要介護度別認定者状況'!$Z$109:$Z$120</c:f>
              <c:numCache/>
            </c:numRef>
          </c:val>
        </c:ser>
        <c:ser>
          <c:idx val="7"/>
          <c:order val="7"/>
          <c:tx>
            <c:strRef>
              <c:f>'年度末・月別要介護度別認定者状況'!$AA$108</c:f>
              <c:strCache>
                <c:ptCount val="1"/>
                <c:pt idx="0">
                  <c:v>要介護５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'年度末・月別要介護度別認定者状況'!$S$109:$S$120</c:f>
              <c:strCache/>
            </c:strRef>
          </c:cat>
          <c:val>
            <c:numRef>
              <c:f>'年度末・月別要介護度別認定者状況'!$AA$109:$AA$120</c:f>
              <c:numCache/>
            </c:numRef>
          </c:val>
        </c:ser>
        <c:overlap val="100"/>
        <c:gapWidth val="100"/>
        <c:axId val="6141253"/>
        <c:axId val="55271278"/>
      </c:barChart>
      <c:catAx>
        <c:axId val="61412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5271278"/>
        <c:crosses val="autoZero"/>
        <c:auto val="1"/>
        <c:lblOffset val="100"/>
        <c:noMultiLvlLbl val="0"/>
      </c:catAx>
      <c:valAx>
        <c:axId val="5527127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（単位：人）</a:t>
                </a:r>
              </a:p>
            </c:rich>
          </c:tx>
          <c:layout>
            <c:manualLayout>
              <c:xMode val="factor"/>
              <c:yMode val="factor"/>
              <c:x val="0.01925"/>
              <c:y val="0.14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1412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35"/>
          <c:y val="0.9145"/>
          <c:w val="0.91125"/>
          <c:h val="0.074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年度末別　要介護度別認定者状況
(H12～H17年度）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1"/>
          <c:w val="0.98375"/>
          <c:h val="0.760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'年度末・月別要介護度別認定者状況'!$T$130</c:f>
              <c:strCache>
                <c:ptCount val="1"/>
                <c:pt idx="0">
                  <c:v>要支援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'年度末・月別要介護度別認定者状況'!$S$131:$S$136</c:f>
              <c:strCache/>
            </c:strRef>
          </c:cat>
          <c:val>
            <c:numRef>
              <c:f>'年度末・月別要介護度別認定者状況'!$T$131:$T$136</c:f>
              <c:numCache/>
            </c:numRef>
          </c:val>
        </c:ser>
        <c:ser>
          <c:idx val="1"/>
          <c:order val="1"/>
          <c:tx>
            <c:strRef>
              <c:f>年度末・月別要介護度別認定者状況!#REF!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'年度末・月別要介護度別認定者状況'!$S$131:$S$136</c:f>
              <c:strCache/>
            </c:strRef>
          </c:cat>
          <c:val>
            <c:numRef>
              <c:f>年度末・月別要介護度別認定者状況!#REF!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年度末・月別要介護度別認定者状況!#REF!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'年度末・月別要介護度別認定者状況'!$S$131:$S$136</c:f>
              <c:strCache/>
            </c:strRef>
          </c:cat>
          <c:val>
            <c:numRef>
              <c:f>年度末・月別要介護度別認定者状況!#REF!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'年度末・月別要介護度別認定者状況'!$U$130</c:f>
              <c:strCache>
                <c:ptCount val="1"/>
                <c:pt idx="0">
                  <c:v>要介護１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'年度末・月別要介護度別認定者状況'!$S$131:$S$136</c:f>
              <c:strCache/>
            </c:strRef>
          </c:cat>
          <c:val>
            <c:numRef>
              <c:f>'年度末・月別要介護度別認定者状況'!$U$131:$U$136</c:f>
              <c:numCache/>
            </c:numRef>
          </c:val>
        </c:ser>
        <c:ser>
          <c:idx val="4"/>
          <c:order val="4"/>
          <c:tx>
            <c:strRef>
              <c:f>'年度末・月別要介護度別認定者状況'!$V$130</c:f>
              <c:strCache>
                <c:ptCount val="1"/>
                <c:pt idx="0">
                  <c:v>要介護２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'年度末・月別要介護度別認定者状況'!$S$131:$S$136</c:f>
              <c:strCache/>
            </c:strRef>
          </c:cat>
          <c:val>
            <c:numRef>
              <c:f>'年度末・月別要介護度別認定者状況'!$V$131:$V$136</c:f>
              <c:numCache/>
            </c:numRef>
          </c:val>
        </c:ser>
        <c:ser>
          <c:idx val="5"/>
          <c:order val="5"/>
          <c:tx>
            <c:strRef>
              <c:f>'年度末・月別要介護度別認定者状況'!$W$130</c:f>
              <c:strCache>
                <c:ptCount val="1"/>
                <c:pt idx="0">
                  <c:v>要介護３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'年度末・月別要介護度別認定者状況'!$S$131:$S$136</c:f>
              <c:strCache/>
            </c:strRef>
          </c:cat>
          <c:val>
            <c:numRef>
              <c:f>'年度末・月別要介護度別認定者状況'!$W$131:$W$136</c:f>
              <c:numCache/>
            </c:numRef>
          </c:val>
        </c:ser>
        <c:ser>
          <c:idx val="6"/>
          <c:order val="6"/>
          <c:tx>
            <c:strRef>
              <c:f>'年度末・月別要介護度別認定者状況'!$X$130</c:f>
              <c:strCache>
                <c:ptCount val="1"/>
                <c:pt idx="0">
                  <c:v>要介護４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'年度末・月別要介護度別認定者状況'!$S$131:$S$136</c:f>
              <c:strCache/>
            </c:strRef>
          </c:cat>
          <c:val>
            <c:numRef>
              <c:f>'年度末・月別要介護度別認定者状況'!$X$131:$X$136</c:f>
              <c:numCache/>
            </c:numRef>
          </c:val>
        </c:ser>
        <c:ser>
          <c:idx val="7"/>
          <c:order val="7"/>
          <c:tx>
            <c:strRef>
              <c:f>'年度末・月別要介護度別認定者状況'!$Y$130</c:f>
              <c:strCache>
                <c:ptCount val="1"/>
                <c:pt idx="0">
                  <c:v>要介護５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'年度末・月別要介護度別認定者状況'!$S$131:$S$136</c:f>
              <c:strCache/>
            </c:strRef>
          </c:cat>
          <c:val>
            <c:numRef>
              <c:f>'年度末・月別要介護度別認定者状況'!$Y$131:$Y$136</c:f>
              <c:numCache/>
            </c:numRef>
          </c:val>
        </c:ser>
        <c:overlap val="100"/>
        <c:gapWidth val="80"/>
        <c:axId val="27679455"/>
        <c:axId val="47788504"/>
      </c:barChart>
      <c:catAx>
        <c:axId val="276794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7788504"/>
        <c:crosses val="autoZero"/>
        <c:auto val="1"/>
        <c:lblOffset val="100"/>
        <c:noMultiLvlLbl val="0"/>
      </c:catAx>
      <c:valAx>
        <c:axId val="4778850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（単位：人）</a:t>
                </a:r>
              </a:p>
            </c:rich>
          </c:tx>
          <c:layout>
            <c:manualLayout>
              <c:xMode val="factor"/>
              <c:yMode val="factor"/>
              <c:x val="0.03425"/>
              <c:y val="0.138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76794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egendEntry>
        <c:idx val="1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19075"/>
          <c:y val="0.88725"/>
          <c:w val="0.6295"/>
          <c:h val="0.091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latin typeface="ＭＳ Ｐゴシック"/>
                <a:ea typeface="ＭＳ Ｐゴシック"/>
                <a:cs typeface="ＭＳ Ｐゴシック"/>
              </a:rPr>
              <a:t>平成１７年度月別要支援・要介護認定申請状況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1"/>
          <c:order val="0"/>
          <c:tx>
            <c:v>新規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認定率!#REF!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認定率!#REF!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1"/>
          <c:tx>
            <c:v>更新・特例更新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認定率!#REF!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認定率!#REF!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2"/>
          <c:tx>
            <c:v>区分変更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認定率!#REF!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認定率!#REF!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120"/>
        <c:axId val="27443353"/>
        <c:axId val="45663586"/>
      </c:barChart>
      <c:catAx>
        <c:axId val="27443353"/>
        <c:scaling>
          <c:orientation val="minMax"/>
          <c:max val="12"/>
          <c:min val="1"/>
        </c:scaling>
        <c:axPos val="b"/>
        <c:delete val="0"/>
        <c:numFmt formatCode="General" sourceLinked="0"/>
        <c:majorTickMark val="in"/>
        <c:minorTickMark val="none"/>
        <c:tickLblPos val="nextTo"/>
        <c:crossAx val="45663586"/>
        <c:crosses val="autoZero"/>
        <c:auto val="0"/>
        <c:lblOffset val="100"/>
        <c:tickLblSkip val="1"/>
        <c:noMultiLvlLbl val="0"/>
      </c:catAx>
      <c:valAx>
        <c:axId val="4566358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latin typeface="ＭＳ Ｐゴシック"/>
                    <a:ea typeface="ＭＳ Ｐゴシック"/>
                    <a:cs typeface="ＭＳ Ｐゴシック"/>
                  </a:rPr>
                  <a:t>(単位:件）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74433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年度別要支援・要介護認定申請状況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H12年度末</c:v>
              </c:pt>
            </c:strLit>
          </c:cat>
          <c:val>
            <c:numRef>
              <c:f>認定率!#REF!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H12年度末</c:v>
              </c:pt>
            </c:strLit>
          </c:cat>
          <c:val>
            <c:numRef>
              <c:f>認定率!#REF!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H12年度末</c:v>
              </c:pt>
            </c:strLit>
          </c:cat>
          <c:val>
            <c:numRef>
              <c:f>認定率!#REF!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H12年度末</c:v>
              </c:pt>
            </c:strLit>
          </c:cat>
          <c:val>
            <c:numRef>
              <c:f>認定率!#REF!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H12年度末</c:v>
              </c:pt>
            </c:strLit>
          </c:cat>
          <c:val>
            <c:numRef>
              <c:f>認定率!#REF!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H12年度末</c:v>
              </c:pt>
            </c:strLit>
          </c:cat>
          <c:val>
            <c:numRef>
              <c:f>認定率!#REF!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H12年度末</c:v>
              </c:pt>
            </c:strLit>
          </c:cat>
          <c:val>
            <c:numRef>
              <c:f>認定率!#REF!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H12年度末</c:v>
              </c:pt>
            </c:strLit>
          </c:cat>
          <c:val>
            <c:numRef>
              <c:f>認定率!#REF!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8"/>
          <c:order val="8"/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H12年度末</c:v>
              </c:pt>
            </c:strLit>
          </c:cat>
          <c:val>
            <c:numRef>
              <c:f>認定率!#REF!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9"/>
          <c:order val="9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H12年度末</c:v>
              </c:pt>
            </c:strLit>
          </c:cat>
          <c:val>
            <c:numRef>
              <c:f>認定率!#REF!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0"/>
          <c:order val="1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H12年度末</c:v>
              </c:pt>
            </c:strLit>
          </c:cat>
          <c:val>
            <c:numRef>
              <c:f>認定率!#REF!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1"/>
          <c:order val="1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H12年度末</c:v>
              </c:pt>
            </c:strLit>
          </c:cat>
          <c:val>
            <c:numRef>
              <c:f>認定率!#REF!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8319091"/>
        <c:axId val="7762956"/>
      </c:barChart>
      <c:catAx>
        <c:axId val="83190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762956"/>
        <c:crosses val="autoZero"/>
        <c:auto val="1"/>
        <c:lblOffset val="100"/>
        <c:tickLblSkip val="1"/>
        <c:noMultiLvlLbl val="0"/>
      </c:catAx>
      <c:valAx>
        <c:axId val="776295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(単位:件)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83190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ＭＳ Ｐゴシック"/>
                <a:ea typeface="ＭＳ Ｐゴシック"/>
                <a:cs typeface="ＭＳ Ｐゴシック"/>
              </a:rPr>
              <a:t>平成１７年度月別要介護度認定者状況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要支援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4月</c:v>
              </c:pt>
            </c:strLit>
          </c:cat>
          <c:val>
            <c:numRef>
              <c:f>(認定率!#REF!,認定率!#REF!,認定率!#REF!,認定率!#REF!,認定率!#REF!,認定率!#REF!,認定率!#REF!,認定率!#REF!,認定率!#REF!,認定率!#REF!,認定率!#REF!,認定率!#REF!)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1"/>
          <c:tx>
            <c:v>要介護１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4月</c:v>
              </c:pt>
            </c:strLit>
          </c:cat>
          <c:val>
            <c:numRef>
              <c:f>(認定率!#REF!,認定率!#REF!,認定率!#REF!,認定率!#REF!,認定率!#REF!,認定率!#REF!,認定率!#REF!,認定率!#REF!,認定率!#REF!,認定率!#REF!,認定率!#REF!,認定率!#REF!)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2"/>
          <c:tx>
            <c:v>要介護２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4月</c:v>
              </c:pt>
            </c:strLit>
          </c:cat>
          <c:val>
            <c:numRef>
              <c:f>(認定率!#REF!,認定率!#REF!,認定率!#REF!,認定率!#REF!,認定率!#REF!,認定率!#REF!,認定率!#REF!,認定率!#REF!,認定率!#REF!,認定率!#REF!,認定率!#REF!,認定率!#REF!)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9"/>
          <c:order val="3"/>
          <c:tx>
            <c:v>要介護３</c:v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4月</c:v>
              </c:pt>
            </c:strLit>
          </c:cat>
          <c:val>
            <c:numRef>
              <c:f>(認定率!#REF!,認定率!#REF!,認定率!#REF!,認定率!#REF!,認定率!#REF!,認定率!#REF!,認定率!#REF!,認定率!#REF!,認定率!#REF!,認定率!#REF!,認定率!#REF!,認定率!#REF!)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2"/>
          <c:order val="4"/>
          <c:tx>
            <c:v>要介護４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4月</c:v>
              </c:pt>
            </c:strLit>
          </c:cat>
          <c:val>
            <c:numRef>
              <c:f>(認定率!#REF!,認定率!#REF!,認定率!#REF!,認定率!#REF!,認定率!#REF!,認定率!#REF!,認定率!#REF!,認定率!#REF!,認定率!#REF!,認定率!#REF!,認定率!#REF!,認定率!#REF!)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5"/>
          <c:order val="5"/>
          <c:tx>
            <c:v>要介護５</c:v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4月</c:v>
              </c:pt>
            </c:strLit>
          </c:cat>
          <c:val>
            <c:numRef>
              <c:f>(認定率!#REF!,認定率!#REF!,認定率!#REF!,認定率!#REF!,認定率!#REF!,認定率!#REF!,認定率!#REF!,認定率!#REF!,認定率!#REF!,認定率!#REF!,認定率!#REF!,認定率!#REF!)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100"/>
        <c:axId val="2757741"/>
        <c:axId val="24819670"/>
      </c:barChart>
      <c:catAx>
        <c:axId val="27577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4819670"/>
        <c:crosses val="autoZero"/>
        <c:auto val="1"/>
        <c:lblOffset val="100"/>
        <c:tickLblSkip val="1"/>
        <c:noMultiLvlLbl val="0"/>
      </c:catAx>
      <c:valAx>
        <c:axId val="2481967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(単位：人)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7577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7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年度末別　要介護度別認定者状況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要支援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12年度末</c:v>
              </c:pt>
            </c:strLit>
          </c:cat>
          <c:val>
            <c:numRef>
              <c:f>(認定率!#REF!,認定率!#REF!,認定率!#REF!,認定率!#REF!,認定率!#REF!,認定率!#REF!)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1"/>
          <c:tx>
            <c:v>要介護１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12年度末</c:v>
              </c:pt>
            </c:strLit>
          </c:cat>
          <c:val>
            <c:numRef>
              <c:f>(認定率!#REF!,認定率!#REF!,認定率!#REF!,認定率!#REF!,認定率!#REF!,認定率!#REF!)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2"/>
          <c:tx>
            <c:v>要介護２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12年度末</c:v>
              </c:pt>
            </c:strLit>
          </c:cat>
          <c:val>
            <c:numRef>
              <c:f>(認定率!#REF!,認定率!#REF!,認定率!#REF!,認定率!#REF!,認定率!#REF!,認定率!#REF!)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9"/>
          <c:order val="3"/>
          <c:tx>
            <c:v>要介護３</c:v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12年度末</c:v>
              </c:pt>
            </c:strLit>
          </c:cat>
          <c:val>
            <c:numRef>
              <c:f>(認定率!#REF!,認定率!#REF!,認定率!#REF!,認定率!#REF!,認定率!#REF!,認定率!#REF!)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2"/>
          <c:order val="4"/>
          <c:tx>
            <c:v>要介護４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12年度末</c:v>
              </c:pt>
            </c:strLit>
          </c:cat>
          <c:val>
            <c:numRef>
              <c:f>(認定率!#REF!,認定率!#REF!,認定率!#REF!,認定率!#REF!,認定率!#REF!,認定率!#REF!)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5"/>
          <c:order val="5"/>
          <c:tx>
            <c:v>要介護５</c:v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12年度末</c:v>
              </c:pt>
            </c:strLit>
          </c:cat>
          <c:val>
            <c:numRef>
              <c:f>(認定率!#REF!,認定率!#REF!,認定率!#REF!,認定率!#REF!,認定率!#REF!,認定率!#REF!)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100"/>
        <c:axId val="22050439"/>
        <c:axId val="64236224"/>
      </c:barChart>
      <c:catAx>
        <c:axId val="220504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460000"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236224"/>
        <c:crosses val="autoZero"/>
        <c:auto val="1"/>
        <c:lblOffset val="100"/>
        <c:tickLblSkip val="1"/>
        <c:noMultiLvlLbl val="0"/>
      </c:catAx>
      <c:valAx>
        <c:axId val="6423622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rPr>
                  <a:t>(単位：人)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20504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年度末別　第1号被保険者数と認定者数及び認定率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098"/>
          <c:w val="0.989"/>
          <c:h val="0.80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'認定率'!$T$45</c:f>
              <c:strCache>
                <c:ptCount val="1"/>
                <c:pt idx="0">
                  <c:v>第1号被保険者数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'認定率'!$S$46:$S$52</c:f>
              <c:strCache/>
            </c:strRef>
          </c:cat>
          <c:val>
            <c:numRef>
              <c:f>'認定率'!$T$46:$T$52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0"/>
          <c:order val="1"/>
          <c:tx>
            <c:strRef>
              <c:f>'認定率'!$U$45</c:f>
              <c:strCache>
                <c:ptCount val="1"/>
                <c:pt idx="0">
                  <c:v>認定者数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'認定率'!$S$46:$S$52</c:f>
              <c:strCache/>
            </c:strRef>
          </c:cat>
          <c:val>
            <c:numRef>
              <c:f>'認定率'!$U$46:$U$52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41255105"/>
        <c:axId val="35751626"/>
      </c:barChart>
      <c:lineChart>
        <c:grouping val="standard"/>
        <c:varyColors val="0"/>
        <c:ser>
          <c:idx val="2"/>
          <c:order val="2"/>
          <c:tx>
            <c:strRef>
              <c:f>'認定率'!$V$45</c:f>
              <c:strCache>
                <c:ptCount val="1"/>
                <c:pt idx="0">
                  <c:v>認定率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'認定率'!$S$46:$S$52</c:f>
              <c:strCache/>
            </c:strRef>
          </c:cat>
          <c:val>
            <c:numRef>
              <c:f>'認定率'!$V$46:$V$52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axId val="53329179"/>
        <c:axId val="10200564"/>
      </c:lineChart>
      <c:catAx>
        <c:axId val="412551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5751626"/>
        <c:crosses val="autoZero"/>
        <c:auto val="0"/>
        <c:lblOffset val="100"/>
        <c:noMultiLvlLbl val="0"/>
      </c:catAx>
      <c:valAx>
        <c:axId val="3575162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（単位：人）</a:t>
                </a:r>
              </a:p>
            </c:rich>
          </c:tx>
          <c:layout>
            <c:manualLayout>
              <c:xMode val="factor"/>
              <c:yMode val="factor"/>
              <c:x val="0.02075"/>
              <c:y val="0.13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1255105"/>
        <c:crossesAt val="1"/>
        <c:crossBetween val="between"/>
        <c:dispUnits/>
      </c:valAx>
      <c:catAx>
        <c:axId val="53329179"/>
        <c:scaling>
          <c:orientation val="minMax"/>
        </c:scaling>
        <c:axPos val="b"/>
        <c:delete val="1"/>
        <c:majorTickMark val="in"/>
        <c:minorTickMark val="none"/>
        <c:tickLblPos val="nextTo"/>
        <c:crossAx val="10200564"/>
        <c:crosses val="autoZero"/>
        <c:auto val="0"/>
        <c:lblOffset val="100"/>
        <c:noMultiLvlLbl val="0"/>
      </c:catAx>
      <c:valAx>
        <c:axId val="10200564"/>
        <c:scaling>
          <c:orientation val="minMax"/>
          <c:max val="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02325"/>
              <c:y val="0.13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3329179"/>
        <c:crosses val="max"/>
        <c:crossBetween val="between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6"/>
          <c:y val="0.92575"/>
          <c:w val="0.789"/>
          <c:h val="0.067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平成１７年度月別要支援・要介護認定申請状況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1"/>
          <c:order val="0"/>
          <c:tx>
            <c:v>新規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'行政区別認定者状況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'行政区別認定者状況 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1"/>
          <c:tx>
            <c:v>更新・特例更新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'行政区別認定者状況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'行政区別認定者状況 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2"/>
          <c:tx>
            <c:v>区分変更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'行政区別認定者状況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'行政区別認定者状況 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120"/>
        <c:axId val="24696213"/>
        <c:axId val="20939326"/>
      </c:barChart>
      <c:catAx>
        <c:axId val="24696213"/>
        <c:scaling>
          <c:orientation val="minMax"/>
          <c:max val="12"/>
          <c:min val="1"/>
        </c:scaling>
        <c:axPos val="b"/>
        <c:delete val="0"/>
        <c:numFmt formatCode="General" sourceLinked="0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939326"/>
        <c:crosses val="autoZero"/>
        <c:auto val="0"/>
        <c:lblOffset val="100"/>
        <c:tickLblSkip val="1"/>
        <c:noMultiLvlLbl val="0"/>
      </c:catAx>
      <c:valAx>
        <c:axId val="2093932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latin typeface="ＭＳ Ｐゴシック"/>
                    <a:ea typeface="ＭＳ Ｐゴシック"/>
                    <a:cs typeface="ＭＳ Ｐゴシック"/>
                  </a:rPr>
                  <a:t>(単位:件）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46962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年度別要支援・要介護認定申請状況</a:t>
            </a:r>
          </a:p>
        </c:rich>
      </c:tx>
      <c:layout>
        <c:manualLayout>
          <c:xMode val="factor"/>
          <c:yMode val="factor"/>
          <c:x val="0.02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2"/>
          <c:w val="0.9585"/>
          <c:h val="0.822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'認定審査会・申請状況'!$D$15</c:f>
              <c:strCache>
                <c:ptCount val="1"/>
                <c:pt idx="0">
                  <c:v>新規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'認定審査会・申請状況'!$B$17:$B$23</c:f>
              <c:strCache/>
            </c:strRef>
          </c:cat>
          <c:val>
            <c:numRef>
              <c:f>'認定審査会・申請状況'!$D$17:$D$23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v>更新・区分変更</c:v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'認定審査会・申請状況'!$B$17:$B$23</c:f>
              <c:strCache/>
            </c:strRef>
          </c:cat>
          <c:val>
            <c:numRef>
              <c:f>'認定審査会・申請状況'!$E$17:$E$23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'認定審査会・申請状況'!$F$15</c:f>
              <c:strCache>
                <c:ptCount val="1"/>
                <c:pt idx="0">
                  <c:v>区分変更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'認定審査会・申請状況'!$B$17:$B$23</c:f>
              <c:strCache/>
            </c:strRef>
          </c:cat>
          <c:val>
            <c:numRef>
              <c:f>'認定審査会・申請状況'!$F$17:$F$23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overlap val="100"/>
        <c:gapWidth val="130"/>
        <c:axId val="47402017"/>
        <c:axId val="23964970"/>
      </c:barChart>
      <c:catAx>
        <c:axId val="474020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3964970"/>
        <c:crosses val="autoZero"/>
        <c:auto val="1"/>
        <c:lblOffset val="100"/>
        <c:tickLblSkip val="1"/>
        <c:noMultiLvlLbl val="0"/>
      </c:catAx>
      <c:valAx>
        <c:axId val="2396497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(単位:件)</a:t>
                </a:r>
              </a:p>
            </c:rich>
          </c:tx>
          <c:layout>
            <c:manualLayout>
              <c:xMode val="factor"/>
              <c:yMode val="factor"/>
              <c:x val="0.0415"/>
              <c:y val="0.14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74020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1"/>
          <c:y val="0.93475"/>
          <c:w val="0.80825"/>
          <c:h val="0.060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年度別要支援・要介護認定申請状況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H12年度末</c:v>
              </c:pt>
            </c:strLit>
          </c:cat>
          <c:val>
            <c:numRef>
              <c:f>'行政区別認定者状況 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H12年度末</c:v>
              </c:pt>
            </c:strLit>
          </c:cat>
          <c:val>
            <c:numRef>
              <c:f>'行政区別認定者状況 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H12年度末</c:v>
              </c:pt>
            </c:strLit>
          </c:cat>
          <c:val>
            <c:numRef>
              <c:f>'行政区別認定者状況 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H12年度末</c:v>
              </c:pt>
            </c:strLit>
          </c:cat>
          <c:val>
            <c:numRef>
              <c:f>'行政区別認定者状況 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H12年度末</c:v>
              </c:pt>
            </c:strLit>
          </c:cat>
          <c:val>
            <c:numRef>
              <c:f>'行政区別認定者状況 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H12年度末</c:v>
              </c:pt>
            </c:strLit>
          </c:cat>
          <c:val>
            <c:numRef>
              <c:f>'行政区別認定者状況 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H12年度末</c:v>
              </c:pt>
            </c:strLit>
          </c:cat>
          <c:val>
            <c:numRef>
              <c:f>'行政区別認定者状況 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H12年度末</c:v>
              </c:pt>
            </c:strLit>
          </c:cat>
          <c:val>
            <c:numRef>
              <c:f>'行政区別認定者状況 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8"/>
          <c:order val="8"/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H12年度末</c:v>
              </c:pt>
            </c:strLit>
          </c:cat>
          <c:val>
            <c:numRef>
              <c:f>'行政区別認定者状況 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9"/>
          <c:order val="9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H12年度末</c:v>
              </c:pt>
            </c:strLit>
          </c:cat>
          <c:val>
            <c:numRef>
              <c:f>'行政区別認定者状況 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0"/>
          <c:order val="1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H12年度末</c:v>
              </c:pt>
            </c:strLit>
          </c:cat>
          <c:val>
            <c:numRef>
              <c:f>'行政区別認定者状況 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1"/>
          <c:order val="1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H12年度末</c:v>
              </c:pt>
            </c:strLit>
          </c:cat>
          <c:val>
            <c:numRef>
              <c:f>'行政区別認定者状況 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54236207"/>
        <c:axId val="18363816"/>
      </c:barChart>
      <c:catAx>
        <c:axId val="542362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363816"/>
        <c:crosses val="autoZero"/>
        <c:auto val="1"/>
        <c:lblOffset val="100"/>
        <c:tickLblSkip val="1"/>
        <c:noMultiLvlLbl val="0"/>
      </c:catAx>
      <c:valAx>
        <c:axId val="1836381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(単位:件)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42362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latin typeface="ＭＳ Ｐゴシック"/>
                <a:ea typeface="ＭＳ Ｐゴシック"/>
                <a:cs typeface="ＭＳ Ｐゴシック"/>
              </a:rPr>
              <a:t>平成１７年度月別要介護度認定者状況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要支援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4月</c:v>
              </c:pt>
            </c:strLit>
          </c:cat>
          <c:val>
            <c:numRef>
              <c:f>('行政区別認定者状況 '!#REF!,'行政区別認定者状況 '!#REF!,'行政区別認定者状況 '!#REF!,'行政区別認定者状況 '!#REF!,'行政区別認定者状況 '!#REF!,'行政区別認定者状況 '!#REF!,'行政区別認定者状況 '!#REF!,'行政区別認定者状況 '!#REF!,'行政区別認定者状況 '!#REF!,'行政区別認定者状況 '!#REF!,'行政区別認定者状況 '!#REF!,'行政区別認定者状況 '!#REF!)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1"/>
          <c:tx>
            <c:v>要介護１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4月</c:v>
              </c:pt>
            </c:strLit>
          </c:cat>
          <c:val>
            <c:numRef>
              <c:f>('行政区別認定者状況 '!#REF!,'行政区別認定者状況 '!#REF!,'行政区別認定者状況 '!#REF!,'行政区別認定者状況 '!#REF!,'行政区別認定者状況 '!#REF!,'行政区別認定者状況 '!#REF!,'行政区別認定者状況 '!#REF!,'行政区別認定者状況 '!#REF!,'行政区別認定者状況 '!#REF!,'行政区別認定者状況 '!#REF!,'行政区別認定者状況 '!#REF!,'行政区別認定者状況 '!#REF!)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2"/>
          <c:tx>
            <c:v>要介護２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4月</c:v>
              </c:pt>
            </c:strLit>
          </c:cat>
          <c:val>
            <c:numRef>
              <c:f>('行政区別認定者状況 '!#REF!,'行政区別認定者状況 '!#REF!,'行政区別認定者状況 '!#REF!,'行政区別認定者状況 '!#REF!,'行政区別認定者状況 '!#REF!,'行政区別認定者状況 '!#REF!,'行政区別認定者状況 '!#REF!,'行政区別認定者状況 '!#REF!,'行政区別認定者状況 '!#REF!,'行政区別認定者状況 '!#REF!,'行政区別認定者状況 '!#REF!,'行政区別認定者状況 '!#REF!)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9"/>
          <c:order val="3"/>
          <c:tx>
            <c:v>要介護３</c:v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4月</c:v>
              </c:pt>
            </c:strLit>
          </c:cat>
          <c:val>
            <c:numRef>
              <c:f>('行政区別認定者状況 '!#REF!,'行政区別認定者状況 '!#REF!,'行政区別認定者状況 '!#REF!,'行政区別認定者状況 '!#REF!,'行政区別認定者状況 '!#REF!,'行政区別認定者状況 '!#REF!,'行政区別認定者状況 '!#REF!,'行政区別認定者状況 '!#REF!,'行政区別認定者状況 '!#REF!,'行政区別認定者状況 '!#REF!,'行政区別認定者状況 '!#REF!,'行政区別認定者状況 '!#REF!)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2"/>
          <c:order val="4"/>
          <c:tx>
            <c:v>要介護４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4月</c:v>
              </c:pt>
            </c:strLit>
          </c:cat>
          <c:val>
            <c:numRef>
              <c:f>('行政区別認定者状況 '!#REF!,'行政区別認定者状況 '!#REF!,'行政区別認定者状況 '!#REF!,'行政区別認定者状況 '!#REF!,'行政区別認定者状況 '!#REF!,'行政区別認定者状況 '!#REF!,'行政区別認定者状況 '!#REF!,'行政区別認定者状況 '!#REF!,'行政区別認定者状況 '!#REF!,'行政区別認定者状況 '!#REF!,'行政区別認定者状況 '!#REF!,'行政区別認定者状況 '!#REF!)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5"/>
          <c:order val="5"/>
          <c:tx>
            <c:v>要介護５</c:v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4月</c:v>
              </c:pt>
            </c:strLit>
          </c:cat>
          <c:val>
            <c:numRef>
              <c:f>('行政区別認定者状況 '!#REF!,'行政区別認定者状況 '!#REF!,'行政区別認定者状況 '!#REF!,'行政区別認定者状況 '!#REF!,'行政区別認定者状況 '!#REF!,'行政区別認定者状況 '!#REF!,'行政区別認定者状況 '!#REF!,'行政区別認定者状況 '!#REF!,'行政区別認定者状況 '!#REF!,'行政区別認定者状況 '!#REF!,'行政区別認定者状況 '!#REF!,'行政区別認定者状況 '!#REF!)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100"/>
        <c:axId val="31056617"/>
        <c:axId val="11074098"/>
      </c:barChart>
      <c:catAx>
        <c:axId val="310566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1074098"/>
        <c:crosses val="autoZero"/>
        <c:auto val="1"/>
        <c:lblOffset val="100"/>
        <c:tickLblSkip val="1"/>
        <c:noMultiLvlLbl val="0"/>
      </c:catAx>
      <c:valAx>
        <c:axId val="1107409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(単位：人)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10566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年度末別　要介護度別認定者状況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要支援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12年度末</c:v>
              </c:pt>
            </c:strLit>
          </c:cat>
          <c:val>
            <c:numRef>
              <c:f>('行政区別認定者状況 '!#REF!,'行政区別認定者状況 '!#REF!,'行政区別認定者状況 '!#REF!,'行政区別認定者状況 '!#REF!,'行政区別認定者状況 '!#REF!,'行政区別認定者状況 '!#REF!)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1"/>
          <c:tx>
            <c:v>要介護１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12年度末</c:v>
              </c:pt>
            </c:strLit>
          </c:cat>
          <c:val>
            <c:numRef>
              <c:f>('行政区別認定者状況 '!#REF!,'行政区別認定者状況 '!#REF!,'行政区別認定者状況 '!#REF!,'行政区別認定者状況 '!#REF!,'行政区別認定者状況 '!#REF!,'行政区別認定者状況 '!#REF!)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2"/>
          <c:tx>
            <c:v>要介護２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12年度末</c:v>
              </c:pt>
            </c:strLit>
          </c:cat>
          <c:val>
            <c:numRef>
              <c:f>('行政区別認定者状況 '!#REF!,'行政区別認定者状況 '!#REF!,'行政区別認定者状況 '!#REF!,'行政区別認定者状況 '!#REF!,'行政区別認定者状況 '!#REF!,'行政区別認定者状況 '!#REF!)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9"/>
          <c:order val="3"/>
          <c:tx>
            <c:v>要介護３</c:v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12年度末</c:v>
              </c:pt>
            </c:strLit>
          </c:cat>
          <c:val>
            <c:numRef>
              <c:f>('行政区別認定者状況 '!#REF!,'行政区別認定者状況 '!#REF!,'行政区別認定者状況 '!#REF!,'行政区別認定者状況 '!#REF!,'行政区別認定者状況 '!#REF!,'行政区別認定者状況 '!#REF!)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2"/>
          <c:order val="4"/>
          <c:tx>
            <c:v>要介護４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12年度末</c:v>
              </c:pt>
            </c:strLit>
          </c:cat>
          <c:val>
            <c:numRef>
              <c:f>('行政区別認定者状況 '!#REF!,'行政区別認定者状況 '!#REF!,'行政区別認定者状況 '!#REF!,'行政区別認定者状況 '!#REF!,'行政区別認定者状況 '!#REF!,'行政区別認定者状況 '!#REF!)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5"/>
          <c:order val="5"/>
          <c:tx>
            <c:v>要介護５</c:v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12年度末</c:v>
              </c:pt>
            </c:strLit>
          </c:cat>
          <c:val>
            <c:numRef>
              <c:f>('行政区別認定者状況 '!#REF!,'行政区別認定者状況 '!#REF!,'行政区別認定者状況 '!#REF!,'行政区別認定者状況 '!#REF!,'行政区別認定者状況 '!#REF!,'行政区別認定者状況 '!#REF!)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100"/>
        <c:axId val="32558019"/>
        <c:axId val="24586716"/>
      </c:barChart>
      <c:catAx>
        <c:axId val="325580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460000"/>
          <a:lstStyle/>
          <a:p>
            <a:pPr>
              <a:defRPr lang="en-US" cap="none" sz="10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586716"/>
        <c:crosses val="autoZero"/>
        <c:auto val="1"/>
        <c:lblOffset val="100"/>
        <c:tickLblSkip val="1"/>
        <c:noMultiLvlLbl val="0"/>
      </c:catAx>
      <c:valAx>
        <c:axId val="2458671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rPr>
                  <a:t>(単位：人)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25580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0" i="0" u="none" baseline="0">
                <a:latin typeface="ＭＳ Ｐゴシック"/>
                <a:ea typeface="ＭＳ Ｐゴシック"/>
                <a:cs typeface="ＭＳ Ｐゴシック"/>
              </a:rPr>
              <a:t>年度末認定率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rgbClr val="0066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H12年度末</c:v>
              </c:pt>
            </c:strLit>
          </c:cat>
          <c:val>
            <c:numRef>
              <c:f>('行政区別認定者状況 '!#REF!,'行政区別認定者状況 '!#REF!)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H12年度末</c:v>
              </c:pt>
            </c:strLit>
          </c:cat>
          <c:val>
            <c:numRef>
              <c:f>('行政区別認定者状況 '!#REF!,'行政区別認定者状況 '!#REF!)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H12年度末</c:v>
              </c:pt>
            </c:strLit>
          </c:cat>
          <c:val>
            <c:numRef>
              <c:f>('行政区別認定者状況 '!#REF!,'行政区別認定者状況 '!#REF!)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H12年度末</c:v>
              </c:pt>
            </c:strLit>
          </c:cat>
          <c:val>
            <c:numRef>
              <c:f>('行政区別認定者状況 '!#REF!,'行政区別認定者状況 '!#REF!)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H12年度末</c:v>
              </c:pt>
            </c:strLit>
          </c:cat>
          <c:val>
            <c:numRef>
              <c:f>('行政区別認定者状況 '!#REF!,'行政区別認定者状況 '!#REF!)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0"/>
        <c:axId val="19953853"/>
        <c:axId val="45366950"/>
      </c:barChart>
      <c:catAx>
        <c:axId val="199538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366950"/>
        <c:crosses val="autoZero"/>
        <c:auto val="1"/>
        <c:lblOffset val="100"/>
        <c:tickLblSkip val="1"/>
        <c:noMultiLvlLbl val="0"/>
      </c:catAx>
      <c:valAx>
        <c:axId val="45366950"/>
        <c:scaling>
          <c:orientation val="minMax"/>
          <c:max val="20"/>
          <c:min val="1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latin typeface="ＭＳ Ｐゴシック"/>
                    <a:ea typeface="ＭＳ Ｐゴシック"/>
                    <a:cs typeface="ＭＳ Ｐゴシック"/>
                  </a:rPr>
                  <a:t>単位：(%)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9538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latin typeface="ＭＳ Ｐゴシック"/>
                <a:ea typeface="ＭＳ Ｐゴシック"/>
                <a:cs typeface="ＭＳ Ｐゴシック"/>
              </a:rPr>
              <a:t>認定率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'行政区別認定者状況 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66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'行政区別認定者状況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'行政区別認定者状況 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'行政区別認定者状況 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'行政区別認定者状況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'行政区別認定者状況 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'行政区別認定者状況 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'行政区別認定者状況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'行政区別認定者状況 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'行政区別認定者状況 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'行政区別認定者状況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'行政区別認定者状況 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'行政区別認定者状況 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'行政区別認定者状況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'行政区別認定者状況 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0"/>
        <c:axId val="5649367"/>
        <c:axId val="50844304"/>
      </c:barChart>
      <c:catAx>
        <c:axId val="56493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1800000"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844304"/>
        <c:crosses val="autoZero"/>
        <c:auto val="1"/>
        <c:lblOffset val="100"/>
        <c:tickLblSkip val="1"/>
        <c:noMultiLvlLbl val="0"/>
      </c:catAx>
      <c:valAx>
        <c:axId val="50844304"/>
        <c:scaling>
          <c:orientation val="minMax"/>
          <c:max val="20"/>
          <c:min val="1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75" b="0" i="0" u="none" baseline="0">
                    <a:latin typeface="ＭＳ Ｐゴシック"/>
                    <a:ea typeface="ＭＳ Ｐゴシック"/>
                    <a:cs typeface="ＭＳ Ｐゴシック"/>
                  </a:rPr>
                  <a:t>単位：（％）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6493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行政区別認定者数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7"/>
          <c:y val="0.14375"/>
          <c:w val="0.97825"/>
          <c:h val="0.8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'行政区別認定者状況 '!$V$45</c:f>
              <c:strCache>
                <c:ptCount val="1"/>
                <c:pt idx="0">
                  <c:v>認定者数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'行政区別認定者状況 '!$U$46:$U$52</c:f>
              <c:strCache/>
            </c:strRef>
          </c:cat>
          <c:val>
            <c:numRef>
              <c:f>'行政区別認定者状況 '!$V$46:$V$52</c:f>
              <c:numCache/>
            </c:numRef>
          </c:val>
        </c:ser>
        <c:axId val="54945553"/>
        <c:axId val="24747930"/>
      </c:barChart>
      <c:catAx>
        <c:axId val="549455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4747930"/>
        <c:crosses val="autoZero"/>
        <c:auto val="1"/>
        <c:lblOffset val="100"/>
        <c:noMultiLvlLbl val="0"/>
      </c:catAx>
      <c:valAx>
        <c:axId val="24747930"/>
        <c:scaling>
          <c:orientation val="minMax"/>
          <c:max val="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（単位：人）</a:t>
                </a:r>
              </a:p>
            </c:rich>
          </c:tx>
          <c:layout>
            <c:manualLayout>
              <c:xMode val="factor"/>
              <c:yMode val="factor"/>
              <c:x val="0.0005"/>
              <c:y val="0.154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49455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ＭＳ Ｐゴシック"/>
                <a:ea typeface="ＭＳ Ｐゴシック"/>
                <a:cs typeface="ＭＳ Ｐゴシック"/>
              </a:rPr>
              <a:t>平成１７年度月別要介護度認定者状況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要支援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4月</c:v>
              </c:pt>
            </c:strLit>
          </c:cat>
          <c:val>
            <c:numRef>
              <c:f>(認定審査会・申請状況!#REF!,認定審査会・申請状況!#REF!,認定審査会・申請状況!#REF!,認定審査会・申請状況!#REF!,認定審査会・申請状況!#REF!,認定審査会・申請状況!#REF!,認定審査会・申請状況!#REF!,認定審査会・申請状況!#REF!,認定審査会・申請状況!#REF!,認定審査会・申請状況!#REF!,認定審査会・申請状況!#REF!,認定審査会・申請状況!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1"/>
          <c:tx>
            <c:v>要介護１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4月</c:v>
              </c:pt>
            </c:strLit>
          </c:cat>
          <c:val>
            <c:numRef>
              <c:f>(認定審査会・申請状況!#REF!,認定審査会・申請状況!#REF!,認定審査会・申請状況!#REF!,認定審査会・申請状況!#REF!,認定審査会・申請状況!#REF!,認定審査会・申請状況!#REF!,認定審査会・申請状況!#REF!,認定審査会・申請状況!#REF!,認定審査会・申請状況!#REF!,認定審査会・申請状況!#REF!,認定審査会・申請状況!#REF!,認定審査会・申請状況!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2"/>
          <c:tx>
            <c:v>要介護２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4月</c:v>
              </c:pt>
            </c:strLit>
          </c:cat>
          <c:val>
            <c:numRef>
              <c:f>(認定審査会・申請状況!#REF!,認定審査会・申請状況!#REF!,認定審査会・申請状況!#REF!,認定審査会・申請状況!#REF!,認定審査会・申請状況!#REF!,認定審査会・申請状況!#REF!,認定審査会・申請状況!#REF!,認定審査会・申請状況!#REF!,認定審査会・申請状況!#REF!,認定審査会・申請状況!#REF!,認定審査会・申請状況!#REF!,認定審査会・申請状況!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9"/>
          <c:order val="3"/>
          <c:tx>
            <c:v>要介護３</c:v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4月</c:v>
              </c:pt>
            </c:strLit>
          </c:cat>
          <c:val>
            <c:numRef>
              <c:f>(認定審査会・申請状況!#REF!,認定審査会・申請状況!#REF!,認定審査会・申請状況!#REF!,認定審査会・申請状況!#REF!,認定審査会・申請状況!#REF!,認定審査会・申請状況!#REF!,認定審査会・申請状況!#REF!,認定審査会・申請状況!#REF!,認定審査会・申請状況!#REF!,認定審査会・申請状況!#REF!,認定審査会・申請状況!#REF!,認定審査会・申請状況!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2"/>
          <c:order val="4"/>
          <c:tx>
            <c:v>要介護４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4月</c:v>
              </c:pt>
            </c:strLit>
          </c:cat>
          <c:val>
            <c:numRef>
              <c:f>(認定審査会・申請状況!#REF!,認定審査会・申請状況!#REF!,認定審査会・申請状況!#REF!,認定審査会・申請状況!#REF!,認定審査会・申請状況!#REF!,認定審査会・申請状況!#REF!,認定審査会・申請状況!#REF!,認定審査会・申請状況!#REF!,認定審査会・申請状況!#REF!,認定審査会・申請状況!#REF!,認定審査会・申請状況!#REF!,認定審査会・申請状況!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5"/>
          <c:order val="5"/>
          <c:tx>
            <c:v>要介護５</c:v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4月</c:v>
              </c:pt>
            </c:strLit>
          </c:cat>
          <c:val>
            <c:numRef>
              <c:f>(認定審査会・申請状況!#REF!,認定審査会・申請状況!#REF!,認定審査会・申請状況!#REF!,認定審査会・申請状況!#REF!,認定審査会・申請状況!#REF!,認定審査会・申請状況!#REF!,認定審査会・申請状況!#REF!,認定審査会・申請状況!#REF!,認定審査会・申請状況!#REF!,認定審査会・申請状況!#REF!,認定審査会・申請状況!#REF!,認定審査会・申請状況!#REF!)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100"/>
        <c:axId val="14358139"/>
        <c:axId val="62114388"/>
      </c:barChart>
      <c:catAx>
        <c:axId val="143581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2114388"/>
        <c:crosses val="autoZero"/>
        <c:auto val="1"/>
        <c:lblOffset val="100"/>
        <c:tickLblSkip val="1"/>
        <c:noMultiLvlLbl val="0"/>
      </c:catAx>
      <c:valAx>
        <c:axId val="6211438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(単位：人)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43581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7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年度末別　要介護度別認定者状況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要支援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12年度末</c:v>
              </c:pt>
            </c:strLit>
          </c:cat>
          <c:val>
            <c:numRef>
              <c:f>(認定審査会・申請状況!#REF!,認定審査会・申請状況!#REF!,認定審査会・申請状況!#REF!,認定審査会・申請状況!#REF!,認定審査会・申請状況!#REF!,認定審査会・申請状況!#REF!)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1"/>
          <c:tx>
            <c:v>要介護１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12年度末</c:v>
              </c:pt>
            </c:strLit>
          </c:cat>
          <c:val>
            <c:numRef>
              <c:f>(認定審査会・申請状況!#REF!,認定審査会・申請状況!#REF!,認定審査会・申請状況!#REF!,認定審査会・申請状況!#REF!,認定審査会・申請状況!#REF!,認定審査会・申請状況!#REF!)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2"/>
          <c:tx>
            <c:v>要介護２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12年度末</c:v>
              </c:pt>
            </c:strLit>
          </c:cat>
          <c:val>
            <c:numRef>
              <c:f>(認定審査会・申請状況!#REF!,認定審査会・申請状況!#REF!,認定審査会・申請状況!#REF!,認定審査会・申請状況!#REF!,認定審査会・申請状況!#REF!,認定審査会・申請状況!#REF!)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9"/>
          <c:order val="3"/>
          <c:tx>
            <c:v>要介護３</c:v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12年度末</c:v>
              </c:pt>
            </c:strLit>
          </c:cat>
          <c:val>
            <c:numRef>
              <c:f>(認定審査会・申請状況!#REF!,認定審査会・申請状況!#REF!,認定審査会・申請状況!#REF!,認定審査会・申請状況!#REF!,認定審査会・申請状況!#REF!,認定審査会・申請状況!#REF!)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2"/>
          <c:order val="4"/>
          <c:tx>
            <c:v>要介護４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12年度末</c:v>
              </c:pt>
            </c:strLit>
          </c:cat>
          <c:val>
            <c:numRef>
              <c:f>(認定審査会・申請状況!#REF!,認定審査会・申請状況!#REF!,認定審査会・申請状況!#REF!,認定審査会・申請状況!#REF!,認定審査会・申請状況!#REF!,認定審査会・申請状況!#REF!)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5"/>
          <c:order val="5"/>
          <c:tx>
            <c:v>要介護５</c:v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12年度末</c:v>
              </c:pt>
            </c:strLit>
          </c:cat>
          <c:val>
            <c:numRef>
              <c:f>(認定審査会・申請状況!#REF!,認定審査会・申請状況!#REF!,認定審査会・申請状況!#REF!,認定審査会・申請状況!#REF!,認定審査会・申請状況!#REF!,認定審査会・申請状況!#REF!)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100"/>
        <c:axId val="22158581"/>
        <c:axId val="65209502"/>
      </c:barChart>
      <c:catAx>
        <c:axId val="221585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460000"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209502"/>
        <c:crosses val="autoZero"/>
        <c:auto val="1"/>
        <c:lblOffset val="100"/>
        <c:tickLblSkip val="1"/>
        <c:noMultiLvlLbl val="0"/>
      </c:catAx>
      <c:valAx>
        <c:axId val="6520950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rPr>
                  <a:t>(単位：人)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21585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ＭＳ Ｐゴシック"/>
                <a:ea typeface="ＭＳ Ｐゴシック"/>
                <a:cs typeface="ＭＳ Ｐゴシック"/>
              </a:rPr>
              <a:t>年度末認定率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rgbClr val="0066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H12年度末</c:v>
              </c:pt>
            </c:strLit>
          </c:cat>
          <c:val>
            <c:numRef>
              <c:f>(認定審査会・申請状況!#REF!,認定審査会・申請状況!#REF!)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H12年度末</c:v>
              </c:pt>
            </c:strLit>
          </c:cat>
          <c:val>
            <c:numRef>
              <c:f>(認定審査会・申請状況!#REF!,認定審査会・申請状況!#REF!)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H12年度末</c:v>
              </c:pt>
            </c:strLit>
          </c:cat>
          <c:val>
            <c:numRef>
              <c:f>(認定審査会・申請状況!#REF!,認定審査会・申請状況!#REF!)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H12年度末</c:v>
              </c:pt>
            </c:strLit>
          </c:cat>
          <c:val>
            <c:numRef>
              <c:f>(認定審査会・申請状況!#REF!,認定審査会・申請状況!#REF!)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H12年度末</c:v>
              </c:pt>
            </c:strLit>
          </c:cat>
          <c:val>
            <c:numRef>
              <c:f>(認定審査会・申請状況!#REF!,認定審査会・申請状況!#REF!)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0"/>
        <c:axId val="50014607"/>
        <c:axId val="47478280"/>
      </c:barChart>
      <c:catAx>
        <c:axId val="500146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478280"/>
        <c:crosses val="autoZero"/>
        <c:auto val="1"/>
        <c:lblOffset val="100"/>
        <c:tickLblSkip val="1"/>
        <c:noMultiLvlLbl val="0"/>
      </c:catAx>
      <c:valAx>
        <c:axId val="47478280"/>
        <c:scaling>
          <c:orientation val="minMax"/>
          <c:max val="20"/>
          <c:min val="1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latin typeface="ＭＳ Ｐゴシック"/>
                    <a:ea typeface="ＭＳ Ｐゴシック"/>
                    <a:cs typeface="ＭＳ Ｐゴシック"/>
                  </a:rPr>
                  <a:t>単位：(%)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0146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0" i="0" u="none" baseline="0">
                <a:latin typeface="ＭＳ Ｐゴシック"/>
                <a:ea typeface="ＭＳ Ｐゴシック"/>
                <a:cs typeface="ＭＳ Ｐゴシック"/>
              </a:rPr>
              <a:t>認定率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認定審査会・申請状況!#REF!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66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認定審査会・申請状況!#REF!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認定審査会・申請状況!#REF!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認定審査会・申請状況!#REF!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認定審査会・申請状況!#REF!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認定審査会・申請状況!#REF!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認定審査会・申請状況!#REF!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認定審査会・申請状況!#REF!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認定審査会・申請状況!#REF!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認定審査会・申請状況!#REF!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認定審査会・申請状況!#REF!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認定審査会・申請状況!#REF!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認定審査会・申請状況!#REF!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認定審査会・申請状況!#REF!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認定審査会・申請状況!#REF!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0"/>
        <c:axId val="24651337"/>
        <c:axId val="20535442"/>
      </c:barChart>
      <c:catAx>
        <c:axId val="246513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1800000"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535442"/>
        <c:crosses val="autoZero"/>
        <c:auto val="1"/>
        <c:lblOffset val="100"/>
        <c:tickLblSkip val="1"/>
        <c:noMultiLvlLbl val="0"/>
      </c:catAx>
      <c:valAx>
        <c:axId val="20535442"/>
        <c:scaling>
          <c:orientation val="minMax"/>
          <c:max val="20"/>
          <c:min val="1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75" b="0" i="0" u="none" baseline="0">
                    <a:latin typeface="ＭＳ Ｐゴシック"/>
                    <a:ea typeface="ＭＳ Ｐゴシック"/>
                    <a:cs typeface="ＭＳ Ｐゴシック"/>
                  </a:rPr>
                  <a:t>単位：（％）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46513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年度末別　要介護度別認定者状況
（H18年度～）</a:t>
            </a:r>
          </a:p>
        </c:rich>
      </c:tx>
      <c:layout>
        <c:manualLayout>
          <c:xMode val="factor"/>
          <c:yMode val="factor"/>
          <c:x val="-0.0777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25"/>
          <c:y val="0.094"/>
          <c:w val="0.688"/>
          <c:h val="0.75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'年度末・月別要介護度別認定者状況'!$T$137</c:f>
              <c:strCache>
                <c:ptCount val="1"/>
                <c:pt idx="0">
                  <c:v>要支援１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'年度末・月別要介護度別認定者状況'!$S$138</c:f>
              <c:strCache/>
            </c:strRef>
          </c:cat>
          <c:val>
            <c:numRef>
              <c:f>'年度末・月別要介護度別認定者状況'!$T$138</c:f>
              <c:numCache/>
            </c:numRef>
          </c:val>
        </c:ser>
        <c:ser>
          <c:idx val="1"/>
          <c:order val="1"/>
          <c:tx>
            <c:strRef>
              <c:f>'年度末・月別要介護度別認定者状況'!$U$137</c:f>
              <c:strCache>
                <c:ptCount val="1"/>
                <c:pt idx="0">
                  <c:v>要支援２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'年度末・月別要介護度別認定者状況'!$S$138</c:f>
              <c:strCache/>
            </c:strRef>
          </c:cat>
          <c:val>
            <c:numRef>
              <c:f>'年度末・月別要介護度別認定者状況'!$U$138</c:f>
              <c:numCache/>
            </c:numRef>
          </c:val>
        </c:ser>
        <c:ser>
          <c:idx val="2"/>
          <c:order val="2"/>
          <c:tx>
            <c:strRef>
              <c:f>'年度末・月別要介護度別認定者状況'!$V$137</c:f>
              <c:strCache>
                <c:ptCount val="1"/>
                <c:pt idx="0">
                  <c:v>要介護１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'年度末・月別要介護度別認定者状況'!$S$138</c:f>
              <c:strCache/>
            </c:strRef>
          </c:cat>
          <c:val>
            <c:numRef>
              <c:f>'年度末・月別要介護度別認定者状況'!$V$138</c:f>
              <c:numCache/>
            </c:numRef>
          </c:val>
        </c:ser>
        <c:ser>
          <c:idx val="3"/>
          <c:order val="3"/>
          <c:tx>
            <c:strRef>
              <c:f>'年度末・月別要介護度別認定者状況'!$W$137</c:f>
              <c:strCache>
                <c:ptCount val="1"/>
                <c:pt idx="0">
                  <c:v>要介護２</c:v>
                </c:pt>
              </c:strCache>
            </c:strRef>
          </c:tx>
          <c:spPr>
            <a:solidFill>
              <a:srgbClr val="6600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'年度末・月別要介護度別認定者状況'!$S$138</c:f>
              <c:strCache/>
            </c:strRef>
          </c:cat>
          <c:val>
            <c:numRef>
              <c:f>'年度末・月別要介護度別認定者状況'!$W$138</c:f>
              <c:numCache/>
            </c:numRef>
          </c:val>
        </c:ser>
        <c:ser>
          <c:idx val="4"/>
          <c:order val="4"/>
          <c:tx>
            <c:strRef>
              <c:f>'年度末・月別要介護度別認定者状況'!$X$137</c:f>
              <c:strCache>
                <c:ptCount val="1"/>
                <c:pt idx="0">
                  <c:v>要介護３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'年度末・月別要介護度別認定者状況'!$S$138</c:f>
              <c:strCache/>
            </c:strRef>
          </c:cat>
          <c:val>
            <c:numRef>
              <c:f>'年度末・月別要介護度別認定者状況'!$X$138</c:f>
              <c:numCache/>
            </c:numRef>
          </c:val>
        </c:ser>
        <c:ser>
          <c:idx val="5"/>
          <c:order val="5"/>
          <c:tx>
            <c:strRef>
              <c:f>'年度末・月別要介護度別認定者状況'!$Y$137</c:f>
              <c:strCache>
                <c:ptCount val="1"/>
                <c:pt idx="0">
                  <c:v>要介護４</c:v>
                </c:pt>
              </c:strCache>
            </c:strRef>
          </c:tx>
          <c:spPr>
            <a:solidFill>
              <a:srgbClr val="0066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'年度末・月別要介護度別認定者状況'!$S$138</c:f>
              <c:strCache/>
            </c:strRef>
          </c:cat>
          <c:val>
            <c:numRef>
              <c:f>'年度末・月別要介護度別認定者状況'!$Y$138</c:f>
              <c:numCache/>
            </c:numRef>
          </c:val>
        </c:ser>
        <c:ser>
          <c:idx val="6"/>
          <c:order val="6"/>
          <c:tx>
            <c:strRef>
              <c:f>'年度末・月別要介護度別認定者状況'!$Z$137</c:f>
              <c:strCache>
                <c:ptCount val="1"/>
                <c:pt idx="0">
                  <c:v>要介護５</c:v>
                </c:pt>
              </c:strCache>
            </c:strRef>
          </c:tx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'年度末・月別要介護度別認定者状況'!$S$138</c:f>
              <c:strCache/>
            </c:strRef>
          </c:cat>
          <c:val>
            <c:numRef>
              <c:f>'年度末・月別要介護度別認定者状況'!$Z$138</c:f>
              <c:numCache/>
            </c:numRef>
          </c:val>
        </c:ser>
        <c:overlap val="100"/>
        <c:gapWidth val="330"/>
        <c:axId val="50601251"/>
        <c:axId val="52758076"/>
      </c:barChart>
      <c:catAx>
        <c:axId val="506012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2758076"/>
        <c:crosses val="autoZero"/>
        <c:auto val="1"/>
        <c:lblOffset val="100"/>
        <c:noMultiLvlLbl val="0"/>
      </c:catAx>
      <c:valAx>
        <c:axId val="52758076"/>
        <c:scaling>
          <c:orientation val="minMax"/>
          <c:max val="20000"/>
        </c:scaling>
        <c:axPos val="l"/>
        <c:majorGridlines/>
        <c:delete val="1"/>
        <c:majorTickMark val="in"/>
        <c:minorTickMark val="none"/>
        <c:tickLblPos val="nextTo"/>
        <c:crossAx val="506012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9275"/>
          <c:y val="0.8525"/>
          <c:w val="0.79025"/>
          <c:h val="0.145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latin typeface="ＭＳ Ｐゴシック"/>
                <a:ea typeface="ＭＳ Ｐゴシック"/>
                <a:cs typeface="ＭＳ Ｐゴシック"/>
              </a:rPr>
              <a:t>平成１７年度月別要支援・要介護認定申請状況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1"/>
          <c:order val="0"/>
          <c:tx>
            <c:v>新規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年度末・月別要介護度別認定者状況!#REF!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年度末・月別要介護度別認定者状況!#REF!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1"/>
          <c:tx>
            <c:v>更新・特例更新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年度末・月別要介護度別認定者状況!#REF!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年度末・月別要介護度別認定者状況!#REF!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2"/>
          <c:tx>
            <c:v>区分変更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年度末・月別要介護度別認定者状況!#REF!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年度末・月別要介護度別認定者状況!#REF!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120"/>
        <c:axId val="5060637"/>
        <c:axId val="45545734"/>
      </c:barChart>
      <c:catAx>
        <c:axId val="5060637"/>
        <c:scaling>
          <c:orientation val="minMax"/>
          <c:max val="12"/>
          <c:min val="1"/>
        </c:scaling>
        <c:axPos val="b"/>
        <c:delete val="0"/>
        <c:numFmt formatCode="General" sourceLinked="0"/>
        <c:majorTickMark val="in"/>
        <c:minorTickMark val="none"/>
        <c:tickLblPos val="nextTo"/>
        <c:crossAx val="45545734"/>
        <c:crosses val="autoZero"/>
        <c:auto val="0"/>
        <c:lblOffset val="100"/>
        <c:tickLblSkip val="1"/>
        <c:noMultiLvlLbl val="0"/>
      </c:catAx>
      <c:valAx>
        <c:axId val="4554573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latin typeface="ＭＳ Ｐゴシック"/>
                    <a:ea typeface="ＭＳ Ｐゴシック"/>
                    <a:cs typeface="ＭＳ Ｐゴシック"/>
                  </a:rPr>
                  <a:t>(単位:件）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0606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年度別要支援・要介護認定申請状況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H12年度末</c:v>
              </c:pt>
            </c:strLit>
          </c:cat>
          <c:val>
            <c:numRef>
              <c:f>年度末・月別要介護度別認定者状況!#REF!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H12年度末</c:v>
              </c:pt>
            </c:strLit>
          </c:cat>
          <c:val>
            <c:numRef>
              <c:f>年度末・月別要介護度別認定者状況!#REF!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H12年度末</c:v>
              </c:pt>
            </c:strLit>
          </c:cat>
          <c:val>
            <c:numRef>
              <c:f>年度末・月別要介護度別認定者状況!#REF!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H12年度末</c:v>
              </c:pt>
            </c:strLit>
          </c:cat>
          <c:val>
            <c:numRef>
              <c:f>年度末・月別要介護度別認定者状況!#REF!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H12年度末</c:v>
              </c:pt>
            </c:strLit>
          </c:cat>
          <c:val>
            <c:numRef>
              <c:f>年度末・月別要介護度別認定者状況!#REF!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H12年度末</c:v>
              </c:pt>
            </c:strLit>
          </c:cat>
          <c:val>
            <c:numRef>
              <c:f>年度末・月別要介護度別認定者状況!#REF!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H12年度末</c:v>
              </c:pt>
            </c:strLit>
          </c:cat>
          <c:val>
            <c:numRef>
              <c:f>年度末・月別要介護度別認定者状況!#REF!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H12年度末</c:v>
              </c:pt>
            </c:strLit>
          </c:cat>
          <c:val>
            <c:numRef>
              <c:f>年度末・月別要介護度別認定者状況!#REF!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8"/>
          <c:order val="8"/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H12年度末</c:v>
              </c:pt>
            </c:strLit>
          </c:cat>
          <c:val>
            <c:numRef>
              <c:f>年度末・月別要介護度別認定者状況!#REF!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9"/>
          <c:order val="9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H12年度末</c:v>
              </c:pt>
            </c:strLit>
          </c:cat>
          <c:val>
            <c:numRef>
              <c:f>年度末・月別要介護度別認定者状況!#REF!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0"/>
          <c:order val="1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H12年度末</c:v>
              </c:pt>
            </c:strLit>
          </c:cat>
          <c:val>
            <c:numRef>
              <c:f>年度末・月別要介護度別認定者状況!#REF!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1"/>
          <c:order val="1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H12年度末</c:v>
              </c:pt>
            </c:strLit>
          </c:cat>
          <c:val>
            <c:numRef>
              <c:f>年度末・月別要介護度別認定者状況!#REF!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7258423"/>
        <c:axId val="65325808"/>
      </c:barChart>
      <c:catAx>
        <c:axId val="72584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325808"/>
        <c:crosses val="autoZero"/>
        <c:auto val="1"/>
        <c:lblOffset val="100"/>
        <c:tickLblSkip val="1"/>
        <c:noMultiLvlLbl val="0"/>
      </c:catAx>
      <c:valAx>
        <c:axId val="6532580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(単位:件)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72584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Relationship Id="rId7" Type="http://schemas.openxmlformats.org/officeDocument/2006/relationships/chart" Target="/xl/charts/chart1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Relationship Id="rId3" Type="http://schemas.openxmlformats.org/officeDocument/2006/relationships/chart" Target="/xl/charts/chart16.xml" /><Relationship Id="rId4" Type="http://schemas.openxmlformats.org/officeDocument/2006/relationships/chart" Target="/xl/charts/chart17.xml" /><Relationship Id="rId5" Type="http://schemas.openxmlformats.org/officeDocument/2006/relationships/chart" Target="/xl/charts/chart1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Relationship Id="rId3" Type="http://schemas.openxmlformats.org/officeDocument/2006/relationships/chart" Target="/xl/charts/chart21.xml" /><Relationship Id="rId4" Type="http://schemas.openxmlformats.org/officeDocument/2006/relationships/chart" Target="/xl/charts/chart22.xml" /><Relationship Id="rId5" Type="http://schemas.openxmlformats.org/officeDocument/2006/relationships/chart" Target="/xl/charts/chart23.xml" /><Relationship Id="rId6" Type="http://schemas.openxmlformats.org/officeDocument/2006/relationships/chart" Target="/xl/charts/chart24.xml" /><Relationship Id="rId7" Type="http://schemas.openxmlformats.org/officeDocument/2006/relationships/chart" Target="/xl/charts/chart2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35</xdr:row>
      <xdr:rowOff>66675</xdr:rowOff>
    </xdr:from>
    <xdr:to>
      <xdr:col>6</xdr:col>
      <xdr:colOff>95250</xdr:colOff>
      <xdr:row>60</xdr:row>
      <xdr:rowOff>85725</xdr:rowOff>
    </xdr:to>
    <xdr:graphicFrame>
      <xdr:nvGraphicFramePr>
        <xdr:cNvPr id="1" name="Chart 9"/>
        <xdr:cNvGraphicFramePr/>
      </xdr:nvGraphicFramePr>
      <xdr:xfrm>
        <a:off x="0" y="6638925"/>
        <a:ext cx="4095750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76200</xdr:colOff>
      <xdr:row>35</xdr:row>
      <xdr:rowOff>38100</xdr:rowOff>
    </xdr:from>
    <xdr:to>
      <xdr:col>20</xdr:col>
      <xdr:colOff>180975</xdr:colOff>
      <xdr:row>60</xdr:row>
      <xdr:rowOff>66675</xdr:rowOff>
    </xdr:to>
    <xdr:graphicFrame>
      <xdr:nvGraphicFramePr>
        <xdr:cNvPr id="2" name="Chart 10"/>
        <xdr:cNvGraphicFramePr/>
      </xdr:nvGraphicFramePr>
      <xdr:xfrm>
        <a:off x="4076700" y="6610350"/>
        <a:ext cx="3514725" cy="4314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62</xdr:row>
      <xdr:rowOff>0</xdr:rowOff>
    </xdr:from>
    <xdr:to>
      <xdr:col>7</xdr:col>
      <xdr:colOff>0</xdr:colOff>
      <xdr:row>62</xdr:row>
      <xdr:rowOff>0</xdr:rowOff>
    </xdr:to>
    <xdr:graphicFrame>
      <xdr:nvGraphicFramePr>
        <xdr:cNvPr id="3" name="Chart 11"/>
        <xdr:cNvGraphicFramePr/>
      </xdr:nvGraphicFramePr>
      <xdr:xfrm>
        <a:off x="0" y="11201400"/>
        <a:ext cx="48101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62</xdr:row>
      <xdr:rowOff>0</xdr:rowOff>
    </xdr:from>
    <xdr:to>
      <xdr:col>20</xdr:col>
      <xdr:colOff>180975</xdr:colOff>
      <xdr:row>62</xdr:row>
      <xdr:rowOff>0</xdr:rowOff>
    </xdr:to>
    <xdr:graphicFrame>
      <xdr:nvGraphicFramePr>
        <xdr:cNvPr id="4" name="Chart 12"/>
        <xdr:cNvGraphicFramePr/>
      </xdr:nvGraphicFramePr>
      <xdr:xfrm>
        <a:off x="4810125" y="11201400"/>
        <a:ext cx="27813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19050</xdr:colOff>
      <xdr:row>62</xdr:row>
      <xdr:rowOff>0</xdr:rowOff>
    </xdr:from>
    <xdr:to>
      <xdr:col>20</xdr:col>
      <xdr:colOff>95250</xdr:colOff>
      <xdr:row>62</xdr:row>
      <xdr:rowOff>0</xdr:rowOff>
    </xdr:to>
    <xdr:graphicFrame>
      <xdr:nvGraphicFramePr>
        <xdr:cNvPr id="5" name="Chart 13"/>
        <xdr:cNvGraphicFramePr/>
      </xdr:nvGraphicFramePr>
      <xdr:xfrm>
        <a:off x="4829175" y="11201400"/>
        <a:ext cx="26765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66675</xdr:colOff>
      <xdr:row>62</xdr:row>
      <xdr:rowOff>0</xdr:rowOff>
    </xdr:from>
    <xdr:to>
      <xdr:col>7</xdr:col>
      <xdr:colOff>19050</xdr:colOff>
      <xdr:row>62</xdr:row>
      <xdr:rowOff>0</xdr:rowOff>
    </xdr:to>
    <xdr:graphicFrame>
      <xdr:nvGraphicFramePr>
        <xdr:cNvPr id="6" name="Chart 14"/>
        <xdr:cNvGraphicFramePr/>
      </xdr:nvGraphicFramePr>
      <xdr:xfrm>
        <a:off x="66675" y="11201400"/>
        <a:ext cx="47625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0.3075</cdr:x>
      <cdr:y>0.07725</cdr:y>
    </cdr:from>
    <cdr:to>
      <cdr:x>0.48225</cdr:x>
      <cdr:y>0.1105</cdr:y>
    </cdr:to>
    <cdr:sp>
      <cdr:nvSpPr>
        <cdr:cNvPr id="1" name="Rectangle 1"/>
        <cdr:cNvSpPr>
          <a:spLocks/>
        </cdr:cNvSpPr>
      </cdr:nvSpPr>
      <cdr:spPr>
        <a:xfrm>
          <a:off x="819150" y="409575"/>
          <a:ext cx="466725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19,106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0.864</cdr:x>
      <cdr:y>0.1265</cdr:y>
    </cdr:from>
    <cdr:to>
      <cdr:x>0.9645</cdr:x>
      <cdr:y>0.16</cdr:y>
    </cdr:to>
    <cdr:sp>
      <cdr:nvSpPr>
        <cdr:cNvPr id="1" name="Rectangle 1"/>
        <cdr:cNvSpPr>
          <a:spLocks/>
        </cdr:cNvSpPr>
      </cdr:nvSpPr>
      <cdr:spPr>
        <a:xfrm>
          <a:off x="4067175" y="676275"/>
          <a:ext cx="476250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18,486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419100</xdr:colOff>
      <xdr:row>127</xdr:row>
      <xdr:rowOff>66675</xdr:rowOff>
    </xdr:from>
    <xdr:to>
      <xdr:col>17</xdr:col>
      <xdr:colOff>0</xdr:colOff>
      <xdr:row>148</xdr:row>
      <xdr:rowOff>228600</xdr:rowOff>
    </xdr:to>
    <xdr:graphicFrame>
      <xdr:nvGraphicFramePr>
        <xdr:cNvPr id="1" name="Chart 15"/>
        <xdr:cNvGraphicFramePr/>
      </xdr:nvGraphicFramePr>
      <xdr:xfrm>
        <a:off x="4600575" y="25403175"/>
        <a:ext cx="2676525" cy="5362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4</xdr:row>
      <xdr:rowOff>0</xdr:rowOff>
    </xdr:from>
    <xdr:to>
      <xdr:col>7</xdr:col>
      <xdr:colOff>142875</xdr:colOff>
      <xdr:row>4</xdr:row>
      <xdr:rowOff>0</xdr:rowOff>
    </xdr:to>
    <xdr:sp>
      <xdr:nvSpPr>
        <xdr:cNvPr id="2" name="Line 1"/>
        <xdr:cNvSpPr>
          <a:spLocks/>
        </xdr:cNvSpPr>
      </xdr:nvSpPr>
      <xdr:spPr>
        <a:xfrm>
          <a:off x="142875" y="762000"/>
          <a:ext cx="1485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4</xdr:row>
      <xdr:rowOff>0</xdr:rowOff>
    </xdr:from>
    <xdr:to>
      <xdr:col>7</xdr:col>
      <xdr:colOff>142875</xdr:colOff>
      <xdr:row>4</xdr:row>
      <xdr:rowOff>0</xdr:rowOff>
    </xdr:to>
    <xdr:sp>
      <xdr:nvSpPr>
        <xdr:cNvPr id="3" name="Line 2"/>
        <xdr:cNvSpPr>
          <a:spLocks/>
        </xdr:cNvSpPr>
      </xdr:nvSpPr>
      <xdr:spPr>
        <a:xfrm>
          <a:off x="142875" y="762000"/>
          <a:ext cx="1485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2</xdr:row>
      <xdr:rowOff>9525</xdr:rowOff>
    </xdr:from>
    <xdr:to>
      <xdr:col>8</xdr:col>
      <xdr:colOff>0</xdr:colOff>
      <xdr:row>4</xdr:row>
      <xdr:rowOff>0</xdr:rowOff>
    </xdr:to>
    <xdr:sp>
      <xdr:nvSpPr>
        <xdr:cNvPr id="4" name="Line 3"/>
        <xdr:cNvSpPr>
          <a:spLocks/>
        </xdr:cNvSpPr>
      </xdr:nvSpPr>
      <xdr:spPr>
        <a:xfrm>
          <a:off x="142875" y="390525"/>
          <a:ext cx="156210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13</xdr:col>
      <xdr:colOff>0</xdr:colOff>
      <xdr:row>0</xdr:row>
      <xdr:rowOff>0</xdr:rowOff>
    </xdr:to>
    <xdr:graphicFrame>
      <xdr:nvGraphicFramePr>
        <xdr:cNvPr id="5" name="Chart 4"/>
        <xdr:cNvGraphicFramePr/>
      </xdr:nvGraphicFramePr>
      <xdr:xfrm>
        <a:off x="76200" y="0"/>
        <a:ext cx="47244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0</xdr:colOff>
      <xdr:row>0</xdr:row>
      <xdr:rowOff>0</xdr:rowOff>
    </xdr:from>
    <xdr:to>
      <xdr:col>17</xdr:col>
      <xdr:colOff>104775</xdr:colOff>
      <xdr:row>0</xdr:row>
      <xdr:rowOff>0</xdr:rowOff>
    </xdr:to>
    <xdr:graphicFrame>
      <xdr:nvGraphicFramePr>
        <xdr:cNvPr id="6" name="Chart 5"/>
        <xdr:cNvGraphicFramePr/>
      </xdr:nvGraphicFramePr>
      <xdr:xfrm>
        <a:off x="4800600" y="0"/>
        <a:ext cx="25812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19050</xdr:colOff>
      <xdr:row>134</xdr:row>
      <xdr:rowOff>0</xdr:rowOff>
    </xdr:from>
    <xdr:to>
      <xdr:col>17</xdr:col>
      <xdr:colOff>95250</xdr:colOff>
      <xdr:row>134</xdr:row>
      <xdr:rowOff>0</xdr:rowOff>
    </xdr:to>
    <xdr:graphicFrame>
      <xdr:nvGraphicFramePr>
        <xdr:cNvPr id="7" name="Chart 6"/>
        <xdr:cNvGraphicFramePr/>
      </xdr:nvGraphicFramePr>
      <xdr:xfrm>
        <a:off x="4819650" y="27070050"/>
        <a:ext cx="25527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66675</xdr:colOff>
      <xdr:row>134</xdr:row>
      <xdr:rowOff>0</xdr:rowOff>
    </xdr:from>
    <xdr:to>
      <xdr:col>13</xdr:col>
      <xdr:colOff>19050</xdr:colOff>
      <xdr:row>134</xdr:row>
      <xdr:rowOff>0</xdr:rowOff>
    </xdr:to>
    <xdr:graphicFrame>
      <xdr:nvGraphicFramePr>
        <xdr:cNvPr id="8" name="Chart 7"/>
        <xdr:cNvGraphicFramePr/>
      </xdr:nvGraphicFramePr>
      <xdr:xfrm>
        <a:off x="66675" y="27070050"/>
        <a:ext cx="47529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9525</xdr:colOff>
      <xdr:row>73</xdr:row>
      <xdr:rowOff>0</xdr:rowOff>
    </xdr:from>
    <xdr:to>
      <xdr:col>8</xdr:col>
      <xdr:colOff>0</xdr:colOff>
      <xdr:row>73</xdr:row>
      <xdr:rowOff>0</xdr:rowOff>
    </xdr:to>
    <xdr:sp>
      <xdr:nvSpPr>
        <xdr:cNvPr id="9" name="Line 8"/>
        <xdr:cNvSpPr>
          <a:spLocks/>
        </xdr:cNvSpPr>
      </xdr:nvSpPr>
      <xdr:spPr>
        <a:xfrm>
          <a:off x="142875" y="13906500"/>
          <a:ext cx="1562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68</xdr:row>
      <xdr:rowOff>0</xdr:rowOff>
    </xdr:from>
    <xdr:to>
      <xdr:col>8</xdr:col>
      <xdr:colOff>0</xdr:colOff>
      <xdr:row>68</xdr:row>
      <xdr:rowOff>0</xdr:rowOff>
    </xdr:to>
    <xdr:sp>
      <xdr:nvSpPr>
        <xdr:cNvPr id="10" name="Line 9"/>
        <xdr:cNvSpPr>
          <a:spLocks/>
        </xdr:cNvSpPr>
      </xdr:nvSpPr>
      <xdr:spPr>
        <a:xfrm>
          <a:off x="142875" y="12954000"/>
          <a:ext cx="1562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34</xdr:row>
      <xdr:rowOff>9525</xdr:rowOff>
    </xdr:from>
    <xdr:to>
      <xdr:col>8</xdr:col>
      <xdr:colOff>0</xdr:colOff>
      <xdr:row>36</xdr:row>
      <xdr:rowOff>0</xdr:rowOff>
    </xdr:to>
    <xdr:sp>
      <xdr:nvSpPr>
        <xdr:cNvPr id="11" name="Line 10"/>
        <xdr:cNvSpPr>
          <a:spLocks/>
        </xdr:cNvSpPr>
      </xdr:nvSpPr>
      <xdr:spPr>
        <a:xfrm>
          <a:off x="142875" y="6486525"/>
          <a:ext cx="156210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56</xdr:row>
      <xdr:rowOff>9525</xdr:rowOff>
    </xdr:from>
    <xdr:to>
      <xdr:col>8</xdr:col>
      <xdr:colOff>0</xdr:colOff>
      <xdr:row>58</xdr:row>
      <xdr:rowOff>0</xdr:rowOff>
    </xdr:to>
    <xdr:sp>
      <xdr:nvSpPr>
        <xdr:cNvPr id="12" name="Line 11"/>
        <xdr:cNvSpPr>
          <a:spLocks/>
        </xdr:cNvSpPr>
      </xdr:nvSpPr>
      <xdr:spPr>
        <a:xfrm>
          <a:off x="142875" y="10677525"/>
          <a:ext cx="156210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123825</xdr:colOff>
      <xdr:row>107</xdr:row>
      <xdr:rowOff>123825</xdr:rowOff>
    </xdr:from>
    <xdr:to>
      <xdr:col>16</xdr:col>
      <xdr:colOff>381000</xdr:colOff>
      <xdr:row>126</xdr:row>
      <xdr:rowOff>142875</xdr:rowOff>
    </xdr:to>
    <xdr:graphicFrame>
      <xdr:nvGraphicFramePr>
        <xdr:cNvPr id="13" name="Chart 13"/>
        <xdr:cNvGraphicFramePr/>
      </xdr:nvGraphicFramePr>
      <xdr:xfrm>
        <a:off x="257175" y="20507325"/>
        <a:ext cx="6781800" cy="47244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28575</xdr:colOff>
      <xdr:row>127</xdr:row>
      <xdr:rowOff>9525</xdr:rowOff>
    </xdr:from>
    <xdr:to>
      <xdr:col>12</xdr:col>
      <xdr:colOff>561975</xdr:colOff>
      <xdr:row>148</xdr:row>
      <xdr:rowOff>171450</xdr:rowOff>
    </xdr:to>
    <xdr:graphicFrame>
      <xdr:nvGraphicFramePr>
        <xdr:cNvPr id="14" name="Chart 14"/>
        <xdr:cNvGraphicFramePr/>
      </xdr:nvGraphicFramePr>
      <xdr:xfrm>
        <a:off x="28575" y="25346025"/>
        <a:ext cx="4714875" cy="53625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12</xdr:col>
      <xdr:colOff>295275</xdr:colOff>
      <xdr:row>131</xdr:row>
      <xdr:rowOff>171450</xdr:rowOff>
    </xdr:from>
    <xdr:to>
      <xdr:col>14</xdr:col>
      <xdr:colOff>47625</xdr:colOff>
      <xdr:row>131</xdr:row>
      <xdr:rowOff>228600</xdr:rowOff>
    </xdr:to>
    <xdr:sp>
      <xdr:nvSpPr>
        <xdr:cNvPr id="15" name="AutoShape 23"/>
        <xdr:cNvSpPr>
          <a:spLocks/>
        </xdr:cNvSpPr>
      </xdr:nvSpPr>
      <xdr:spPr>
        <a:xfrm>
          <a:off x="4476750" y="26498550"/>
          <a:ext cx="990600" cy="57150"/>
        </a:xfrm>
        <a:custGeom>
          <a:pathLst>
            <a:path h="6" w="104">
              <a:moveTo>
                <a:pt x="0" y="6"/>
              </a:moveTo>
              <a:lnTo>
                <a:pt x="104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276225</xdr:colOff>
      <xdr:row>133</xdr:row>
      <xdr:rowOff>85725</xdr:rowOff>
    </xdr:from>
    <xdr:to>
      <xdr:col>14</xdr:col>
      <xdr:colOff>76200</xdr:colOff>
      <xdr:row>133</xdr:row>
      <xdr:rowOff>142875</xdr:rowOff>
    </xdr:to>
    <xdr:sp>
      <xdr:nvSpPr>
        <xdr:cNvPr id="16" name="AutoShape 24"/>
        <xdr:cNvSpPr>
          <a:spLocks/>
        </xdr:cNvSpPr>
      </xdr:nvSpPr>
      <xdr:spPr>
        <a:xfrm>
          <a:off x="4457700" y="26908125"/>
          <a:ext cx="1038225" cy="57150"/>
        </a:xfrm>
        <a:custGeom>
          <a:pathLst>
            <a:path h="6" w="109">
              <a:moveTo>
                <a:pt x="0" y="6"/>
              </a:moveTo>
              <a:lnTo>
                <a:pt x="109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295275</xdr:colOff>
      <xdr:row>135</xdr:row>
      <xdr:rowOff>76200</xdr:rowOff>
    </xdr:from>
    <xdr:to>
      <xdr:col>14</xdr:col>
      <xdr:colOff>38100</xdr:colOff>
      <xdr:row>135</xdr:row>
      <xdr:rowOff>114300</xdr:rowOff>
    </xdr:to>
    <xdr:sp>
      <xdr:nvSpPr>
        <xdr:cNvPr id="17" name="AutoShape 25"/>
        <xdr:cNvSpPr>
          <a:spLocks/>
        </xdr:cNvSpPr>
      </xdr:nvSpPr>
      <xdr:spPr>
        <a:xfrm>
          <a:off x="4476750" y="27393900"/>
          <a:ext cx="981075" cy="38100"/>
        </a:xfrm>
        <a:custGeom>
          <a:pathLst>
            <a:path h="4" w="103">
              <a:moveTo>
                <a:pt x="0" y="4"/>
              </a:moveTo>
              <a:lnTo>
                <a:pt x="103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295275</xdr:colOff>
      <xdr:row>141</xdr:row>
      <xdr:rowOff>209550</xdr:rowOff>
    </xdr:from>
    <xdr:to>
      <xdr:col>14</xdr:col>
      <xdr:colOff>66675</xdr:colOff>
      <xdr:row>142</xdr:row>
      <xdr:rowOff>85725</xdr:rowOff>
    </xdr:to>
    <xdr:sp>
      <xdr:nvSpPr>
        <xdr:cNvPr id="18" name="AutoShape 27"/>
        <xdr:cNvSpPr>
          <a:spLocks/>
        </xdr:cNvSpPr>
      </xdr:nvSpPr>
      <xdr:spPr>
        <a:xfrm>
          <a:off x="4476750" y="29013150"/>
          <a:ext cx="1009650" cy="123825"/>
        </a:xfrm>
        <a:custGeom>
          <a:pathLst>
            <a:path h="12" w="106">
              <a:moveTo>
                <a:pt x="0" y="0"/>
              </a:moveTo>
              <a:lnTo>
                <a:pt x="106" y="12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276225</xdr:colOff>
      <xdr:row>137</xdr:row>
      <xdr:rowOff>152400</xdr:rowOff>
    </xdr:from>
    <xdr:to>
      <xdr:col>14</xdr:col>
      <xdr:colOff>66675</xdr:colOff>
      <xdr:row>137</xdr:row>
      <xdr:rowOff>161925</xdr:rowOff>
    </xdr:to>
    <xdr:sp>
      <xdr:nvSpPr>
        <xdr:cNvPr id="19" name="AutoShape 28"/>
        <xdr:cNvSpPr>
          <a:spLocks/>
        </xdr:cNvSpPr>
      </xdr:nvSpPr>
      <xdr:spPr>
        <a:xfrm>
          <a:off x="4457700" y="27965400"/>
          <a:ext cx="1028700" cy="9525"/>
        </a:xfrm>
        <a:custGeom>
          <a:pathLst>
            <a:path h="1" w="108">
              <a:moveTo>
                <a:pt x="0" y="0"/>
              </a:moveTo>
              <a:lnTo>
                <a:pt x="108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276225</xdr:colOff>
      <xdr:row>130</xdr:row>
      <xdr:rowOff>76200</xdr:rowOff>
    </xdr:from>
    <xdr:to>
      <xdr:col>14</xdr:col>
      <xdr:colOff>47625</xdr:colOff>
      <xdr:row>130</xdr:row>
      <xdr:rowOff>180975</xdr:rowOff>
    </xdr:to>
    <xdr:sp>
      <xdr:nvSpPr>
        <xdr:cNvPr id="20" name="AutoShape 29"/>
        <xdr:cNvSpPr>
          <a:spLocks/>
        </xdr:cNvSpPr>
      </xdr:nvSpPr>
      <xdr:spPr>
        <a:xfrm>
          <a:off x="4457700" y="26155650"/>
          <a:ext cx="1009650" cy="114300"/>
        </a:xfrm>
        <a:custGeom>
          <a:pathLst>
            <a:path h="12" w="106">
              <a:moveTo>
                <a:pt x="0" y="12"/>
              </a:moveTo>
              <a:lnTo>
                <a:pt x="106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76225" y="0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" name="Line 3"/>
        <xdr:cNvSpPr>
          <a:spLocks/>
        </xdr:cNvSpPr>
      </xdr:nvSpPr>
      <xdr:spPr>
        <a:xfrm>
          <a:off x="276225" y="0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3" name="Line 6"/>
        <xdr:cNvSpPr>
          <a:spLocks/>
        </xdr:cNvSpPr>
      </xdr:nvSpPr>
      <xdr:spPr>
        <a:xfrm>
          <a:off x="276225" y="0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7</xdr:col>
      <xdr:colOff>0</xdr:colOff>
      <xdr:row>0</xdr:row>
      <xdr:rowOff>0</xdr:rowOff>
    </xdr:to>
    <xdr:graphicFrame>
      <xdr:nvGraphicFramePr>
        <xdr:cNvPr id="4" name="Chart 7"/>
        <xdr:cNvGraphicFramePr/>
      </xdr:nvGraphicFramePr>
      <xdr:xfrm>
        <a:off x="76200" y="0"/>
        <a:ext cx="41338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0</xdr:row>
      <xdr:rowOff>0</xdr:rowOff>
    </xdr:from>
    <xdr:to>
      <xdr:col>10</xdr:col>
      <xdr:colOff>104775</xdr:colOff>
      <xdr:row>0</xdr:row>
      <xdr:rowOff>0</xdr:rowOff>
    </xdr:to>
    <xdr:graphicFrame>
      <xdr:nvGraphicFramePr>
        <xdr:cNvPr id="5" name="Chart 8"/>
        <xdr:cNvGraphicFramePr/>
      </xdr:nvGraphicFramePr>
      <xdr:xfrm>
        <a:off x="4210050" y="0"/>
        <a:ext cx="22288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graphicFrame>
      <xdr:nvGraphicFramePr>
        <xdr:cNvPr id="6" name="Chart 9"/>
        <xdr:cNvGraphicFramePr/>
      </xdr:nvGraphicFramePr>
      <xdr:xfrm>
        <a:off x="0" y="0"/>
        <a:ext cx="42100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0</xdr:row>
      <xdr:rowOff>0</xdr:rowOff>
    </xdr:from>
    <xdr:to>
      <xdr:col>10</xdr:col>
      <xdr:colOff>180975</xdr:colOff>
      <xdr:row>0</xdr:row>
      <xdr:rowOff>0</xdr:rowOff>
    </xdr:to>
    <xdr:graphicFrame>
      <xdr:nvGraphicFramePr>
        <xdr:cNvPr id="7" name="Chart 10"/>
        <xdr:cNvGraphicFramePr/>
      </xdr:nvGraphicFramePr>
      <xdr:xfrm>
        <a:off x="4210050" y="0"/>
        <a:ext cx="23050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9525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8" name="Line 13"/>
        <xdr:cNvSpPr>
          <a:spLocks/>
        </xdr:cNvSpPr>
      </xdr:nvSpPr>
      <xdr:spPr>
        <a:xfrm>
          <a:off x="276225" y="0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9" name="Line 14"/>
        <xdr:cNvSpPr>
          <a:spLocks/>
        </xdr:cNvSpPr>
      </xdr:nvSpPr>
      <xdr:spPr>
        <a:xfrm>
          <a:off x="276225" y="0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0" name="Line 15"/>
        <xdr:cNvSpPr>
          <a:spLocks/>
        </xdr:cNvSpPr>
      </xdr:nvSpPr>
      <xdr:spPr>
        <a:xfrm>
          <a:off x="276225" y="0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23</xdr:row>
      <xdr:rowOff>152400</xdr:rowOff>
    </xdr:from>
    <xdr:to>
      <xdr:col>13</xdr:col>
      <xdr:colOff>47625</xdr:colOff>
      <xdr:row>55</xdr:row>
      <xdr:rowOff>114300</xdr:rowOff>
    </xdr:to>
    <xdr:graphicFrame>
      <xdr:nvGraphicFramePr>
        <xdr:cNvPr id="11" name="Chart 18"/>
        <xdr:cNvGraphicFramePr/>
      </xdr:nvGraphicFramePr>
      <xdr:xfrm>
        <a:off x="38100" y="4762500"/>
        <a:ext cx="6943725" cy="56102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7</xdr:col>
      <xdr:colOff>142875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76225" y="0"/>
          <a:ext cx="1485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4</xdr:row>
      <xdr:rowOff>0</xdr:rowOff>
    </xdr:from>
    <xdr:to>
      <xdr:col>7</xdr:col>
      <xdr:colOff>142875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276225" y="685800"/>
          <a:ext cx="1485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7</xdr:col>
      <xdr:colOff>142875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276225" y="0"/>
          <a:ext cx="1485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4</xdr:row>
      <xdr:rowOff>0</xdr:rowOff>
    </xdr:from>
    <xdr:to>
      <xdr:col>7</xdr:col>
      <xdr:colOff>142875</xdr:colOff>
      <xdr:row>4</xdr:row>
      <xdr:rowOff>0</xdr:rowOff>
    </xdr:to>
    <xdr:sp>
      <xdr:nvSpPr>
        <xdr:cNvPr id="4" name="Line 4"/>
        <xdr:cNvSpPr>
          <a:spLocks/>
        </xdr:cNvSpPr>
      </xdr:nvSpPr>
      <xdr:spPr>
        <a:xfrm>
          <a:off x="276225" y="685800"/>
          <a:ext cx="1485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2</xdr:row>
      <xdr:rowOff>9525</xdr:rowOff>
    </xdr:from>
    <xdr:to>
      <xdr:col>8</xdr:col>
      <xdr:colOff>0</xdr:colOff>
      <xdr:row>4</xdr:row>
      <xdr:rowOff>9525</xdr:rowOff>
    </xdr:to>
    <xdr:sp>
      <xdr:nvSpPr>
        <xdr:cNvPr id="5" name="Line 5"/>
        <xdr:cNvSpPr>
          <a:spLocks/>
        </xdr:cNvSpPr>
      </xdr:nvSpPr>
      <xdr:spPr>
        <a:xfrm>
          <a:off x="276225" y="352425"/>
          <a:ext cx="15621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276225" y="0"/>
          <a:ext cx="1562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12</xdr:col>
      <xdr:colOff>0</xdr:colOff>
      <xdr:row>0</xdr:row>
      <xdr:rowOff>0</xdr:rowOff>
    </xdr:to>
    <xdr:graphicFrame>
      <xdr:nvGraphicFramePr>
        <xdr:cNvPr id="7" name="Chart 7"/>
        <xdr:cNvGraphicFramePr/>
      </xdr:nvGraphicFramePr>
      <xdr:xfrm>
        <a:off x="76200" y="0"/>
        <a:ext cx="4391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0</xdr:colOff>
      <xdr:row>0</xdr:row>
      <xdr:rowOff>0</xdr:rowOff>
    </xdr:from>
    <xdr:to>
      <xdr:col>19</xdr:col>
      <xdr:colOff>104775</xdr:colOff>
      <xdr:row>0</xdr:row>
      <xdr:rowOff>0</xdr:rowOff>
    </xdr:to>
    <xdr:graphicFrame>
      <xdr:nvGraphicFramePr>
        <xdr:cNvPr id="8" name="Chart 8"/>
        <xdr:cNvGraphicFramePr/>
      </xdr:nvGraphicFramePr>
      <xdr:xfrm>
        <a:off x="4467225" y="0"/>
        <a:ext cx="2876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12</xdr:col>
      <xdr:colOff>0</xdr:colOff>
      <xdr:row>0</xdr:row>
      <xdr:rowOff>0</xdr:rowOff>
    </xdr:to>
    <xdr:graphicFrame>
      <xdr:nvGraphicFramePr>
        <xdr:cNvPr id="9" name="Chart 9"/>
        <xdr:cNvGraphicFramePr/>
      </xdr:nvGraphicFramePr>
      <xdr:xfrm>
        <a:off x="0" y="0"/>
        <a:ext cx="44672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0</xdr:colOff>
      <xdr:row>0</xdr:row>
      <xdr:rowOff>0</xdr:rowOff>
    </xdr:from>
    <xdr:to>
      <xdr:col>19</xdr:col>
      <xdr:colOff>180975</xdr:colOff>
      <xdr:row>0</xdr:row>
      <xdr:rowOff>0</xdr:rowOff>
    </xdr:to>
    <xdr:graphicFrame>
      <xdr:nvGraphicFramePr>
        <xdr:cNvPr id="10" name="Chart 10"/>
        <xdr:cNvGraphicFramePr/>
      </xdr:nvGraphicFramePr>
      <xdr:xfrm>
        <a:off x="4467225" y="0"/>
        <a:ext cx="29527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19050</xdr:colOff>
      <xdr:row>0</xdr:row>
      <xdr:rowOff>0</xdr:rowOff>
    </xdr:from>
    <xdr:to>
      <xdr:col>19</xdr:col>
      <xdr:colOff>95250</xdr:colOff>
      <xdr:row>0</xdr:row>
      <xdr:rowOff>0</xdr:rowOff>
    </xdr:to>
    <xdr:graphicFrame>
      <xdr:nvGraphicFramePr>
        <xdr:cNvPr id="11" name="Chart 11"/>
        <xdr:cNvGraphicFramePr/>
      </xdr:nvGraphicFramePr>
      <xdr:xfrm>
        <a:off x="4486275" y="0"/>
        <a:ext cx="28479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66675</xdr:colOff>
      <xdr:row>0</xdr:row>
      <xdr:rowOff>0</xdr:rowOff>
    </xdr:from>
    <xdr:to>
      <xdr:col>12</xdr:col>
      <xdr:colOff>19050</xdr:colOff>
      <xdr:row>0</xdr:row>
      <xdr:rowOff>0</xdr:rowOff>
    </xdr:to>
    <xdr:graphicFrame>
      <xdr:nvGraphicFramePr>
        <xdr:cNvPr id="12" name="Chart 12"/>
        <xdr:cNvGraphicFramePr/>
      </xdr:nvGraphicFramePr>
      <xdr:xfrm>
        <a:off x="66675" y="0"/>
        <a:ext cx="44196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9525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276225" y="0"/>
          <a:ext cx="1562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276225" y="0"/>
          <a:ext cx="1562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276225" y="0"/>
          <a:ext cx="1562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95250</xdr:rowOff>
    </xdr:from>
    <xdr:to>
      <xdr:col>18</xdr:col>
      <xdr:colOff>0</xdr:colOff>
      <xdr:row>64</xdr:row>
      <xdr:rowOff>47625</xdr:rowOff>
    </xdr:to>
    <xdr:graphicFrame>
      <xdr:nvGraphicFramePr>
        <xdr:cNvPr id="16" name="Chart 16"/>
        <xdr:cNvGraphicFramePr/>
      </xdr:nvGraphicFramePr>
      <xdr:xfrm>
        <a:off x="542925" y="8153400"/>
        <a:ext cx="6496050" cy="28670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0"/>
  <sheetViews>
    <sheetView zoomScaleSheetLayoutView="100" workbookViewId="0" topLeftCell="A1">
      <selection activeCell="Z45" sqref="Z45"/>
    </sheetView>
  </sheetViews>
  <sheetFormatPr defaultColWidth="9.00390625" defaultRowHeight="13.5"/>
  <cols>
    <col min="1" max="1" width="3.375" style="36" customWidth="1"/>
    <col min="2" max="2" width="9.625" style="36" customWidth="1"/>
    <col min="3" max="3" width="7.625" style="36" customWidth="1"/>
    <col min="4" max="7" width="10.625" style="36" customWidth="1"/>
    <col min="8" max="26" width="2.625" style="36" customWidth="1"/>
    <col min="27" max="27" width="9.00390625" style="36" customWidth="1"/>
    <col min="28" max="31" width="3.625" style="36" customWidth="1"/>
    <col min="32" max="16384" width="9.00390625" style="36" customWidth="1"/>
  </cols>
  <sheetData>
    <row r="1" spans="1:25" s="4" customFormat="1" ht="13.5">
      <c r="A1" s="1" t="s">
        <v>63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s="4" customFormat="1" ht="14.2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15" customHeight="1">
      <c r="A3" s="245" t="s">
        <v>9</v>
      </c>
      <c r="B3" s="246"/>
      <c r="C3" s="247"/>
      <c r="D3" s="60"/>
      <c r="E3" s="60"/>
      <c r="F3" s="60"/>
      <c r="G3" s="61" t="s">
        <v>10</v>
      </c>
      <c r="H3" s="61"/>
      <c r="I3" s="61"/>
      <c r="J3" s="61"/>
      <c r="K3" s="60"/>
      <c r="L3" s="60"/>
      <c r="M3" s="60"/>
      <c r="N3" s="60"/>
      <c r="O3" s="60"/>
      <c r="P3" s="60"/>
      <c r="Q3" s="62"/>
      <c r="R3" s="62"/>
      <c r="S3" s="38"/>
      <c r="T3" s="46"/>
      <c r="U3" s="46"/>
      <c r="V3" s="46"/>
      <c r="W3" s="46"/>
      <c r="X3" s="46"/>
      <c r="Y3" s="46"/>
    </row>
    <row r="4" spans="1:25" ht="15" customHeight="1">
      <c r="A4" s="237" t="s">
        <v>11</v>
      </c>
      <c r="B4" s="228"/>
      <c r="C4" s="229"/>
      <c r="D4" s="186" t="s">
        <v>12</v>
      </c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8"/>
      <c r="R4" s="188"/>
      <c r="S4" s="38"/>
      <c r="T4" s="46"/>
      <c r="U4" s="46"/>
      <c r="V4" s="46"/>
      <c r="W4" s="46"/>
      <c r="X4" s="46"/>
      <c r="Y4" s="46"/>
    </row>
    <row r="5" spans="1:25" ht="15" customHeight="1">
      <c r="A5" s="237" t="s">
        <v>13</v>
      </c>
      <c r="B5" s="228"/>
      <c r="C5" s="229"/>
      <c r="D5" s="186" t="s">
        <v>151</v>
      </c>
      <c r="E5" s="187"/>
      <c r="F5" s="187"/>
      <c r="G5" s="187"/>
      <c r="H5" s="187" t="s">
        <v>152</v>
      </c>
      <c r="I5" s="187"/>
      <c r="J5" s="187"/>
      <c r="K5" s="189"/>
      <c r="L5" s="189"/>
      <c r="M5" s="187"/>
      <c r="N5" s="189"/>
      <c r="O5" s="187"/>
      <c r="P5" s="187"/>
      <c r="Q5" s="188"/>
      <c r="R5" s="188"/>
      <c r="S5" s="38"/>
      <c r="T5" s="46"/>
      <c r="U5" s="46"/>
      <c r="V5" s="46"/>
      <c r="W5" s="46"/>
      <c r="X5" s="46"/>
      <c r="Y5" s="46"/>
    </row>
    <row r="6" spans="1:25" ht="15" customHeight="1">
      <c r="A6" s="237" t="s">
        <v>14</v>
      </c>
      <c r="B6" s="228"/>
      <c r="C6" s="229"/>
      <c r="D6" s="186" t="s">
        <v>15</v>
      </c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8"/>
      <c r="R6" s="188"/>
      <c r="S6" s="38"/>
      <c r="T6" s="46"/>
      <c r="U6" s="46"/>
      <c r="V6" s="46"/>
      <c r="W6" s="46"/>
      <c r="X6" s="46"/>
      <c r="Y6" s="46"/>
    </row>
    <row r="7" spans="1:25" ht="15" customHeight="1">
      <c r="A7" s="237" t="s">
        <v>16</v>
      </c>
      <c r="B7" s="228"/>
      <c r="C7" s="229"/>
      <c r="D7" s="186" t="s">
        <v>17</v>
      </c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8"/>
      <c r="R7" s="188"/>
      <c r="S7" s="38"/>
      <c r="T7" s="46"/>
      <c r="U7" s="46"/>
      <c r="V7" s="46"/>
      <c r="W7" s="46"/>
      <c r="X7" s="46"/>
      <c r="Y7" s="46"/>
    </row>
    <row r="8" spans="1:25" ht="15" customHeight="1">
      <c r="A8" s="230" t="s">
        <v>153</v>
      </c>
      <c r="B8" s="231"/>
      <c r="C8" s="232"/>
      <c r="D8" s="186" t="s">
        <v>154</v>
      </c>
      <c r="E8" s="190" t="s">
        <v>155</v>
      </c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8"/>
      <c r="R8" s="188"/>
      <c r="S8" s="38"/>
      <c r="T8" s="46"/>
      <c r="U8" s="46"/>
      <c r="V8" s="46"/>
      <c r="W8" s="46"/>
      <c r="X8" s="46"/>
      <c r="Y8" s="46"/>
    </row>
    <row r="9" spans="1:25" ht="15" customHeight="1" thickBot="1">
      <c r="A9" s="224" t="s">
        <v>156</v>
      </c>
      <c r="B9" s="225"/>
      <c r="C9" s="226"/>
      <c r="D9" s="191" t="s">
        <v>161</v>
      </c>
      <c r="E9" s="192"/>
      <c r="F9" s="192"/>
      <c r="G9" s="192"/>
      <c r="H9" s="193"/>
      <c r="I9" s="192"/>
      <c r="J9" s="192"/>
      <c r="K9" s="194"/>
      <c r="L9" s="192"/>
      <c r="M9" s="195"/>
      <c r="N9" s="194"/>
      <c r="O9" s="194"/>
      <c r="P9" s="192"/>
      <c r="Q9" s="194"/>
      <c r="R9" s="194"/>
      <c r="S9" s="38"/>
      <c r="T9" s="46"/>
      <c r="U9" s="46"/>
      <c r="V9" s="46"/>
      <c r="W9" s="46"/>
      <c r="X9" s="46"/>
      <c r="Y9" s="46"/>
    </row>
    <row r="10" spans="1:25" ht="13.5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</row>
    <row r="11" spans="1:25" ht="13.5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</row>
    <row r="12" spans="1:25" ht="13.5">
      <c r="A12" s="37" t="s">
        <v>18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</row>
    <row r="13" spans="1:25" ht="14.25" thickBot="1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Q13" s="37"/>
      <c r="R13" s="37"/>
      <c r="S13" s="37"/>
      <c r="T13" s="37"/>
      <c r="U13" s="37"/>
      <c r="V13" s="37"/>
      <c r="W13" s="37"/>
      <c r="X13" s="37"/>
      <c r="Y13" s="37"/>
    </row>
    <row r="14" spans="1:25" ht="13.5" customHeight="1">
      <c r="A14" s="233"/>
      <c r="B14" s="234"/>
      <c r="C14" s="227"/>
      <c r="D14" s="242" t="s">
        <v>62</v>
      </c>
      <c r="E14" s="243"/>
      <c r="F14" s="243"/>
      <c r="G14" s="244"/>
      <c r="H14" s="52"/>
      <c r="I14" s="2"/>
      <c r="J14" s="2"/>
      <c r="K14" s="2"/>
      <c r="L14" s="2"/>
      <c r="M14" s="2"/>
      <c r="N14" s="2"/>
      <c r="O14" s="2"/>
      <c r="P14" s="2"/>
      <c r="Q14" s="46"/>
      <c r="R14" s="37"/>
      <c r="S14" s="37"/>
      <c r="T14" s="37"/>
      <c r="U14" s="37"/>
      <c r="V14" s="37"/>
      <c r="W14" s="37"/>
      <c r="X14" s="37"/>
      <c r="Y14" s="37"/>
    </row>
    <row r="15" spans="1:25" ht="33" customHeight="1" thickBot="1">
      <c r="A15" s="235"/>
      <c r="B15" s="236"/>
      <c r="C15" s="248"/>
      <c r="D15" s="50" t="s">
        <v>61</v>
      </c>
      <c r="E15" s="49" t="s">
        <v>146</v>
      </c>
      <c r="F15" s="49" t="s">
        <v>147</v>
      </c>
      <c r="G15" s="171" t="s">
        <v>148</v>
      </c>
      <c r="H15" s="53"/>
      <c r="I15" s="42"/>
      <c r="J15" s="42"/>
      <c r="K15" s="42"/>
      <c r="L15" s="42"/>
      <c r="M15" s="42"/>
      <c r="N15" s="42"/>
      <c r="O15" s="42"/>
      <c r="P15" s="42"/>
      <c r="Q15" s="46"/>
      <c r="R15" s="37"/>
      <c r="S15" s="37"/>
      <c r="T15" s="37"/>
      <c r="U15" s="37"/>
      <c r="V15" s="37"/>
      <c r="W15" s="37"/>
      <c r="X15" s="37"/>
      <c r="Y15" s="37"/>
    </row>
    <row r="16" spans="1:25" ht="15" thickBot="1" thickTop="1">
      <c r="A16" s="43"/>
      <c r="B16" s="66" t="s">
        <v>19</v>
      </c>
      <c r="C16" s="47">
        <v>8250</v>
      </c>
      <c r="D16" s="168">
        <v>8250</v>
      </c>
      <c r="E16" s="41">
        <v>0</v>
      </c>
      <c r="F16" s="41">
        <v>0</v>
      </c>
      <c r="G16" s="172">
        <v>0</v>
      </c>
      <c r="H16" s="54"/>
      <c r="I16" s="55"/>
      <c r="J16" s="56"/>
      <c r="K16" s="56"/>
      <c r="L16" s="56"/>
      <c r="M16" s="55"/>
      <c r="N16" s="56"/>
      <c r="O16" s="56"/>
      <c r="P16" s="56"/>
      <c r="Q16" s="46"/>
      <c r="R16" s="37"/>
      <c r="S16" s="37"/>
      <c r="T16" s="37"/>
      <c r="U16" s="37"/>
      <c r="V16" s="37"/>
      <c r="W16" s="37"/>
      <c r="X16" s="37"/>
      <c r="Y16" s="37"/>
    </row>
    <row r="17" spans="1:25" ht="15" thickBot="1" thickTop="1">
      <c r="A17" s="43"/>
      <c r="B17" s="66" t="s">
        <v>20</v>
      </c>
      <c r="C17" s="47">
        <v>17760</v>
      </c>
      <c r="D17" s="168">
        <v>4558</v>
      </c>
      <c r="E17" s="41">
        <v>12688</v>
      </c>
      <c r="F17" s="41">
        <v>514</v>
      </c>
      <c r="G17" s="172">
        <v>0</v>
      </c>
      <c r="H17" s="54"/>
      <c r="I17" s="55"/>
      <c r="J17" s="56"/>
      <c r="K17" s="56"/>
      <c r="L17" s="56"/>
      <c r="M17" s="55"/>
      <c r="N17" s="56"/>
      <c r="O17" s="56"/>
      <c r="P17" s="56"/>
      <c r="Q17" s="46"/>
      <c r="R17" s="37"/>
      <c r="S17" s="37"/>
      <c r="T17" s="37"/>
      <c r="U17" s="37"/>
      <c r="V17" s="37"/>
      <c r="W17" s="37"/>
      <c r="X17" s="37"/>
      <c r="Y17" s="37"/>
    </row>
    <row r="18" spans="1:25" ht="15" thickBot="1" thickTop="1">
      <c r="A18" s="43"/>
      <c r="B18" s="66" t="s">
        <v>21</v>
      </c>
      <c r="C18" s="47">
        <v>16989</v>
      </c>
      <c r="D18" s="168">
        <v>4641</v>
      </c>
      <c r="E18" s="41">
        <v>11617</v>
      </c>
      <c r="F18" s="41">
        <v>731</v>
      </c>
      <c r="G18" s="172">
        <v>0</v>
      </c>
      <c r="H18" s="54"/>
      <c r="I18" s="55"/>
      <c r="J18" s="56"/>
      <c r="K18" s="56"/>
      <c r="L18" s="56"/>
      <c r="M18" s="55"/>
      <c r="N18" s="56"/>
      <c r="O18" s="56"/>
      <c r="P18" s="56"/>
      <c r="Q18" s="46"/>
      <c r="R18" s="37"/>
      <c r="S18" s="37"/>
      <c r="T18" s="37"/>
      <c r="U18" s="37"/>
      <c r="V18" s="37"/>
      <c r="W18" s="37"/>
      <c r="X18" s="37"/>
      <c r="Y18" s="37"/>
    </row>
    <row r="19" spans="1:25" ht="15" thickBot="1" thickTop="1">
      <c r="A19" s="43"/>
      <c r="B19" s="66" t="s">
        <v>22</v>
      </c>
      <c r="C19" s="47">
        <v>19414</v>
      </c>
      <c r="D19" s="59">
        <v>5202</v>
      </c>
      <c r="E19" s="41">
        <v>13021</v>
      </c>
      <c r="F19" s="41">
        <v>1191</v>
      </c>
      <c r="G19" s="172">
        <v>0</v>
      </c>
      <c r="H19" s="57"/>
      <c r="I19" s="55"/>
      <c r="J19" s="55"/>
      <c r="K19" s="55"/>
      <c r="L19" s="55"/>
      <c r="M19" s="55"/>
      <c r="N19" s="55"/>
      <c r="O19" s="55"/>
      <c r="P19" s="55"/>
      <c r="Q19" s="46"/>
      <c r="R19" s="37"/>
      <c r="S19" s="37"/>
      <c r="T19" s="37"/>
      <c r="U19" s="37"/>
      <c r="V19" s="37"/>
      <c r="W19" s="37"/>
      <c r="X19" s="37"/>
      <c r="Y19" s="37"/>
    </row>
    <row r="20" spans="1:25" ht="15" thickBot="1" thickTop="1">
      <c r="A20" s="43"/>
      <c r="B20" s="66" t="s">
        <v>23</v>
      </c>
      <c r="C20" s="47">
        <v>22053</v>
      </c>
      <c r="D20" s="59">
        <v>5516</v>
      </c>
      <c r="E20" s="41">
        <v>15084</v>
      </c>
      <c r="F20" s="41">
        <v>1453</v>
      </c>
      <c r="G20" s="172">
        <v>0</v>
      </c>
      <c r="H20" s="57"/>
      <c r="I20" s="55"/>
      <c r="J20" s="55"/>
      <c r="K20" s="55"/>
      <c r="L20" s="55"/>
      <c r="M20" s="55"/>
      <c r="N20" s="55"/>
      <c r="O20" s="55"/>
      <c r="P20" s="55"/>
      <c r="Q20" s="46"/>
      <c r="R20" s="37"/>
      <c r="S20" s="37"/>
      <c r="T20" s="37"/>
      <c r="U20" s="37"/>
      <c r="V20" s="37"/>
      <c r="W20" s="37"/>
      <c r="X20" s="37"/>
      <c r="Y20" s="37"/>
    </row>
    <row r="21" spans="1:25" ht="15" thickBot="1" thickTop="1">
      <c r="A21" s="43"/>
      <c r="B21" s="66" t="s">
        <v>24</v>
      </c>
      <c r="C21" s="47">
        <v>23642</v>
      </c>
      <c r="D21" s="59">
        <v>5176</v>
      </c>
      <c r="E21" s="41">
        <v>16796</v>
      </c>
      <c r="F21" s="41">
        <v>1670</v>
      </c>
      <c r="G21" s="172">
        <v>0</v>
      </c>
      <c r="H21" s="57"/>
      <c r="I21" s="55"/>
      <c r="J21" s="55"/>
      <c r="K21" s="55"/>
      <c r="L21" s="55"/>
      <c r="M21" s="55"/>
      <c r="N21" s="55"/>
      <c r="O21" s="55"/>
      <c r="P21" s="55"/>
      <c r="Q21" s="46"/>
      <c r="R21" s="37"/>
      <c r="S21" s="37"/>
      <c r="T21" s="37"/>
      <c r="U21" s="37"/>
      <c r="V21" s="37"/>
      <c r="W21" s="37"/>
      <c r="X21" s="37"/>
      <c r="Y21" s="37"/>
    </row>
    <row r="22" spans="1:25" ht="15" thickBot="1" thickTop="1">
      <c r="A22" s="43"/>
      <c r="B22" s="66" t="s">
        <v>59</v>
      </c>
      <c r="C22" s="47">
        <f>SUM(D22:F22)</f>
        <v>19279</v>
      </c>
      <c r="D22" s="59">
        <v>5052</v>
      </c>
      <c r="E22" s="41">
        <v>12397</v>
      </c>
      <c r="F22" s="41">
        <v>1830</v>
      </c>
      <c r="G22" s="172">
        <v>0</v>
      </c>
      <c r="H22" s="57"/>
      <c r="I22" s="55"/>
      <c r="J22" s="55"/>
      <c r="K22" s="55"/>
      <c r="L22" s="55"/>
      <c r="M22" s="55"/>
      <c r="N22" s="55"/>
      <c r="O22" s="55"/>
      <c r="P22" s="55"/>
      <c r="Q22" s="46"/>
      <c r="R22" s="37"/>
      <c r="S22" s="37"/>
      <c r="T22" s="37"/>
      <c r="U22" s="37"/>
      <c r="V22" s="37"/>
      <c r="W22" s="37"/>
      <c r="X22" s="37"/>
      <c r="Y22" s="37"/>
    </row>
    <row r="23" spans="1:25" ht="15" thickBot="1" thickTop="1">
      <c r="A23" s="43"/>
      <c r="B23" s="164" t="s">
        <v>145</v>
      </c>
      <c r="C23" s="165">
        <f>SUM(C24:C35)</f>
        <v>18888</v>
      </c>
      <c r="D23" s="166">
        <f>SUM(D24:D35)</f>
        <v>4417</v>
      </c>
      <c r="E23" s="167">
        <f>SUM(E24:E35)</f>
        <v>12119</v>
      </c>
      <c r="F23" s="167">
        <f>SUM(F24:F35)</f>
        <v>2352</v>
      </c>
      <c r="G23" s="172">
        <f>SUM(G24:G35)</f>
        <v>0</v>
      </c>
      <c r="H23" s="57"/>
      <c r="I23" s="55"/>
      <c r="J23" s="55"/>
      <c r="K23" s="55"/>
      <c r="L23" s="55"/>
      <c r="M23" s="55"/>
      <c r="N23" s="55"/>
      <c r="O23" s="55"/>
      <c r="P23" s="55"/>
      <c r="Q23" s="46"/>
      <c r="R23" s="37"/>
      <c r="S23" s="37"/>
      <c r="T23" s="37"/>
      <c r="U23" s="37"/>
      <c r="V23" s="37"/>
      <c r="W23" s="37"/>
      <c r="X23" s="37"/>
      <c r="Y23" s="37"/>
    </row>
    <row r="24" spans="1:25" ht="14.25" thickTop="1">
      <c r="A24" s="240" t="s">
        <v>25</v>
      </c>
      <c r="B24" s="65" t="s">
        <v>26</v>
      </c>
      <c r="C24" s="67">
        <f>SUM(D24:F24)</f>
        <v>1396</v>
      </c>
      <c r="D24" s="196">
        <v>393</v>
      </c>
      <c r="E24" s="197">
        <v>801</v>
      </c>
      <c r="F24" s="197">
        <v>202</v>
      </c>
      <c r="G24" s="173"/>
      <c r="H24" s="58"/>
      <c r="I24" s="26"/>
      <c r="J24" s="26"/>
      <c r="K24" s="26"/>
      <c r="L24" s="26"/>
      <c r="M24" s="26"/>
      <c r="N24" s="26"/>
      <c r="O24" s="26"/>
      <c r="P24" s="26"/>
      <c r="Q24" s="46"/>
      <c r="R24" s="37"/>
      <c r="S24" s="37"/>
      <c r="T24" s="37"/>
      <c r="U24" s="37"/>
      <c r="V24" s="37"/>
      <c r="W24" s="37"/>
      <c r="X24" s="37"/>
      <c r="Y24" s="37"/>
    </row>
    <row r="25" spans="1:25" ht="13.5">
      <c r="A25" s="240"/>
      <c r="B25" s="44" t="s">
        <v>57</v>
      </c>
      <c r="C25" s="48">
        <f>SUM(D25:F25)</f>
        <v>1351</v>
      </c>
      <c r="D25" s="198">
        <v>387</v>
      </c>
      <c r="E25" s="199">
        <v>773</v>
      </c>
      <c r="F25" s="199">
        <v>191</v>
      </c>
      <c r="G25" s="174"/>
      <c r="H25" s="57"/>
      <c r="I25" s="55"/>
      <c r="J25" s="55"/>
      <c r="K25" s="55"/>
      <c r="L25" s="55"/>
      <c r="M25" s="55"/>
      <c r="N25" s="55"/>
      <c r="O25" s="55"/>
      <c r="P25" s="55"/>
      <c r="Q25" s="46"/>
      <c r="R25" s="37"/>
      <c r="S25" s="37"/>
      <c r="T25" s="37"/>
      <c r="U25" s="37"/>
      <c r="V25" s="37"/>
      <c r="W25" s="37"/>
      <c r="X25" s="37"/>
      <c r="Y25" s="37"/>
    </row>
    <row r="26" spans="1:25" ht="13.5">
      <c r="A26" s="240"/>
      <c r="B26" s="44" t="s">
        <v>0</v>
      </c>
      <c r="C26" s="48">
        <f aca="true" t="shared" si="0" ref="C26:C35">SUM(D26:F26)</f>
        <v>1485</v>
      </c>
      <c r="D26" s="198">
        <v>353</v>
      </c>
      <c r="E26" s="199">
        <v>926</v>
      </c>
      <c r="F26" s="199">
        <v>206</v>
      </c>
      <c r="G26" s="174"/>
      <c r="H26" s="57"/>
      <c r="I26" s="55"/>
      <c r="J26" s="55"/>
      <c r="K26" s="55"/>
      <c r="L26" s="55"/>
      <c r="M26" s="55"/>
      <c r="N26" s="55"/>
      <c r="O26" s="55"/>
      <c r="P26" s="55"/>
      <c r="Q26" s="46"/>
      <c r="R26" s="37"/>
      <c r="S26" s="37"/>
      <c r="T26" s="37"/>
      <c r="U26" s="37"/>
      <c r="V26" s="37"/>
      <c r="W26" s="37"/>
      <c r="X26" s="37"/>
      <c r="Y26" s="37"/>
    </row>
    <row r="27" spans="1:25" ht="13.5">
      <c r="A27" s="240"/>
      <c r="B27" s="44" t="s">
        <v>1</v>
      </c>
      <c r="C27" s="48">
        <f t="shared" si="0"/>
        <v>1520</v>
      </c>
      <c r="D27" s="198">
        <v>321</v>
      </c>
      <c r="E27" s="199">
        <v>1000</v>
      </c>
      <c r="F27" s="199">
        <v>199</v>
      </c>
      <c r="G27" s="174"/>
      <c r="H27" s="57"/>
      <c r="I27" s="55"/>
      <c r="J27" s="55"/>
      <c r="K27" s="55"/>
      <c r="L27" s="55"/>
      <c r="M27" s="55"/>
      <c r="N27" s="55"/>
      <c r="O27" s="55"/>
      <c r="P27" s="55"/>
      <c r="Q27" s="46"/>
      <c r="R27" s="37"/>
      <c r="S27" s="37"/>
      <c r="T27" s="37"/>
      <c r="U27" s="37"/>
      <c r="V27" s="37"/>
      <c r="W27" s="37"/>
      <c r="X27" s="37"/>
      <c r="Y27" s="37"/>
    </row>
    <row r="28" spans="1:25" ht="13.5">
      <c r="A28" s="240"/>
      <c r="B28" s="44" t="s">
        <v>2</v>
      </c>
      <c r="C28" s="48">
        <f t="shared" si="0"/>
        <v>1656</v>
      </c>
      <c r="D28" s="198">
        <v>435</v>
      </c>
      <c r="E28" s="199">
        <v>1011</v>
      </c>
      <c r="F28" s="199">
        <v>210</v>
      </c>
      <c r="G28" s="174"/>
      <c r="H28" s="57"/>
      <c r="I28" s="55"/>
      <c r="J28" s="55"/>
      <c r="K28" s="55"/>
      <c r="L28" s="55"/>
      <c r="M28" s="55"/>
      <c r="N28" s="55"/>
      <c r="O28" s="55"/>
      <c r="P28" s="55"/>
      <c r="Q28" s="46"/>
      <c r="R28" s="37"/>
      <c r="S28" s="37"/>
      <c r="T28" s="37"/>
      <c r="U28" s="37"/>
      <c r="V28" s="37"/>
      <c r="W28" s="37"/>
      <c r="X28" s="37"/>
      <c r="Y28" s="37"/>
    </row>
    <row r="29" spans="1:25" ht="13.5">
      <c r="A29" s="240"/>
      <c r="B29" s="44" t="s">
        <v>58</v>
      </c>
      <c r="C29" s="48">
        <f t="shared" si="0"/>
        <v>1664</v>
      </c>
      <c r="D29" s="198">
        <v>366</v>
      </c>
      <c r="E29" s="199">
        <v>1084</v>
      </c>
      <c r="F29" s="199">
        <v>214</v>
      </c>
      <c r="G29" s="174"/>
      <c r="H29" s="57"/>
      <c r="I29" s="55"/>
      <c r="J29" s="55"/>
      <c r="K29" s="55"/>
      <c r="L29" s="55"/>
      <c r="M29" s="55"/>
      <c r="N29" s="55"/>
      <c r="O29" s="55"/>
      <c r="P29" s="55"/>
      <c r="Q29" s="46"/>
      <c r="R29" s="37"/>
      <c r="S29" s="37"/>
      <c r="T29" s="37"/>
      <c r="U29" s="37"/>
      <c r="V29" s="37"/>
      <c r="W29" s="37"/>
      <c r="X29" s="37"/>
      <c r="Y29" s="37"/>
    </row>
    <row r="30" spans="1:25" ht="13.5">
      <c r="A30" s="240"/>
      <c r="B30" s="44" t="s">
        <v>3</v>
      </c>
      <c r="C30" s="48">
        <f t="shared" si="0"/>
        <v>1590</v>
      </c>
      <c r="D30" s="198">
        <v>336</v>
      </c>
      <c r="E30" s="199">
        <v>1048</v>
      </c>
      <c r="F30" s="199">
        <v>206</v>
      </c>
      <c r="G30" s="174"/>
      <c r="H30" s="57"/>
      <c r="I30" s="55"/>
      <c r="J30" s="55"/>
      <c r="K30" s="55"/>
      <c r="L30" s="55"/>
      <c r="M30" s="55"/>
      <c r="N30" s="55"/>
      <c r="O30" s="55"/>
      <c r="P30" s="55"/>
      <c r="Q30" s="46"/>
      <c r="R30" s="37"/>
      <c r="S30" s="37"/>
      <c r="T30" s="37"/>
      <c r="U30" s="37"/>
      <c r="V30" s="37"/>
      <c r="W30" s="37"/>
      <c r="X30" s="37"/>
      <c r="Y30" s="37"/>
    </row>
    <row r="31" spans="1:25" ht="13.5">
      <c r="A31" s="240"/>
      <c r="B31" s="44" t="s">
        <v>4</v>
      </c>
      <c r="C31" s="48">
        <f t="shared" si="0"/>
        <v>1535</v>
      </c>
      <c r="D31" s="198">
        <v>340</v>
      </c>
      <c r="E31" s="199">
        <v>1003</v>
      </c>
      <c r="F31" s="199">
        <v>192</v>
      </c>
      <c r="G31" s="174"/>
      <c r="H31" s="57"/>
      <c r="I31" s="55"/>
      <c r="J31" s="55"/>
      <c r="K31" s="55"/>
      <c r="L31" s="55"/>
      <c r="M31" s="55"/>
      <c r="N31" s="55"/>
      <c r="O31" s="55"/>
      <c r="P31" s="55"/>
      <c r="Q31" s="46"/>
      <c r="R31" s="37"/>
      <c r="S31" s="37"/>
      <c r="T31" s="37"/>
      <c r="U31" s="37"/>
      <c r="V31" s="37"/>
      <c r="W31" s="37"/>
      <c r="X31" s="37"/>
      <c r="Y31" s="37"/>
    </row>
    <row r="32" spans="1:25" ht="13.5">
      <c r="A32" s="240"/>
      <c r="B32" s="44" t="s">
        <v>5</v>
      </c>
      <c r="C32" s="48">
        <f t="shared" si="0"/>
        <v>1524</v>
      </c>
      <c r="D32" s="198">
        <v>306</v>
      </c>
      <c r="E32" s="199">
        <v>1046</v>
      </c>
      <c r="F32" s="199">
        <v>172</v>
      </c>
      <c r="G32" s="174"/>
      <c r="H32" s="57"/>
      <c r="I32" s="55"/>
      <c r="J32" s="55"/>
      <c r="K32" s="55"/>
      <c r="L32" s="55"/>
      <c r="M32" s="55"/>
      <c r="N32" s="55"/>
      <c r="O32" s="55"/>
      <c r="P32" s="55"/>
      <c r="Q32" s="46"/>
      <c r="R32" s="37"/>
      <c r="S32" s="37"/>
      <c r="T32" s="37"/>
      <c r="U32" s="37"/>
      <c r="V32" s="37"/>
      <c r="W32" s="37"/>
      <c r="X32" s="37"/>
      <c r="Y32" s="37"/>
    </row>
    <row r="33" spans="1:25" ht="13.5">
      <c r="A33" s="240"/>
      <c r="B33" s="44" t="s">
        <v>6</v>
      </c>
      <c r="C33" s="48">
        <f t="shared" si="0"/>
        <v>1723</v>
      </c>
      <c r="D33" s="198">
        <v>408</v>
      </c>
      <c r="E33" s="199">
        <v>1133</v>
      </c>
      <c r="F33" s="199">
        <v>182</v>
      </c>
      <c r="G33" s="174"/>
      <c r="H33" s="57"/>
      <c r="I33" s="55"/>
      <c r="J33" s="55"/>
      <c r="K33" s="55"/>
      <c r="L33" s="55"/>
      <c r="M33" s="55"/>
      <c r="N33" s="55"/>
      <c r="O33" s="55"/>
      <c r="P33" s="55"/>
      <c r="Q33" s="46"/>
      <c r="R33" s="37"/>
      <c r="S33" s="37"/>
      <c r="T33" s="37"/>
      <c r="U33" s="37"/>
      <c r="V33" s="37"/>
      <c r="W33" s="37"/>
      <c r="X33" s="37"/>
      <c r="Y33" s="37"/>
    </row>
    <row r="34" spans="1:25" ht="13.5">
      <c r="A34" s="240"/>
      <c r="B34" s="44" t="s">
        <v>7</v>
      </c>
      <c r="C34" s="48">
        <f t="shared" si="0"/>
        <v>1615</v>
      </c>
      <c r="D34" s="198">
        <v>360</v>
      </c>
      <c r="E34" s="199">
        <v>1060</v>
      </c>
      <c r="F34" s="199">
        <v>195</v>
      </c>
      <c r="G34" s="174"/>
      <c r="H34" s="57"/>
      <c r="I34" s="55"/>
      <c r="J34" s="55"/>
      <c r="K34" s="55"/>
      <c r="L34" s="55"/>
      <c r="M34" s="55"/>
      <c r="N34" s="55"/>
      <c r="O34" s="55"/>
      <c r="P34" s="55"/>
      <c r="Q34" s="46"/>
      <c r="R34" s="37"/>
      <c r="S34" s="37"/>
      <c r="T34" s="37"/>
      <c r="U34" s="37"/>
      <c r="V34" s="37"/>
      <c r="W34" s="37"/>
      <c r="X34" s="37"/>
      <c r="Y34" s="37"/>
    </row>
    <row r="35" spans="1:25" ht="14.25" thickBot="1">
      <c r="A35" s="241"/>
      <c r="B35" s="45" t="s">
        <v>8</v>
      </c>
      <c r="C35" s="51">
        <f t="shared" si="0"/>
        <v>1829</v>
      </c>
      <c r="D35" s="200">
        <v>412</v>
      </c>
      <c r="E35" s="201">
        <v>1234</v>
      </c>
      <c r="F35" s="201">
        <v>183</v>
      </c>
      <c r="G35" s="175"/>
      <c r="H35" s="57"/>
      <c r="I35" s="55"/>
      <c r="J35" s="55"/>
      <c r="K35" s="55"/>
      <c r="L35" s="55"/>
      <c r="M35" s="55"/>
      <c r="N35" s="55"/>
      <c r="O35" s="55"/>
      <c r="P35" s="55"/>
      <c r="Q35" s="46"/>
      <c r="R35" s="37"/>
      <c r="S35" s="37"/>
      <c r="T35" s="37"/>
      <c r="U35" s="37"/>
      <c r="V35" s="37"/>
      <c r="W35" s="37"/>
      <c r="X35" s="37"/>
      <c r="Y35" s="37"/>
    </row>
    <row r="36" spans="1:25" ht="13.5">
      <c r="A36" s="37"/>
      <c r="B36" s="37"/>
      <c r="C36" s="46"/>
      <c r="D36" s="46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</row>
    <row r="37" spans="1:25" ht="13.5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</row>
    <row r="38" spans="1:25" ht="13.5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</row>
    <row r="39" spans="1:25" ht="13.5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</row>
    <row r="49" spans="23:25" ht="13.5">
      <c r="W49" s="39"/>
      <c r="X49" s="39"/>
      <c r="Y49" s="39"/>
    </row>
    <row r="63" spans="24:25" ht="13.5">
      <c r="X63" s="40"/>
      <c r="Y63" s="40"/>
    </row>
    <row r="64" spans="24:25" ht="13.5">
      <c r="X64" s="40"/>
      <c r="Y64" s="40"/>
    </row>
    <row r="65" spans="24:25" ht="13.5">
      <c r="X65" s="40"/>
      <c r="Y65" s="40"/>
    </row>
    <row r="66" spans="24:25" ht="13.5">
      <c r="X66" s="40"/>
      <c r="Y66" s="40"/>
    </row>
    <row r="67" spans="24:25" ht="13.5">
      <c r="X67" s="40"/>
      <c r="Y67" s="40"/>
    </row>
    <row r="68" spans="24:25" ht="13.5">
      <c r="X68" s="40"/>
      <c r="Y68" s="40"/>
    </row>
    <row r="69" spans="24:25" ht="13.5">
      <c r="X69" s="40"/>
      <c r="Y69" s="40"/>
    </row>
    <row r="70" spans="24:25" ht="13.5">
      <c r="X70" s="40"/>
      <c r="Y70" s="40"/>
    </row>
  </sheetData>
  <mergeCells count="11">
    <mergeCell ref="A6:C6"/>
    <mergeCell ref="A24:A35"/>
    <mergeCell ref="D14:G14"/>
    <mergeCell ref="A3:C3"/>
    <mergeCell ref="A14:B15"/>
    <mergeCell ref="A7:C7"/>
    <mergeCell ref="A8:C8"/>
    <mergeCell ref="A9:C9"/>
    <mergeCell ref="C14:C15"/>
    <mergeCell ref="A4:C4"/>
    <mergeCell ref="A5:C5"/>
  </mergeCells>
  <printOptions horizontalCentered="1" verticalCentered="1"/>
  <pageMargins left="0.3937007874015748" right="0.3937007874015748" top="0.3937007874015748" bottom="0.3937007874015748" header="0.5118110236220472" footer="0.5118110236220472"/>
  <pageSetup firstPageNumber="13" useFirstPageNumber="1" horizontalDpi="300" verticalDpi="300" orientation="portrait" paperSize="9" scale="88" r:id="rId2"/>
  <headerFooter alignWithMargins="0">
    <oddFooter>&amp;C&amp;14&amp;P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138"/>
  <sheetViews>
    <sheetView tabSelected="1" view="pageBreakPreview" zoomScale="75" zoomScaleSheetLayoutView="75" workbookViewId="0" topLeftCell="A19">
      <selection activeCell="V47" sqref="V47"/>
    </sheetView>
  </sheetViews>
  <sheetFormatPr defaultColWidth="9.00390625" defaultRowHeight="15" customHeight="1"/>
  <cols>
    <col min="1" max="1" width="1.75390625" style="4" customWidth="1"/>
    <col min="2" max="3" width="3.625" style="4" customWidth="1"/>
    <col min="4" max="7" width="2.625" style="4" customWidth="1"/>
    <col min="8" max="8" width="2.875" style="4" customWidth="1"/>
    <col min="9" max="17" width="8.125" style="4" customWidth="1"/>
    <col min="18" max="18" width="2.625" style="4" customWidth="1"/>
    <col min="19" max="19" width="10.875" style="4" customWidth="1"/>
    <col min="20" max="28" width="5.625" style="4" customWidth="1"/>
    <col min="29" max="16384" width="9.00390625" style="4" customWidth="1"/>
  </cols>
  <sheetData>
    <row r="1" spans="1:18" ht="15" customHeight="1">
      <c r="A1" s="1" t="s">
        <v>100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9" ht="15" customHeight="1">
      <c r="A3" s="1"/>
      <c r="B3" s="5"/>
      <c r="C3" s="6"/>
      <c r="D3" s="3"/>
      <c r="E3" s="249" t="s">
        <v>28</v>
      </c>
      <c r="F3" s="249"/>
      <c r="G3" s="249"/>
      <c r="H3" s="250"/>
      <c r="I3" s="279" t="s">
        <v>29</v>
      </c>
      <c r="J3" s="249"/>
      <c r="K3" s="279" t="s">
        <v>30</v>
      </c>
      <c r="L3" s="249"/>
      <c r="M3" s="279" t="s">
        <v>31</v>
      </c>
      <c r="N3" s="279" t="s">
        <v>32</v>
      </c>
      <c r="O3" s="279" t="s">
        <v>33</v>
      </c>
      <c r="P3" s="279" t="s">
        <v>34</v>
      </c>
      <c r="Q3" s="280" t="s">
        <v>35</v>
      </c>
      <c r="S3" s="101" t="s">
        <v>101</v>
      </c>
    </row>
    <row r="4" spans="1:19" ht="15" customHeight="1">
      <c r="A4" s="1"/>
      <c r="B4" s="277" t="s">
        <v>102</v>
      </c>
      <c r="C4" s="278"/>
      <c r="D4" s="278"/>
      <c r="E4" s="278"/>
      <c r="F4" s="7"/>
      <c r="G4" s="7"/>
      <c r="H4" s="8"/>
      <c r="I4" s="277"/>
      <c r="J4" s="278"/>
      <c r="K4" s="277"/>
      <c r="L4" s="278"/>
      <c r="M4" s="277"/>
      <c r="N4" s="277"/>
      <c r="O4" s="277"/>
      <c r="P4" s="277"/>
      <c r="Q4" s="281"/>
      <c r="S4" s="101" t="s">
        <v>103</v>
      </c>
    </row>
    <row r="5" spans="1:19" ht="15" customHeight="1">
      <c r="A5" s="1"/>
      <c r="B5" s="251" t="s">
        <v>104</v>
      </c>
      <c r="C5" s="252"/>
      <c r="D5" s="9" t="s">
        <v>36</v>
      </c>
      <c r="E5" s="10"/>
      <c r="F5" s="11"/>
      <c r="G5" s="11"/>
      <c r="H5" s="12"/>
      <c r="I5" s="269">
        <v>788</v>
      </c>
      <c r="J5" s="270"/>
      <c r="K5" s="269">
        <v>2498</v>
      </c>
      <c r="L5" s="270"/>
      <c r="M5" s="102">
        <v>1974</v>
      </c>
      <c r="N5" s="102">
        <v>1380</v>
      </c>
      <c r="O5" s="102">
        <v>1398</v>
      </c>
      <c r="P5" s="102">
        <v>1056</v>
      </c>
      <c r="Q5" s="103">
        <f aca="true" t="shared" si="0" ref="Q5:Q29">SUM(I5:P5)</f>
        <v>9094</v>
      </c>
      <c r="S5" s="104">
        <v>79456</v>
      </c>
    </row>
    <row r="6" spans="1:19" ht="15" customHeight="1">
      <c r="A6" s="1"/>
      <c r="B6" s="253"/>
      <c r="C6" s="254"/>
      <c r="D6" s="13" t="s">
        <v>37</v>
      </c>
      <c r="E6" s="14"/>
      <c r="F6" s="15"/>
      <c r="G6" s="15"/>
      <c r="H6" s="16"/>
      <c r="I6" s="262">
        <v>191</v>
      </c>
      <c r="J6" s="263"/>
      <c r="K6" s="262">
        <v>577</v>
      </c>
      <c r="L6" s="263"/>
      <c r="M6" s="105">
        <v>427</v>
      </c>
      <c r="N6" s="105">
        <v>263</v>
      </c>
      <c r="O6" s="105">
        <v>254</v>
      </c>
      <c r="P6" s="105">
        <v>231</v>
      </c>
      <c r="Q6" s="106">
        <f t="shared" si="0"/>
        <v>1943</v>
      </c>
      <c r="S6" s="107"/>
    </row>
    <row r="7" spans="1:19" ht="15" customHeight="1">
      <c r="A7" s="1"/>
      <c r="B7" s="253"/>
      <c r="C7" s="254"/>
      <c r="D7" s="13" t="s">
        <v>38</v>
      </c>
      <c r="E7" s="14"/>
      <c r="F7" s="15"/>
      <c r="G7" s="15"/>
      <c r="H7" s="16"/>
      <c r="I7" s="262">
        <v>597</v>
      </c>
      <c r="J7" s="263"/>
      <c r="K7" s="262">
        <v>1921</v>
      </c>
      <c r="L7" s="263"/>
      <c r="M7" s="105">
        <v>1547</v>
      </c>
      <c r="N7" s="105">
        <v>1117</v>
      </c>
      <c r="O7" s="105">
        <v>1144</v>
      </c>
      <c r="P7" s="105">
        <v>825</v>
      </c>
      <c r="Q7" s="106">
        <f t="shared" si="0"/>
        <v>7151</v>
      </c>
      <c r="S7" s="107"/>
    </row>
    <row r="8" spans="1:19" ht="15" customHeight="1">
      <c r="A8" s="1"/>
      <c r="B8" s="253"/>
      <c r="C8" s="254"/>
      <c r="D8" s="17" t="s">
        <v>39</v>
      </c>
      <c r="E8" s="18"/>
      <c r="F8" s="19"/>
      <c r="G8" s="19"/>
      <c r="H8" s="20"/>
      <c r="I8" s="273">
        <v>7</v>
      </c>
      <c r="J8" s="274"/>
      <c r="K8" s="273">
        <v>83</v>
      </c>
      <c r="L8" s="274"/>
      <c r="M8" s="108">
        <v>97</v>
      </c>
      <c r="N8" s="108">
        <v>70</v>
      </c>
      <c r="O8" s="108">
        <v>64</v>
      </c>
      <c r="P8" s="108">
        <v>66</v>
      </c>
      <c r="Q8" s="109">
        <f t="shared" si="0"/>
        <v>387</v>
      </c>
      <c r="S8" s="110"/>
    </row>
    <row r="9" spans="1:19" ht="15" customHeight="1" thickBot="1">
      <c r="A9" s="1"/>
      <c r="B9" s="255"/>
      <c r="C9" s="256"/>
      <c r="D9" s="257" t="s">
        <v>40</v>
      </c>
      <c r="E9" s="258"/>
      <c r="F9" s="258"/>
      <c r="G9" s="258"/>
      <c r="H9" s="259"/>
      <c r="I9" s="271">
        <f>I5+I8</f>
        <v>795</v>
      </c>
      <c r="J9" s="272"/>
      <c r="K9" s="271">
        <f>K5+K8</f>
        <v>2581</v>
      </c>
      <c r="L9" s="272"/>
      <c r="M9" s="111">
        <f>M5+M8</f>
        <v>2071</v>
      </c>
      <c r="N9" s="111">
        <f>N5+N8</f>
        <v>1450</v>
      </c>
      <c r="O9" s="111">
        <f>O5+O8</f>
        <v>1462</v>
      </c>
      <c r="P9" s="111">
        <f>P5+P8</f>
        <v>1122</v>
      </c>
      <c r="Q9" s="112">
        <f t="shared" si="0"/>
        <v>9481</v>
      </c>
      <c r="S9" s="113">
        <f>Q5/S5</f>
        <v>0.11445328231977446</v>
      </c>
    </row>
    <row r="10" spans="1:19" ht="15" customHeight="1" thickTop="1">
      <c r="A10" s="1"/>
      <c r="B10" s="251" t="s">
        <v>105</v>
      </c>
      <c r="C10" s="252"/>
      <c r="D10" s="9" t="s">
        <v>36</v>
      </c>
      <c r="E10" s="10"/>
      <c r="F10" s="11"/>
      <c r="G10" s="11"/>
      <c r="H10" s="12"/>
      <c r="I10" s="269">
        <v>919</v>
      </c>
      <c r="J10" s="270"/>
      <c r="K10" s="269">
        <f>K11+K12</f>
        <v>3303</v>
      </c>
      <c r="L10" s="270"/>
      <c r="M10" s="102">
        <f>M11+M12</f>
        <v>2497</v>
      </c>
      <c r="N10" s="102">
        <f>N11+N12</f>
        <v>1584</v>
      </c>
      <c r="O10" s="102">
        <f>O11+O12</f>
        <v>1503</v>
      </c>
      <c r="P10" s="102">
        <f>P11+P12</f>
        <v>1180</v>
      </c>
      <c r="Q10" s="103">
        <f t="shared" si="0"/>
        <v>10986</v>
      </c>
      <c r="S10" s="104">
        <v>82314</v>
      </c>
    </row>
    <row r="11" spans="1:19" ht="15" customHeight="1">
      <c r="A11" s="1"/>
      <c r="B11" s="253"/>
      <c r="C11" s="254"/>
      <c r="D11" s="13" t="s">
        <v>37</v>
      </c>
      <c r="E11" s="14"/>
      <c r="F11" s="15"/>
      <c r="G11" s="15"/>
      <c r="H11" s="16"/>
      <c r="I11" s="262">
        <v>234</v>
      </c>
      <c r="J11" s="263"/>
      <c r="K11" s="262">
        <v>762</v>
      </c>
      <c r="L11" s="263"/>
      <c r="M11" s="105">
        <v>558</v>
      </c>
      <c r="N11" s="105">
        <v>320</v>
      </c>
      <c r="O11" s="105">
        <v>286</v>
      </c>
      <c r="P11" s="105">
        <v>230</v>
      </c>
      <c r="Q11" s="106">
        <f t="shared" si="0"/>
        <v>2390</v>
      </c>
      <c r="S11" s="107"/>
    </row>
    <row r="12" spans="1:19" ht="15" customHeight="1">
      <c r="A12" s="1"/>
      <c r="B12" s="253"/>
      <c r="C12" s="254"/>
      <c r="D12" s="13" t="s">
        <v>38</v>
      </c>
      <c r="E12" s="14"/>
      <c r="F12" s="15"/>
      <c r="G12" s="15"/>
      <c r="H12" s="16"/>
      <c r="I12" s="262">
        <v>685</v>
      </c>
      <c r="J12" s="263"/>
      <c r="K12" s="262">
        <v>2541</v>
      </c>
      <c r="L12" s="263"/>
      <c r="M12" s="105">
        <v>1939</v>
      </c>
      <c r="N12" s="105">
        <v>1264</v>
      </c>
      <c r="O12" s="105">
        <v>1217</v>
      </c>
      <c r="P12" s="105">
        <v>950</v>
      </c>
      <c r="Q12" s="106">
        <f t="shared" si="0"/>
        <v>8596</v>
      </c>
      <c r="S12" s="107"/>
    </row>
    <row r="13" spans="1:19" ht="15" customHeight="1">
      <c r="A13" s="1"/>
      <c r="B13" s="253"/>
      <c r="C13" s="254"/>
      <c r="D13" s="17" t="s">
        <v>39</v>
      </c>
      <c r="E13" s="18"/>
      <c r="F13" s="19"/>
      <c r="G13" s="19"/>
      <c r="H13" s="20"/>
      <c r="I13" s="273">
        <v>5</v>
      </c>
      <c r="J13" s="274"/>
      <c r="K13" s="273">
        <v>86</v>
      </c>
      <c r="L13" s="274"/>
      <c r="M13" s="108">
        <v>140</v>
      </c>
      <c r="N13" s="108">
        <v>83</v>
      </c>
      <c r="O13" s="108">
        <v>75</v>
      </c>
      <c r="P13" s="108">
        <v>67</v>
      </c>
      <c r="Q13" s="109">
        <f t="shared" si="0"/>
        <v>456</v>
      </c>
      <c r="S13" s="110"/>
    </row>
    <row r="14" spans="1:19" ht="15" customHeight="1" thickBot="1">
      <c r="A14" s="1"/>
      <c r="B14" s="255"/>
      <c r="C14" s="256"/>
      <c r="D14" s="257" t="s">
        <v>40</v>
      </c>
      <c r="E14" s="258"/>
      <c r="F14" s="258"/>
      <c r="G14" s="258"/>
      <c r="H14" s="259"/>
      <c r="I14" s="271">
        <f>I10+I13</f>
        <v>924</v>
      </c>
      <c r="J14" s="272"/>
      <c r="K14" s="271">
        <f>K10+K13</f>
        <v>3389</v>
      </c>
      <c r="L14" s="272"/>
      <c r="M14" s="111">
        <f>M10+M13</f>
        <v>2637</v>
      </c>
      <c r="N14" s="111">
        <f>N10+N13</f>
        <v>1667</v>
      </c>
      <c r="O14" s="111">
        <f>O10+O13</f>
        <v>1578</v>
      </c>
      <c r="P14" s="111">
        <f>P10+P13</f>
        <v>1247</v>
      </c>
      <c r="Q14" s="112">
        <f t="shared" si="0"/>
        <v>11442</v>
      </c>
      <c r="S14" s="113">
        <f>Q10/S10</f>
        <v>0.13346453823164953</v>
      </c>
    </row>
    <row r="15" spans="1:19" ht="15" customHeight="1" thickTop="1">
      <c r="A15" s="1"/>
      <c r="B15" s="251" t="s">
        <v>106</v>
      </c>
      <c r="C15" s="252"/>
      <c r="D15" s="9" t="s">
        <v>36</v>
      </c>
      <c r="E15" s="10"/>
      <c r="F15" s="11"/>
      <c r="G15" s="11"/>
      <c r="H15" s="12"/>
      <c r="I15" s="275">
        <f>I16+I17</f>
        <v>1465</v>
      </c>
      <c r="J15" s="276"/>
      <c r="K15" s="275">
        <f>K16+K17</f>
        <v>4320</v>
      </c>
      <c r="L15" s="276"/>
      <c r="M15" s="114">
        <f>M16+M17</f>
        <v>2759</v>
      </c>
      <c r="N15" s="114">
        <f>N16+N17</f>
        <v>1630</v>
      </c>
      <c r="O15" s="114">
        <f>O16+O17</f>
        <v>1620</v>
      </c>
      <c r="P15" s="114">
        <f>P16+P17</f>
        <v>1322</v>
      </c>
      <c r="Q15" s="115">
        <f t="shared" si="0"/>
        <v>13116</v>
      </c>
      <c r="S15" s="116">
        <v>85422</v>
      </c>
    </row>
    <row r="16" spans="1:19" ht="15" customHeight="1">
      <c r="A16" s="1"/>
      <c r="B16" s="253"/>
      <c r="C16" s="254"/>
      <c r="D16" s="13" t="s">
        <v>37</v>
      </c>
      <c r="E16" s="14"/>
      <c r="F16" s="15"/>
      <c r="G16" s="15"/>
      <c r="H16" s="16"/>
      <c r="I16" s="262">
        <v>381</v>
      </c>
      <c r="J16" s="263"/>
      <c r="K16" s="262">
        <v>1007</v>
      </c>
      <c r="L16" s="263"/>
      <c r="M16" s="105">
        <v>611</v>
      </c>
      <c r="N16" s="105">
        <v>317</v>
      </c>
      <c r="O16" s="105">
        <v>303</v>
      </c>
      <c r="P16" s="105">
        <v>271</v>
      </c>
      <c r="Q16" s="106">
        <f t="shared" si="0"/>
        <v>2890</v>
      </c>
      <c r="S16" s="107"/>
    </row>
    <row r="17" spans="1:19" ht="15" customHeight="1">
      <c r="A17" s="1"/>
      <c r="B17" s="253"/>
      <c r="C17" s="254"/>
      <c r="D17" s="13" t="s">
        <v>38</v>
      </c>
      <c r="E17" s="14"/>
      <c r="F17" s="15"/>
      <c r="G17" s="15"/>
      <c r="H17" s="16"/>
      <c r="I17" s="262">
        <v>1084</v>
      </c>
      <c r="J17" s="263"/>
      <c r="K17" s="262">
        <v>3313</v>
      </c>
      <c r="L17" s="263"/>
      <c r="M17" s="105">
        <v>2148</v>
      </c>
      <c r="N17" s="105">
        <v>1313</v>
      </c>
      <c r="O17" s="105">
        <v>1317</v>
      </c>
      <c r="P17" s="105">
        <v>1051</v>
      </c>
      <c r="Q17" s="106">
        <f t="shared" si="0"/>
        <v>10226</v>
      </c>
      <c r="S17" s="107"/>
    </row>
    <row r="18" spans="1:19" ht="15" customHeight="1">
      <c r="A18" s="1"/>
      <c r="B18" s="253"/>
      <c r="C18" s="254"/>
      <c r="D18" s="17" t="s">
        <v>39</v>
      </c>
      <c r="E18" s="18"/>
      <c r="F18" s="19"/>
      <c r="G18" s="19"/>
      <c r="H18" s="20"/>
      <c r="I18" s="273">
        <v>18</v>
      </c>
      <c r="J18" s="274"/>
      <c r="K18" s="273">
        <v>122</v>
      </c>
      <c r="L18" s="274"/>
      <c r="M18" s="108">
        <v>141</v>
      </c>
      <c r="N18" s="108">
        <v>85</v>
      </c>
      <c r="O18" s="108">
        <v>76</v>
      </c>
      <c r="P18" s="108">
        <v>77</v>
      </c>
      <c r="Q18" s="109">
        <f t="shared" si="0"/>
        <v>519</v>
      </c>
      <c r="S18" s="110"/>
    </row>
    <row r="19" spans="1:19" ht="15" customHeight="1" thickBot="1">
      <c r="A19" s="1"/>
      <c r="B19" s="255"/>
      <c r="C19" s="256"/>
      <c r="D19" s="257" t="s">
        <v>40</v>
      </c>
      <c r="E19" s="258"/>
      <c r="F19" s="258"/>
      <c r="G19" s="258"/>
      <c r="H19" s="259"/>
      <c r="I19" s="271">
        <f>I15+I18</f>
        <v>1483</v>
      </c>
      <c r="J19" s="272"/>
      <c r="K19" s="271">
        <f>K15+K18</f>
        <v>4442</v>
      </c>
      <c r="L19" s="272"/>
      <c r="M19" s="111">
        <f>M15+M18</f>
        <v>2900</v>
      </c>
      <c r="N19" s="111">
        <f>N15+N18</f>
        <v>1715</v>
      </c>
      <c r="O19" s="111">
        <f>O15+O18</f>
        <v>1696</v>
      </c>
      <c r="P19" s="111">
        <f>P15+P18</f>
        <v>1399</v>
      </c>
      <c r="Q19" s="112">
        <f t="shared" si="0"/>
        <v>13635</v>
      </c>
      <c r="S19" s="113">
        <f>Q15/S15</f>
        <v>0.1535435836201447</v>
      </c>
    </row>
    <row r="20" spans="1:19" ht="15" customHeight="1" thickTop="1">
      <c r="A20" s="1"/>
      <c r="B20" s="251" t="s">
        <v>107</v>
      </c>
      <c r="C20" s="252"/>
      <c r="D20" s="9" t="s">
        <v>36</v>
      </c>
      <c r="E20" s="10"/>
      <c r="F20" s="11"/>
      <c r="G20" s="11"/>
      <c r="H20" s="12"/>
      <c r="I20" s="275">
        <f>I21+I22</f>
        <v>2031</v>
      </c>
      <c r="J20" s="276"/>
      <c r="K20" s="275">
        <f>K21+K22</f>
        <v>5312</v>
      </c>
      <c r="L20" s="276"/>
      <c r="M20" s="114">
        <f>M21+M22</f>
        <v>2527</v>
      </c>
      <c r="N20" s="114">
        <f>N21+N22</f>
        <v>1992</v>
      </c>
      <c r="O20" s="114">
        <f>O21+O22</f>
        <v>1776</v>
      </c>
      <c r="P20" s="114">
        <f>P21+P22</f>
        <v>1576</v>
      </c>
      <c r="Q20" s="115">
        <f t="shared" si="0"/>
        <v>15214</v>
      </c>
      <c r="S20" s="116">
        <v>87660</v>
      </c>
    </row>
    <row r="21" spans="1:19" ht="15" customHeight="1">
      <c r="A21" s="1"/>
      <c r="B21" s="253"/>
      <c r="C21" s="254"/>
      <c r="D21" s="13" t="s">
        <v>37</v>
      </c>
      <c r="E21" s="14"/>
      <c r="F21" s="15"/>
      <c r="G21" s="15"/>
      <c r="H21" s="16"/>
      <c r="I21" s="262">
        <v>553</v>
      </c>
      <c r="J21" s="263"/>
      <c r="K21" s="262">
        <v>1232</v>
      </c>
      <c r="L21" s="263"/>
      <c r="M21" s="105">
        <v>581</v>
      </c>
      <c r="N21" s="105">
        <v>377</v>
      </c>
      <c r="O21" s="105">
        <v>361</v>
      </c>
      <c r="P21" s="105">
        <v>299</v>
      </c>
      <c r="Q21" s="106">
        <f t="shared" si="0"/>
        <v>3403</v>
      </c>
      <c r="S21" s="107"/>
    </row>
    <row r="22" spans="1:19" ht="15" customHeight="1">
      <c r="A22" s="1"/>
      <c r="B22" s="253"/>
      <c r="C22" s="254"/>
      <c r="D22" s="13" t="s">
        <v>38</v>
      </c>
      <c r="E22" s="14"/>
      <c r="F22" s="15"/>
      <c r="G22" s="15"/>
      <c r="H22" s="16"/>
      <c r="I22" s="262">
        <v>1478</v>
      </c>
      <c r="J22" s="263"/>
      <c r="K22" s="262">
        <v>4080</v>
      </c>
      <c r="L22" s="263"/>
      <c r="M22" s="105">
        <v>1946</v>
      </c>
      <c r="N22" s="105">
        <v>1615</v>
      </c>
      <c r="O22" s="105">
        <v>1415</v>
      </c>
      <c r="P22" s="105">
        <v>1277</v>
      </c>
      <c r="Q22" s="106">
        <f t="shared" si="0"/>
        <v>11811</v>
      </c>
      <c r="S22" s="107"/>
    </row>
    <row r="23" spans="1:19" ht="15" customHeight="1">
      <c r="A23" s="1"/>
      <c r="B23" s="253"/>
      <c r="C23" s="254"/>
      <c r="D23" s="17" t="s">
        <v>39</v>
      </c>
      <c r="E23" s="18"/>
      <c r="F23" s="19"/>
      <c r="G23" s="19"/>
      <c r="H23" s="20"/>
      <c r="I23" s="273">
        <v>33</v>
      </c>
      <c r="J23" s="274"/>
      <c r="K23" s="273">
        <v>167</v>
      </c>
      <c r="L23" s="274"/>
      <c r="M23" s="108">
        <v>120</v>
      </c>
      <c r="N23" s="108">
        <v>107</v>
      </c>
      <c r="O23" s="108">
        <v>84</v>
      </c>
      <c r="P23" s="108">
        <v>85</v>
      </c>
      <c r="Q23" s="109">
        <f t="shared" si="0"/>
        <v>596</v>
      </c>
      <c r="S23" s="110"/>
    </row>
    <row r="24" spans="1:19" ht="15" customHeight="1" thickBot="1">
      <c r="A24" s="1"/>
      <c r="B24" s="255"/>
      <c r="C24" s="256"/>
      <c r="D24" s="257" t="s">
        <v>40</v>
      </c>
      <c r="E24" s="258"/>
      <c r="F24" s="258"/>
      <c r="G24" s="258"/>
      <c r="H24" s="259"/>
      <c r="I24" s="271">
        <f>I20+I23</f>
        <v>2064</v>
      </c>
      <c r="J24" s="272"/>
      <c r="K24" s="271">
        <f>K20+K23</f>
        <v>5479</v>
      </c>
      <c r="L24" s="272"/>
      <c r="M24" s="111">
        <f>M20+M23</f>
        <v>2647</v>
      </c>
      <c r="N24" s="111">
        <f>N20+N23</f>
        <v>2099</v>
      </c>
      <c r="O24" s="111">
        <f>O20+O23</f>
        <v>1860</v>
      </c>
      <c r="P24" s="111">
        <f>P20+P23</f>
        <v>1661</v>
      </c>
      <c r="Q24" s="112">
        <f t="shared" si="0"/>
        <v>15810</v>
      </c>
      <c r="S24" s="113">
        <f>Q20/S20</f>
        <v>0.17355692448094912</v>
      </c>
    </row>
    <row r="25" spans="1:19" ht="15" customHeight="1" thickTop="1">
      <c r="A25" s="1"/>
      <c r="B25" s="251" t="s">
        <v>108</v>
      </c>
      <c r="C25" s="252"/>
      <c r="D25" s="9" t="s">
        <v>36</v>
      </c>
      <c r="E25" s="10"/>
      <c r="F25" s="11"/>
      <c r="G25" s="11"/>
      <c r="H25" s="12"/>
      <c r="I25" s="275">
        <f>I26+I27</f>
        <v>2782</v>
      </c>
      <c r="J25" s="276"/>
      <c r="K25" s="275">
        <f>K26+K27</f>
        <v>5450</v>
      </c>
      <c r="L25" s="276"/>
      <c r="M25" s="114">
        <f>M26+M27</f>
        <v>2636</v>
      </c>
      <c r="N25" s="114">
        <f>N26+N27</f>
        <v>2122</v>
      </c>
      <c r="O25" s="114">
        <f>O26+O27</f>
        <v>1987</v>
      </c>
      <c r="P25" s="114">
        <f>P26+P27</f>
        <v>1668</v>
      </c>
      <c r="Q25" s="115">
        <f t="shared" si="0"/>
        <v>16645</v>
      </c>
      <c r="S25" s="116">
        <v>90141</v>
      </c>
    </row>
    <row r="26" spans="1:19" ht="15" customHeight="1">
      <c r="A26" s="1"/>
      <c r="B26" s="253"/>
      <c r="C26" s="254"/>
      <c r="D26" s="13" t="s">
        <v>37</v>
      </c>
      <c r="E26" s="14"/>
      <c r="F26" s="15"/>
      <c r="G26" s="15"/>
      <c r="H26" s="16"/>
      <c r="I26" s="262">
        <v>738</v>
      </c>
      <c r="J26" s="263"/>
      <c r="K26" s="262">
        <v>1211</v>
      </c>
      <c r="L26" s="263"/>
      <c r="M26" s="105">
        <v>556</v>
      </c>
      <c r="N26" s="105">
        <v>385</v>
      </c>
      <c r="O26" s="105">
        <v>369</v>
      </c>
      <c r="P26" s="105">
        <v>313</v>
      </c>
      <c r="Q26" s="106">
        <f t="shared" si="0"/>
        <v>3572</v>
      </c>
      <c r="S26" s="117"/>
    </row>
    <row r="27" spans="1:19" ht="15" customHeight="1">
      <c r="A27" s="1"/>
      <c r="B27" s="253"/>
      <c r="C27" s="254"/>
      <c r="D27" s="13" t="s">
        <v>38</v>
      </c>
      <c r="E27" s="14"/>
      <c r="F27" s="15"/>
      <c r="G27" s="15"/>
      <c r="H27" s="16"/>
      <c r="I27" s="262">
        <v>2044</v>
      </c>
      <c r="J27" s="263"/>
      <c r="K27" s="262">
        <v>4239</v>
      </c>
      <c r="L27" s="263"/>
      <c r="M27" s="105">
        <v>2080</v>
      </c>
      <c r="N27" s="105">
        <v>1737</v>
      </c>
      <c r="O27" s="105">
        <v>1618</v>
      </c>
      <c r="P27" s="105">
        <v>1355</v>
      </c>
      <c r="Q27" s="106">
        <f t="shared" si="0"/>
        <v>13073</v>
      </c>
      <c r="S27" s="117"/>
    </row>
    <row r="28" spans="1:19" ht="15" customHeight="1">
      <c r="A28" s="1"/>
      <c r="B28" s="253"/>
      <c r="C28" s="254"/>
      <c r="D28" s="17" t="s">
        <v>39</v>
      </c>
      <c r="E28" s="18"/>
      <c r="F28" s="19"/>
      <c r="G28" s="19"/>
      <c r="H28" s="20"/>
      <c r="I28" s="273">
        <v>55</v>
      </c>
      <c r="J28" s="274"/>
      <c r="K28" s="273">
        <v>179</v>
      </c>
      <c r="L28" s="274"/>
      <c r="M28" s="108">
        <v>116</v>
      </c>
      <c r="N28" s="108">
        <v>112</v>
      </c>
      <c r="O28" s="108">
        <v>89</v>
      </c>
      <c r="P28" s="108">
        <v>90</v>
      </c>
      <c r="Q28" s="109">
        <f t="shared" si="0"/>
        <v>641</v>
      </c>
      <c r="S28" s="118"/>
    </row>
    <row r="29" spans="1:19" ht="15" customHeight="1" thickBot="1">
      <c r="A29" s="1"/>
      <c r="B29" s="255"/>
      <c r="C29" s="256"/>
      <c r="D29" s="257" t="s">
        <v>40</v>
      </c>
      <c r="E29" s="258"/>
      <c r="F29" s="258"/>
      <c r="G29" s="258"/>
      <c r="H29" s="259"/>
      <c r="I29" s="271">
        <f>I25+I28</f>
        <v>2837</v>
      </c>
      <c r="J29" s="272"/>
      <c r="K29" s="271">
        <f>K25+K28</f>
        <v>5629</v>
      </c>
      <c r="L29" s="272"/>
      <c r="M29" s="111">
        <f>M25+M28</f>
        <v>2752</v>
      </c>
      <c r="N29" s="111">
        <f>N25+N28</f>
        <v>2234</v>
      </c>
      <c r="O29" s="111">
        <f>O25+O28</f>
        <v>2076</v>
      </c>
      <c r="P29" s="111">
        <f>P25+P28</f>
        <v>1758</v>
      </c>
      <c r="Q29" s="112">
        <f t="shared" si="0"/>
        <v>17286</v>
      </c>
      <c r="S29" s="113">
        <f>Q25/S25</f>
        <v>0.18465515137395858</v>
      </c>
    </row>
    <row r="30" spans="1:19" ht="15" customHeight="1" thickTop="1">
      <c r="A30" s="64"/>
      <c r="B30" s="251" t="s">
        <v>109</v>
      </c>
      <c r="C30" s="252"/>
      <c r="D30" s="21" t="s">
        <v>36</v>
      </c>
      <c r="E30" s="22"/>
      <c r="F30" s="23"/>
      <c r="G30" s="23"/>
      <c r="H30" s="24"/>
      <c r="I30" s="269">
        <f>I31+I32</f>
        <v>3255</v>
      </c>
      <c r="J30" s="270"/>
      <c r="K30" s="269">
        <f>K31+K32</f>
        <v>5649</v>
      </c>
      <c r="L30" s="270"/>
      <c r="M30" s="102">
        <f>M31+M32</f>
        <v>2813</v>
      </c>
      <c r="N30" s="102">
        <f>N31+N32</f>
        <v>2338</v>
      </c>
      <c r="O30" s="102">
        <f>O31+O32</f>
        <v>2084</v>
      </c>
      <c r="P30" s="102">
        <f>P31+P32</f>
        <v>1675</v>
      </c>
      <c r="Q30" s="119">
        <f>SUM(D30:P30)</f>
        <v>17814</v>
      </c>
      <c r="S30" s="116">
        <v>93190</v>
      </c>
    </row>
    <row r="31" spans="1:19" ht="15" customHeight="1">
      <c r="A31" s="64"/>
      <c r="B31" s="253"/>
      <c r="C31" s="254"/>
      <c r="D31" s="13" t="s">
        <v>37</v>
      </c>
      <c r="E31" s="14"/>
      <c r="F31" s="15"/>
      <c r="G31" s="15"/>
      <c r="H31" s="16"/>
      <c r="I31" s="262">
        <v>829</v>
      </c>
      <c r="J31" s="263"/>
      <c r="K31" s="262">
        <v>1231</v>
      </c>
      <c r="L31" s="263"/>
      <c r="M31" s="105">
        <v>577</v>
      </c>
      <c r="N31" s="105">
        <v>427</v>
      </c>
      <c r="O31" s="105">
        <v>353</v>
      </c>
      <c r="P31" s="105">
        <v>318</v>
      </c>
      <c r="Q31" s="106">
        <f>SUM(D31:P31)</f>
        <v>3735</v>
      </c>
      <c r="S31" s="107"/>
    </row>
    <row r="32" spans="1:19" ht="15" customHeight="1">
      <c r="A32" s="64"/>
      <c r="B32" s="253"/>
      <c r="C32" s="254"/>
      <c r="D32" s="13" t="s">
        <v>38</v>
      </c>
      <c r="E32" s="14"/>
      <c r="F32" s="15"/>
      <c r="G32" s="15"/>
      <c r="H32" s="16"/>
      <c r="I32" s="262">
        <v>2426</v>
      </c>
      <c r="J32" s="263"/>
      <c r="K32" s="262">
        <v>4418</v>
      </c>
      <c r="L32" s="263"/>
      <c r="M32" s="105">
        <v>2236</v>
      </c>
      <c r="N32" s="105">
        <v>1911</v>
      </c>
      <c r="O32" s="105">
        <v>1731</v>
      </c>
      <c r="P32" s="105">
        <v>1357</v>
      </c>
      <c r="Q32" s="106">
        <f>SUM(D32:P32)</f>
        <v>14079</v>
      </c>
      <c r="S32" s="107"/>
    </row>
    <row r="33" spans="1:19" ht="15" customHeight="1">
      <c r="A33" s="64"/>
      <c r="B33" s="253"/>
      <c r="C33" s="254"/>
      <c r="D33" s="17" t="s">
        <v>39</v>
      </c>
      <c r="E33" s="18"/>
      <c r="F33" s="19"/>
      <c r="G33" s="19"/>
      <c r="H33" s="20"/>
      <c r="I33" s="273">
        <v>58</v>
      </c>
      <c r="J33" s="274"/>
      <c r="K33" s="273">
        <v>176</v>
      </c>
      <c r="L33" s="274"/>
      <c r="M33" s="108">
        <v>130</v>
      </c>
      <c r="N33" s="108">
        <v>120</v>
      </c>
      <c r="O33" s="108">
        <v>94</v>
      </c>
      <c r="P33" s="108">
        <v>94</v>
      </c>
      <c r="Q33" s="120">
        <f>SUM(D33:P33)</f>
        <v>672</v>
      </c>
      <c r="S33" s="110"/>
    </row>
    <row r="34" spans="1:19" ht="15" customHeight="1" thickBot="1">
      <c r="A34" s="64"/>
      <c r="B34" s="255"/>
      <c r="C34" s="256"/>
      <c r="D34" s="257" t="s">
        <v>40</v>
      </c>
      <c r="E34" s="258"/>
      <c r="F34" s="258"/>
      <c r="G34" s="258"/>
      <c r="H34" s="259"/>
      <c r="I34" s="260">
        <f>I30+I33</f>
        <v>3313</v>
      </c>
      <c r="J34" s="261"/>
      <c r="K34" s="260">
        <f>K30+K33</f>
        <v>5825</v>
      </c>
      <c r="L34" s="261"/>
      <c r="M34" s="220">
        <f>M30+M33</f>
        <v>2943</v>
      </c>
      <c r="N34" s="220">
        <f>N30+N33</f>
        <v>2458</v>
      </c>
      <c r="O34" s="220">
        <f>O30+O33</f>
        <v>2178</v>
      </c>
      <c r="P34" s="220">
        <f>P30+P33</f>
        <v>1769</v>
      </c>
      <c r="Q34" s="221">
        <f>SUM(D34:P34)</f>
        <v>18486</v>
      </c>
      <c r="S34" s="113">
        <f>Q30/S30</f>
        <v>0.19115784955467324</v>
      </c>
    </row>
    <row r="35" spans="1:19" ht="15" customHeight="1" thickTop="1">
      <c r="A35" s="1"/>
      <c r="B35" s="5"/>
      <c r="C35" s="6"/>
      <c r="D35" s="3"/>
      <c r="E35" s="249" t="s">
        <v>28</v>
      </c>
      <c r="F35" s="249"/>
      <c r="G35" s="249"/>
      <c r="H35" s="250"/>
      <c r="I35" s="287" t="s">
        <v>110</v>
      </c>
      <c r="J35" s="282" t="s">
        <v>97</v>
      </c>
      <c r="K35" s="284" t="s">
        <v>111</v>
      </c>
      <c r="L35" s="282" t="s">
        <v>99</v>
      </c>
      <c r="M35" s="289" t="s">
        <v>31</v>
      </c>
      <c r="N35" s="289" t="s">
        <v>32</v>
      </c>
      <c r="O35" s="289" t="s">
        <v>33</v>
      </c>
      <c r="P35" s="289" t="s">
        <v>34</v>
      </c>
      <c r="Q35" s="284" t="s">
        <v>35</v>
      </c>
      <c r="S35" s="101" t="s">
        <v>101</v>
      </c>
    </row>
    <row r="36" spans="1:19" ht="15" customHeight="1">
      <c r="A36" s="1"/>
      <c r="B36" s="277" t="s">
        <v>102</v>
      </c>
      <c r="C36" s="278"/>
      <c r="D36" s="278"/>
      <c r="E36" s="278"/>
      <c r="F36" s="7"/>
      <c r="G36" s="7"/>
      <c r="H36" s="8"/>
      <c r="I36" s="288"/>
      <c r="J36" s="283"/>
      <c r="K36" s="281"/>
      <c r="L36" s="283"/>
      <c r="M36" s="277"/>
      <c r="N36" s="277"/>
      <c r="O36" s="277"/>
      <c r="P36" s="277"/>
      <c r="Q36" s="281"/>
      <c r="S36" s="101" t="s">
        <v>103</v>
      </c>
    </row>
    <row r="37" spans="1:19" ht="15" customHeight="1">
      <c r="A37" s="64"/>
      <c r="B37" s="121"/>
      <c r="C37" s="122"/>
      <c r="D37" s="21" t="s">
        <v>36</v>
      </c>
      <c r="E37" s="22"/>
      <c r="F37" s="23"/>
      <c r="G37" s="23"/>
      <c r="H37" s="24"/>
      <c r="I37" s="222">
        <f>SUM(I38:I39)</f>
        <v>3057</v>
      </c>
      <c r="J37" s="222">
        <f>SUM(J38:J39)</f>
        <v>228</v>
      </c>
      <c r="K37" s="133">
        <f>SUM(K38:K39)</f>
        <v>228</v>
      </c>
      <c r="L37" s="223">
        <f>SUM(L38:L39)</f>
        <v>5427</v>
      </c>
      <c r="M37" s="135">
        <f>M38+M39</f>
        <v>2855</v>
      </c>
      <c r="N37" s="135">
        <f>N38+N39</f>
        <v>2387</v>
      </c>
      <c r="O37" s="135">
        <f>O38+O39</f>
        <v>2099</v>
      </c>
      <c r="P37" s="135">
        <f>P38+P39</f>
        <v>1664</v>
      </c>
      <c r="Q37" s="133">
        <f>SUM(D37:P37)</f>
        <v>17945</v>
      </c>
      <c r="S37" s="116">
        <v>93529</v>
      </c>
    </row>
    <row r="38" spans="1:19" ht="15" customHeight="1">
      <c r="A38" s="64"/>
      <c r="B38" s="285" t="s">
        <v>112</v>
      </c>
      <c r="C38" s="286"/>
      <c r="D38" s="13" t="s">
        <v>37</v>
      </c>
      <c r="E38" s="14"/>
      <c r="F38" s="15"/>
      <c r="G38" s="15"/>
      <c r="H38" s="16"/>
      <c r="I38" s="202">
        <v>762</v>
      </c>
      <c r="J38" s="202">
        <v>67</v>
      </c>
      <c r="K38" s="203">
        <v>57</v>
      </c>
      <c r="L38" s="204">
        <v>1163</v>
      </c>
      <c r="M38" s="205">
        <v>589</v>
      </c>
      <c r="N38" s="205">
        <v>430</v>
      </c>
      <c r="O38" s="205">
        <v>357</v>
      </c>
      <c r="P38" s="205">
        <v>322</v>
      </c>
      <c r="Q38" s="203">
        <f>SUM(I38:P38)</f>
        <v>3747</v>
      </c>
      <c r="S38" s="107"/>
    </row>
    <row r="39" spans="1:19" ht="15" customHeight="1">
      <c r="A39" s="64"/>
      <c r="B39" s="125"/>
      <c r="C39" s="126"/>
      <c r="D39" s="13" t="s">
        <v>38</v>
      </c>
      <c r="E39" s="14"/>
      <c r="F39" s="15"/>
      <c r="G39" s="15"/>
      <c r="H39" s="16"/>
      <c r="I39" s="202">
        <v>2295</v>
      </c>
      <c r="J39" s="202">
        <v>161</v>
      </c>
      <c r="K39" s="203">
        <v>171</v>
      </c>
      <c r="L39" s="204">
        <v>4264</v>
      </c>
      <c r="M39" s="205">
        <v>2266</v>
      </c>
      <c r="N39" s="205">
        <v>1957</v>
      </c>
      <c r="O39" s="205">
        <v>1742</v>
      </c>
      <c r="P39" s="205">
        <v>1342</v>
      </c>
      <c r="Q39" s="203">
        <f>SUM(I39:P39)</f>
        <v>14198</v>
      </c>
      <c r="S39" s="107"/>
    </row>
    <row r="40" spans="1:19" ht="15" customHeight="1">
      <c r="A40" s="64"/>
      <c r="B40" s="267" t="s">
        <v>113</v>
      </c>
      <c r="C40" s="268"/>
      <c r="D40" s="17" t="s">
        <v>39</v>
      </c>
      <c r="E40" s="18"/>
      <c r="F40" s="19"/>
      <c r="G40" s="19"/>
      <c r="H40" s="20"/>
      <c r="I40" s="206">
        <v>49</v>
      </c>
      <c r="J40" s="206">
        <v>8</v>
      </c>
      <c r="K40" s="207">
        <v>14</v>
      </c>
      <c r="L40" s="208">
        <v>157</v>
      </c>
      <c r="M40" s="209">
        <v>132</v>
      </c>
      <c r="N40" s="209">
        <v>125</v>
      </c>
      <c r="O40" s="209">
        <v>101</v>
      </c>
      <c r="P40" s="209">
        <v>99</v>
      </c>
      <c r="Q40" s="203">
        <f>SUM(I40:P40)</f>
        <v>685</v>
      </c>
      <c r="S40" s="110"/>
    </row>
    <row r="41" spans="1:19" ht="15" customHeight="1">
      <c r="A41" s="64"/>
      <c r="B41" s="77"/>
      <c r="C41" s="127"/>
      <c r="D41" s="264" t="s">
        <v>40</v>
      </c>
      <c r="E41" s="265"/>
      <c r="F41" s="265"/>
      <c r="G41" s="265"/>
      <c r="H41" s="266"/>
      <c r="I41" s="128">
        <f aca="true" t="shared" si="1" ref="I41:P41">I37+I40</f>
        <v>3106</v>
      </c>
      <c r="J41" s="128">
        <f t="shared" si="1"/>
        <v>236</v>
      </c>
      <c r="K41" s="129">
        <f t="shared" si="1"/>
        <v>242</v>
      </c>
      <c r="L41" s="129">
        <f t="shared" si="1"/>
        <v>5584</v>
      </c>
      <c r="M41" s="130">
        <f t="shared" si="1"/>
        <v>2987</v>
      </c>
      <c r="N41" s="130">
        <f t="shared" si="1"/>
        <v>2512</v>
      </c>
      <c r="O41" s="130">
        <f t="shared" si="1"/>
        <v>2200</v>
      </c>
      <c r="P41" s="130">
        <f t="shared" si="1"/>
        <v>1763</v>
      </c>
      <c r="Q41" s="129">
        <f>SUM(D41:P41)</f>
        <v>18630</v>
      </c>
      <c r="S41" s="113">
        <f>Q37/S37</f>
        <v>0.19186562456564274</v>
      </c>
    </row>
    <row r="42" spans="1:19" ht="15" customHeight="1">
      <c r="A42" s="64"/>
      <c r="B42" s="131"/>
      <c r="C42" s="122"/>
      <c r="D42" s="21" t="s">
        <v>36</v>
      </c>
      <c r="E42" s="22"/>
      <c r="F42" s="23"/>
      <c r="G42" s="23"/>
      <c r="H42" s="24"/>
      <c r="I42" s="132">
        <f>SUM(I43:I44)</f>
        <v>2718</v>
      </c>
      <c r="J42" s="132">
        <f>SUM(J43:J44)</f>
        <v>509</v>
      </c>
      <c r="K42" s="132">
        <f>SUM(K43:K44)</f>
        <v>539</v>
      </c>
      <c r="L42" s="134">
        <f>SUM(L43:L44)</f>
        <v>5111</v>
      </c>
      <c r="M42" s="135">
        <f>M43+M44</f>
        <v>2919</v>
      </c>
      <c r="N42" s="135">
        <f>N43+N44</f>
        <v>2439</v>
      </c>
      <c r="O42" s="135">
        <f>O43+O44</f>
        <v>2107</v>
      </c>
      <c r="P42" s="135">
        <f>P43+P44</f>
        <v>1669</v>
      </c>
      <c r="Q42" s="133">
        <f>SUM(D42:P42)</f>
        <v>18011</v>
      </c>
      <c r="S42" s="116">
        <v>93699</v>
      </c>
    </row>
    <row r="43" spans="1:19" ht="15" customHeight="1">
      <c r="A43" s="64"/>
      <c r="B43" s="136"/>
      <c r="C43" s="122"/>
      <c r="D43" s="13" t="s">
        <v>37</v>
      </c>
      <c r="E43" s="14"/>
      <c r="F43" s="15"/>
      <c r="G43" s="15"/>
      <c r="H43" s="16"/>
      <c r="I43" s="202">
        <v>659</v>
      </c>
      <c r="J43" s="202">
        <v>159</v>
      </c>
      <c r="K43" s="203">
        <v>136</v>
      </c>
      <c r="L43" s="204">
        <v>1093</v>
      </c>
      <c r="M43" s="205">
        <v>603</v>
      </c>
      <c r="N43" s="205">
        <v>439</v>
      </c>
      <c r="O43" s="205">
        <v>364</v>
      </c>
      <c r="P43" s="205">
        <v>328</v>
      </c>
      <c r="Q43" s="203">
        <f>SUM(I43:P43)</f>
        <v>3781</v>
      </c>
      <c r="S43" s="107"/>
    </row>
    <row r="44" spans="1:19" ht="15" customHeight="1">
      <c r="A44" s="64"/>
      <c r="B44" s="267" t="s">
        <v>114</v>
      </c>
      <c r="C44" s="268"/>
      <c r="D44" s="13" t="s">
        <v>38</v>
      </c>
      <c r="E44" s="14"/>
      <c r="F44" s="15"/>
      <c r="G44" s="15"/>
      <c r="H44" s="16"/>
      <c r="I44" s="202">
        <v>2059</v>
      </c>
      <c r="J44" s="202">
        <v>350</v>
      </c>
      <c r="K44" s="203">
        <v>403</v>
      </c>
      <c r="L44" s="204">
        <v>4018</v>
      </c>
      <c r="M44" s="205">
        <v>2316</v>
      </c>
      <c r="N44" s="205">
        <v>2000</v>
      </c>
      <c r="O44" s="205">
        <v>1743</v>
      </c>
      <c r="P44" s="205">
        <v>1341</v>
      </c>
      <c r="Q44" s="203">
        <f>SUM(I44:P44)</f>
        <v>14230</v>
      </c>
      <c r="S44" s="107"/>
    </row>
    <row r="45" spans="1:19" ht="15" customHeight="1">
      <c r="A45" s="64"/>
      <c r="B45" s="136"/>
      <c r="C45" s="122"/>
      <c r="D45" s="17" t="s">
        <v>39</v>
      </c>
      <c r="E45" s="18"/>
      <c r="F45" s="19"/>
      <c r="G45" s="19"/>
      <c r="H45" s="20"/>
      <c r="I45" s="206">
        <v>44</v>
      </c>
      <c r="J45" s="206">
        <v>11</v>
      </c>
      <c r="K45" s="207">
        <v>28</v>
      </c>
      <c r="L45" s="208">
        <v>149</v>
      </c>
      <c r="M45" s="209">
        <v>136</v>
      </c>
      <c r="N45" s="209">
        <v>124</v>
      </c>
      <c r="O45" s="209">
        <v>100</v>
      </c>
      <c r="P45" s="209">
        <v>92</v>
      </c>
      <c r="Q45" s="203">
        <f>SUM(I45:P45)</f>
        <v>684</v>
      </c>
      <c r="S45" s="110"/>
    </row>
    <row r="46" spans="1:19" ht="15" customHeight="1">
      <c r="A46" s="64"/>
      <c r="B46" s="137"/>
      <c r="C46" s="127"/>
      <c r="D46" s="264" t="s">
        <v>40</v>
      </c>
      <c r="E46" s="265"/>
      <c r="F46" s="265"/>
      <c r="G46" s="265"/>
      <c r="H46" s="266"/>
      <c r="I46" s="128">
        <f aca="true" t="shared" si="2" ref="I46:P46">I42+I45</f>
        <v>2762</v>
      </c>
      <c r="J46" s="128">
        <f t="shared" si="2"/>
        <v>520</v>
      </c>
      <c r="K46" s="129">
        <f t="shared" si="2"/>
        <v>567</v>
      </c>
      <c r="L46" s="129">
        <f t="shared" si="2"/>
        <v>5260</v>
      </c>
      <c r="M46" s="130">
        <f t="shared" si="2"/>
        <v>3055</v>
      </c>
      <c r="N46" s="130">
        <f t="shared" si="2"/>
        <v>2563</v>
      </c>
      <c r="O46" s="130">
        <f t="shared" si="2"/>
        <v>2207</v>
      </c>
      <c r="P46" s="130">
        <f t="shared" si="2"/>
        <v>1761</v>
      </c>
      <c r="Q46" s="129">
        <f>SUM(D46:P46)</f>
        <v>18695</v>
      </c>
      <c r="S46" s="113">
        <f>Q42/S42</f>
        <v>0.19222190204804748</v>
      </c>
    </row>
    <row r="47" spans="1:19" ht="15" customHeight="1">
      <c r="A47" s="64"/>
      <c r="B47" s="131"/>
      <c r="C47" s="122"/>
      <c r="D47" s="21" t="s">
        <v>36</v>
      </c>
      <c r="E47" s="22"/>
      <c r="F47" s="23"/>
      <c r="G47" s="23"/>
      <c r="H47" s="24"/>
      <c r="I47" s="132">
        <f>SUM(I48:I49)</f>
        <v>2420</v>
      </c>
      <c r="J47" s="132">
        <f>SUM(J48:J49)</f>
        <v>759</v>
      </c>
      <c r="K47" s="132">
        <f>SUM(K48:K49)</f>
        <v>710</v>
      </c>
      <c r="L47" s="139">
        <f>SUM(L48:L49)</f>
        <v>5040</v>
      </c>
      <c r="M47" s="140">
        <f>M48+M49</f>
        <v>2912</v>
      </c>
      <c r="N47" s="140">
        <f>N48+N49</f>
        <v>2449</v>
      </c>
      <c r="O47" s="140">
        <f>O48+O49</f>
        <v>2123</v>
      </c>
      <c r="P47" s="140">
        <f>P48+P49</f>
        <v>1741</v>
      </c>
      <c r="Q47" s="133">
        <f>SUM(D47:P47)</f>
        <v>18154</v>
      </c>
      <c r="S47" s="104">
        <v>93948</v>
      </c>
    </row>
    <row r="48" spans="1:19" ht="15" customHeight="1">
      <c r="A48" s="64"/>
      <c r="B48" s="136"/>
      <c r="C48" s="122"/>
      <c r="D48" s="13" t="s">
        <v>37</v>
      </c>
      <c r="E48" s="14"/>
      <c r="F48" s="15"/>
      <c r="G48" s="15"/>
      <c r="H48" s="16"/>
      <c r="I48" s="202">
        <v>571</v>
      </c>
      <c r="J48" s="202">
        <v>214</v>
      </c>
      <c r="K48" s="203">
        <v>190</v>
      </c>
      <c r="L48" s="204">
        <v>1067</v>
      </c>
      <c r="M48" s="205">
        <v>607</v>
      </c>
      <c r="N48" s="205">
        <v>453</v>
      </c>
      <c r="O48" s="205">
        <v>360</v>
      </c>
      <c r="P48" s="205">
        <v>351</v>
      </c>
      <c r="Q48" s="203">
        <f>SUM(I48:P48)</f>
        <v>3813</v>
      </c>
      <c r="S48" s="107"/>
    </row>
    <row r="49" spans="1:19" ht="15" customHeight="1">
      <c r="A49" s="64"/>
      <c r="B49" s="267" t="s">
        <v>115</v>
      </c>
      <c r="C49" s="268"/>
      <c r="D49" s="13" t="s">
        <v>38</v>
      </c>
      <c r="E49" s="14"/>
      <c r="F49" s="15"/>
      <c r="G49" s="15"/>
      <c r="H49" s="16"/>
      <c r="I49" s="202">
        <v>1849</v>
      </c>
      <c r="J49" s="202">
        <v>545</v>
      </c>
      <c r="K49" s="203">
        <v>520</v>
      </c>
      <c r="L49" s="204">
        <v>3973</v>
      </c>
      <c r="M49" s="205">
        <v>2305</v>
      </c>
      <c r="N49" s="205">
        <v>1996</v>
      </c>
      <c r="O49" s="205">
        <v>1763</v>
      </c>
      <c r="P49" s="205">
        <v>1390</v>
      </c>
      <c r="Q49" s="203">
        <f>SUM(I49:P49)</f>
        <v>14341</v>
      </c>
      <c r="S49" s="107"/>
    </row>
    <row r="50" spans="1:19" ht="15" customHeight="1">
      <c r="A50" s="64"/>
      <c r="B50" s="136"/>
      <c r="C50" s="122"/>
      <c r="D50" s="17" t="s">
        <v>39</v>
      </c>
      <c r="E50" s="18"/>
      <c r="F50" s="19"/>
      <c r="G50" s="19"/>
      <c r="H50" s="20"/>
      <c r="I50" s="206">
        <v>37</v>
      </c>
      <c r="J50" s="206">
        <v>12</v>
      </c>
      <c r="K50" s="207">
        <v>32</v>
      </c>
      <c r="L50" s="208">
        <v>146</v>
      </c>
      <c r="M50" s="209">
        <v>134</v>
      </c>
      <c r="N50" s="209">
        <v>127</v>
      </c>
      <c r="O50" s="209">
        <v>104</v>
      </c>
      <c r="P50" s="209">
        <v>89</v>
      </c>
      <c r="Q50" s="203">
        <f>SUM(I50:P50)</f>
        <v>681</v>
      </c>
      <c r="S50" s="110"/>
    </row>
    <row r="51" spans="1:19" ht="15" customHeight="1">
      <c r="A51" s="64"/>
      <c r="B51" s="137"/>
      <c r="C51" s="127"/>
      <c r="D51" s="264" t="s">
        <v>40</v>
      </c>
      <c r="E51" s="265"/>
      <c r="F51" s="265"/>
      <c r="G51" s="265"/>
      <c r="H51" s="266"/>
      <c r="I51" s="128">
        <f aca="true" t="shared" si="3" ref="I51:P51">I47+I50</f>
        <v>2457</v>
      </c>
      <c r="J51" s="128">
        <f t="shared" si="3"/>
        <v>771</v>
      </c>
      <c r="K51" s="129">
        <f t="shared" si="3"/>
        <v>742</v>
      </c>
      <c r="L51" s="129">
        <f t="shared" si="3"/>
        <v>5186</v>
      </c>
      <c r="M51" s="130">
        <f t="shared" si="3"/>
        <v>3046</v>
      </c>
      <c r="N51" s="130">
        <f t="shared" si="3"/>
        <v>2576</v>
      </c>
      <c r="O51" s="130">
        <f t="shared" si="3"/>
        <v>2227</v>
      </c>
      <c r="P51" s="130">
        <f t="shared" si="3"/>
        <v>1830</v>
      </c>
      <c r="Q51" s="129">
        <f>SUM(D51:P51)</f>
        <v>18835</v>
      </c>
      <c r="S51" s="113">
        <f>Q47/S47</f>
        <v>0.19323455528590283</v>
      </c>
    </row>
    <row r="52" spans="1:19" ht="15" customHeight="1">
      <c r="A52" s="64"/>
      <c r="B52" s="131"/>
      <c r="C52" s="122"/>
      <c r="D52" s="21" t="s">
        <v>36</v>
      </c>
      <c r="E52" s="22"/>
      <c r="F52" s="23"/>
      <c r="G52" s="23"/>
      <c r="H52" s="24"/>
      <c r="I52" s="132">
        <f>SUM(I53:I54)</f>
        <v>2187</v>
      </c>
      <c r="J52" s="132">
        <f>SUM(J53:J54)</f>
        <v>948</v>
      </c>
      <c r="K52" s="132">
        <f>SUM(K53:K54)</f>
        <v>822</v>
      </c>
      <c r="L52" s="139">
        <f>SUM(L53:L54)</f>
        <v>4979</v>
      </c>
      <c r="M52" s="140">
        <f>M53+M54</f>
        <v>2912</v>
      </c>
      <c r="N52" s="140">
        <f>N53+N54</f>
        <v>2488</v>
      </c>
      <c r="O52" s="140">
        <f>O53+O54</f>
        <v>2120</v>
      </c>
      <c r="P52" s="140">
        <f>P53+P54</f>
        <v>1725</v>
      </c>
      <c r="Q52" s="133">
        <f>SUM(D52:P52)</f>
        <v>18181</v>
      </c>
      <c r="S52" s="104">
        <v>94290</v>
      </c>
    </row>
    <row r="53" spans="1:19" ht="15" customHeight="1">
      <c r="A53" s="64"/>
      <c r="B53" s="136"/>
      <c r="C53" s="122"/>
      <c r="D53" s="13" t="s">
        <v>37</v>
      </c>
      <c r="E53" s="14"/>
      <c r="F53" s="15"/>
      <c r="G53" s="15"/>
      <c r="H53" s="16"/>
      <c r="I53" s="202">
        <v>496</v>
      </c>
      <c r="J53" s="202">
        <v>281</v>
      </c>
      <c r="K53" s="203">
        <v>215</v>
      </c>
      <c r="L53" s="204">
        <v>1046</v>
      </c>
      <c r="M53" s="205">
        <v>615</v>
      </c>
      <c r="N53" s="205">
        <v>459</v>
      </c>
      <c r="O53" s="205">
        <v>360</v>
      </c>
      <c r="P53" s="205">
        <v>348</v>
      </c>
      <c r="Q53" s="203">
        <f>SUM(I53:P53)</f>
        <v>3820</v>
      </c>
      <c r="S53" s="107"/>
    </row>
    <row r="54" spans="1:19" ht="15" customHeight="1">
      <c r="A54" s="64"/>
      <c r="B54" s="267" t="s">
        <v>116</v>
      </c>
      <c r="C54" s="268"/>
      <c r="D54" s="13" t="s">
        <v>38</v>
      </c>
      <c r="E54" s="14"/>
      <c r="F54" s="15"/>
      <c r="G54" s="15"/>
      <c r="H54" s="16"/>
      <c r="I54" s="202">
        <v>1691</v>
      </c>
      <c r="J54" s="202">
        <v>667</v>
      </c>
      <c r="K54" s="203">
        <v>607</v>
      </c>
      <c r="L54" s="204">
        <v>3933</v>
      </c>
      <c r="M54" s="205">
        <v>2297</v>
      </c>
      <c r="N54" s="205">
        <v>2029</v>
      </c>
      <c r="O54" s="205">
        <v>1760</v>
      </c>
      <c r="P54" s="205">
        <v>1377</v>
      </c>
      <c r="Q54" s="203">
        <f>SUM(I54:P54)</f>
        <v>14361</v>
      </c>
      <c r="S54" s="107"/>
    </row>
    <row r="55" spans="1:19" ht="15" customHeight="1">
      <c r="A55" s="64"/>
      <c r="B55" s="136"/>
      <c r="C55" s="122"/>
      <c r="D55" s="17" t="s">
        <v>39</v>
      </c>
      <c r="E55" s="18"/>
      <c r="F55" s="19"/>
      <c r="G55" s="19"/>
      <c r="H55" s="20"/>
      <c r="I55" s="206">
        <v>33</v>
      </c>
      <c r="J55" s="206">
        <v>13</v>
      </c>
      <c r="K55" s="207">
        <v>36</v>
      </c>
      <c r="L55" s="208">
        <v>140</v>
      </c>
      <c r="M55" s="209">
        <v>128</v>
      </c>
      <c r="N55" s="209">
        <v>137</v>
      </c>
      <c r="O55" s="209">
        <v>105</v>
      </c>
      <c r="P55" s="209">
        <v>87</v>
      </c>
      <c r="Q55" s="203">
        <f>SUM(I55:P55)</f>
        <v>679</v>
      </c>
      <c r="S55" s="110"/>
    </row>
    <row r="56" spans="1:19" ht="15" customHeight="1">
      <c r="A56" s="64"/>
      <c r="B56" s="137"/>
      <c r="C56" s="127"/>
      <c r="D56" s="264" t="s">
        <v>40</v>
      </c>
      <c r="E56" s="265"/>
      <c r="F56" s="265"/>
      <c r="G56" s="265"/>
      <c r="H56" s="266"/>
      <c r="I56" s="128">
        <f aca="true" t="shared" si="4" ref="I56:P56">I52+I55</f>
        <v>2220</v>
      </c>
      <c r="J56" s="128">
        <f t="shared" si="4"/>
        <v>961</v>
      </c>
      <c r="K56" s="129">
        <f t="shared" si="4"/>
        <v>858</v>
      </c>
      <c r="L56" s="129">
        <f t="shared" si="4"/>
        <v>5119</v>
      </c>
      <c r="M56" s="130">
        <f t="shared" si="4"/>
        <v>3040</v>
      </c>
      <c r="N56" s="130">
        <f t="shared" si="4"/>
        <v>2625</v>
      </c>
      <c r="O56" s="130">
        <f t="shared" si="4"/>
        <v>2225</v>
      </c>
      <c r="P56" s="130">
        <f t="shared" si="4"/>
        <v>1812</v>
      </c>
      <c r="Q56" s="129">
        <f>SUM(D56:P56)</f>
        <v>18860</v>
      </c>
      <c r="S56" s="113">
        <f>Q52/S52</f>
        <v>0.19282002333227277</v>
      </c>
    </row>
    <row r="57" spans="1:19" ht="15" customHeight="1">
      <c r="A57" s="1"/>
      <c r="B57" s="5"/>
      <c r="C57" s="6"/>
      <c r="D57" s="3"/>
      <c r="E57" s="249" t="s">
        <v>28</v>
      </c>
      <c r="F57" s="249"/>
      <c r="G57" s="249"/>
      <c r="H57" s="250"/>
      <c r="I57" s="294" t="s">
        <v>117</v>
      </c>
      <c r="J57" s="280" t="s">
        <v>97</v>
      </c>
      <c r="K57" s="280" t="s">
        <v>111</v>
      </c>
      <c r="L57" s="280" t="s">
        <v>99</v>
      </c>
      <c r="M57" s="279" t="s">
        <v>31</v>
      </c>
      <c r="N57" s="279" t="s">
        <v>32</v>
      </c>
      <c r="O57" s="279" t="s">
        <v>33</v>
      </c>
      <c r="P57" s="279" t="s">
        <v>34</v>
      </c>
      <c r="Q57" s="280" t="s">
        <v>35</v>
      </c>
      <c r="S57" s="101" t="s">
        <v>101</v>
      </c>
    </row>
    <row r="58" spans="1:19" ht="15" customHeight="1" thickBot="1">
      <c r="A58" s="1"/>
      <c r="B58" s="277" t="s">
        <v>102</v>
      </c>
      <c r="C58" s="278"/>
      <c r="D58" s="278"/>
      <c r="E58" s="278"/>
      <c r="F58" s="7"/>
      <c r="G58" s="7"/>
      <c r="H58" s="8"/>
      <c r="I58" s="295"/>
      <c r="J58" s="292"/>
      <c r="K58" s="292"/>
      <c r="L58" s="292"/>
      <c r="M58" s="293"/>
      <c r="N58" s="293"/>
      <c r="O58" s="293"/>
      <c r="P58" s="293"/>
      <c r="Q58" s="292"/>
      <c r="S58" s="101" t="s">
        <v>103</v>
      </c>
    </row>
    <row r="59" spans="1:19" ht="15" customHeight="1" thickTop="1">
      <c r="A59" s="64"/>
      <c r="B59" s="131"/>
      <c r="C59" s="122"/>
      <c r="D59" s="21" t="s">
        <v>36</v>
      </c>
      <c r="E59" s="22"/>
      <c r="F59" s="23"/>
      <c r="G59" s="23"/>
      <c r="H59" s="24"/>
      <c r="I59" s="123">
        <f>SUM(I60:I61)</f>
        <v>1882</v>
      </c>
      <c r="J59" s="123">
        <f>SUM(J60:J61)</f>
        <v>1186</v>
      </c>
      <c r="K59" s="123">
        <f>SUM(K60:K61)</f>
        <v>974</v>
      </c>
      <c r="L59" s="123">
        <f>SUM(L60:L61)</f>
        <v>4892</v>
      </c>
      <c r="M59" s="124">
        <f>M60+M61</f>
        <v>2942</v>
      </c>
      <c r="N59" s="124">
        <f>N60+N61</f>
        <v>2527</v>
      </c>
      <c r="O59" s="124">
        <f>O60+O61</f>
        <v>2114</v>
      </c>
      <c r="P59" s="124">
        <f>P60+P61</f>
        <v>1728</v>
      </c>
      <c r="Q59" s="123">
        <f>SUM(D59:P59)</f>
        <v>18245</v>
      </c>
      <c r="S59" s="104">
        <v>94654</v>
      </c>
    </row>
    <row r="60" spans="1:19" ht="15" customHeight="1">
      <c r="A60" s="64"/>
      <c r="B60" s="136"/>
      <c r="C60" s="122"/>
      <c r="D60" s="13" t="s">
        <v>37</v>
      </c>
      <c r="E60" s="14"/>
      <c r="F60" s="15"/>
      <c r="G60" s="15"/>
      <c r="H60" s="16"/>
      <c r="I60" s="203">
        <v>425</v>
      </c>
      <c r="J60" s="203">
        <v>338</v>
      </c>
      <c r="K60" s="203">
        <v>256</v>
      </c>
      <c r="L60" s="203">
        <v>1012</v>
      </c>
      <c r="M60" s="205">
        <v>636</v>
      </c>
      <c r="N60" s="205">
        <v>470</v>
      </c>
      <c r="O60" s="205">
        <v>357</v>
      </c>
      <c r="P60" s="205">
        <v>349</v>
      </c>
      <c r="Q60" s="203">
        <f>SUM(I60:P60)</f>
        <v>3843</v>
      </c>
      <c r="S60" s="107"/>
    </row>
    <row r="61" spans="1:19" ht="15" customHeight="1">
      <c r="A61" s="64"/>
      <c r="B61" s="267" t="s">
        <v>118</v>
      </c>
      <c r="C61" s="268"/>
      <c r="D61" s="13" t="s">
        <v>38</v>
      </c>
      <c r="E61" s="14"/>
      <c r="F61" s="15"/>
      <c r="G61" s="15"/>
      <c r="H61" s="16"/>
      <c r="I61" s="203">
        <v>1457</v>
      </c>
      <c r="J61" s="203">
        <v>848</v>
      </c>
      <c r="K61" s="203">
        <v>718</v>
      </c>
      <c r="L61" s="203">
        <v>3880</v>
      </c>
      <c r="M61" s="205">
        <v>2306</v>
      </c>
      <c r="N61" s="205">
        <v>2057</v>
      </c>
      <c r="O61" s="205">
        <v>1757</v>
      </c>
      <c r="P61" s="205">
        <v>1379</v>
      </c>
      <c r="Q61" s="203">
        <f>SUM(I61:P61)</f>
        <v>14402</v>
      </c>
      <c r="S61" s="107"/>
    </row>
    <row r="62" spans="1:19" ht="15" customHeight="1">
      <c r="A62" s="64"/>
      <c r="B62" s="136"/>
      <c r="C62" s="122"/>
      <c r="D62" s="17" t="s">
        <v>39</v>
      </c>
      <c r="E62" s="18"/>
      <c r="F62" s="19"/>
      <c r="G62" s="19"/>
      <c r="H62" s="20"/>
      <c r="I62" s="207">
        <v>28</v>
      </c>
      <c r="J62" s="207">
        <v>18</v>
      </c>
      <c r="K62" s="207">
        <v>39</v>
      </c>
      <c r="L62" s="207">
        <v>134</v>
      </c>
      <c r="M62" s="209">
        <v>130</v>
      </c>
      <c r="N62" s="209">
        <v>137</v>
      </c>
      <c r="O62" s="209">
        <v>102</v>
      </c>
      <c r="P62" s="209">
        <v>85</v>
      </c>
      <c r="Q62" s="203">
        <f>SUM(I62:P62)</f>
        <v>673</v>
      </c>
      <c r="S62" s="110"/>
    </row>
    <row r="63" spans="1:19" ht="15" customHeight="1">
      <c r="A63" s="64"/>
      <c r="B63" s="137"/>
      <c r="C63" s="127"/>
      <c r="D63" s="264" t="s">
        <v>40</v>
      </c>
      <c r="E63" s="265"/>
      <c r="F63" s="265"/>
      <c r="G63" s="265"/>
      <c r="H63" s="266"/>
      <c r="I63" s="129">
        <f aca="true" t="shared" si="5" ref="I63:P63">I59+I62</f>
        <v>1910</v>
      </c>
      <c r="J63" s="129">
        <f t="shared" si="5"/>
        <v>1204</v>
      </c>
      <c r="K63" s="129">
        <f t="shared" si="5"/>
        <v>1013</v>
      </c>
      <c r="L63" s="129">
        <f t="shared" si="5"/>
        <v>5026</v>
      </c>
      <c r="M63" s="130">
        <f t="shared" si="5"/>
        <v>3072</v>
      </c>
      <c r="N63" s="130">
        <f t="shared" si="5"/>
        <v>2664</v>
      </c>
      <c r="O63" s="130">
        <f t="shared" si="5"/>
        <v>2216</v>
      </c>
      <c r="P63" s="130">
        <f t="shared" si="5"/>
        <v>1813</v>
      </c>
      <c r="Q63" s="129">
        <f>SUM(D63:P63)</f>
        <v>18918</v>
      </c>
      <c r="S63" s="113">
        <f>Q59/S59</f>
        <v>0.1927546643564984</v>
      </c>
    </row>
    <row r="64" spans="1:19" ht="15" customHeight="1">
      <c r="A64" s="64"/>
      <c r="B64" s="131"/>
      <c r="C64" s="122"/>
      <c r="D64" s="21" t="s">
        <v>36</v>
      </c>
      <c r="E64" s="22"/>
      <c r="F64" s="23"/>
      <c r="G64" s="23"/>
      <c r="H64" s="24"/>
      <c r="I64" s="138">
        <f>SUM(I65:I66)</f>
        <v>1524</v>
      </c>
      <c r="J64" s="138">
        <f>SUM(J65:J66)</f>
        <v>1450</v>
      </c>
      <c r="K64" s="138">
        <f>SUM(K65:K66)</f>
        <v>1099</v>
      </c>
      <c r="L64" s="139">
        <f>SUM(L65:L66)</f>
        <v>4849</v>
      </c>
      <c r="M64" s="140">
        <f>M65+M66</f>
        <v>2981</v>
      </c>
      <c r="N64" s="140">
        <f>N65+N66</f>
        <v>2548</v>
      </c>
      <c r="O64" s="140">
        <f>O65+O66</f>
        <v>2103</v>
      </c>
      <c r="P64" s="140">
        <f>P65+P66</f>
        <v>1772</v>
      </c>
      <c r="Q64" s="133">
        <f>SUM(D64:P64)</f>
        <v>18326</v>
      </c>
      <c r="S64" s="104">
        <v>94975</v>
      </c>
    </row>
    <row r="65" spans="1:19" ht="15" customHeight="1">
      <c r="A65" s="64"/>
      <c r="B65" s="136"/>
      <c r="C65" s="122"/>
      <c r="D65" s="13" t="s">
        <v>37</v>
      </c>
      <c r="E65" s="14"/>
      <c r="F65" s="15"/>
      <c r="G65" s="15"/>
      <c r="H65" s="16"/>
      <c r="I65" s="203">
        <v>341</v>
      </c>
      <c r="J65" s="203">
        <v>394</v>
      </c>
      <c r="K65" s="203">
        <v>287</v>
      </c>
      <c r="L65" s="204">
        <v>992</v>
      </c>
      <c r="M65" s="205">
        <v>664</v>
      </c>
      <c r="N65" s="205">
        <v>482</v>
      </c>
      <c r="O65" s="205">
        <v>352</v>
      </c>
      <c r="P65" s="205">
        <v>354</v>
      </c>
      <c r="Q65" s="203">
        <f>SUM(I65:P65)</f>
        <v>3866</v>
      </c>
      <c r="S65" s="107"/>
    </row>
    <row r="66" spans="1:19" ht="15" customHeight="1">
      <c r="A66" s="64"/>
      <c r="B66" s="267" t="s">
        <v>119</v>
      </c>
      <c r="C66" s="268"/>
      <c r="D66" s="13" t="s">
        <v>38</v>
      </c>
      <c r="E66" s="14"/>
      <c r="F66" s="15"/>
      <c r="G66" s="15"/>
      <c r="H66" s="16"/>
      <c r="I66" s="203">
        <v>1183</v>
      </c>
      <c r="J66" s="203">
        <v>1056</v>
      </c>
      <c r="K66" s="203">
        <v>812</v>
      </c>
      <c r="L66" s="204">
        <v>3857</v>
      </c>
      <c r="M66" s="205">
        <v>2317</v>
      </c>
      <c r="N66" s="205">
        <v>2066</v>
      </c>
      <c r="O66" s="205">
        <v>1751</v>
      </c>
      <c r="P66" s="205">
        <v>1418</v>
      </c>
      <c r="Q66" s="203">
        <f>SUM(I66:P66)</f>
        <v>14460</v>
      </c>
      <c r="S66" s="107"/>
    </row>
    <row r="67" spans="1:19" ht="15" customHeight="1">
      <c r="A67" s="64"/>
      <c r="B67" s="136"/>
      <c r="C67" s="122"/>
      <c r="D67" s="17" t="s">
        <v>39</v>
      </c>
      <c r="E67" s="18"/>
      <c r="F67" s="19"/>
      <c r="G67" s="19"/>
      <c r="H67" s="20"/>
      <c r="I67" s="207">
        <v>24</v>
      </c>
      <c r="J67" s="207">
        <v>22</v>
      </c>
      <c r="K67" s="207">
        <v>42</v>
      </c>
      <c r="L67" s="208">
        <v>131</v>
      </c>
      <c r="M67" s="209">
        <v>131</v>
      </c>
      <c r="N67" s="209">
        <v>132</v>
      </c>
      <c r="O67" s="209">
        <v>105</v>
      </c>
      <c r="P67" s="209">
        <v>87</v>
      </c>
      <c r="Q67" s="203">
        <f>SUM(I67:P67)</f>
        <v>674</v>
      </c>
      <c r="S67" s="110"/>
    </row>
    <row r="68" spans="1:19" ht="15" customHeight="1">
      <c r="A68" s="64"/>
      <c r="B68" s="137"/>
      <c r="C68" s="127"/>
      <c r="D68" s="264" t="s">
        <v>40</v>
      </c>
      <c r="E68" s="265"/>
      <c r="F68" s="265"/>
      <c r="G68" s="265"/>
      <c r="H68" s="266"/>
      <c r="I68" s="129">
        <f aca="true" t="shared" si="6" ref="I68:P68">I64+I67</f>
        <v>1548</v>
      </c>
      <c r="J68" s="129">
        <f t="shared" si="6"/>
        <v>1472</v>
      </c>
      <c r="K68" s="129">
        <f t="shared" si="6"/>
        <v>1141</v>
      </c>
      <c r="L68" s="129">
        <f t="shared" si="6"/>
        <v>4980</v>
      </c>
      <c r="M68" s="130">
        <f t="shared" si="6"/>
        <v>3112</v>
      </c>
      <c r="N68" s="130">
        <f t="shared" si="6"/>
        <v>2680</v>
      </c>
      <c r="O68" s="130">
        <f t="shared" si="6"/>
        <v>2208</v>
      </c>
      <c r="P68" s="130">
        <f t="shared" si="6"/>
        <v>1859</v>
      </c>
      <c r="Q68" s="129">
        <f>SUM(D68:P68)</f>
        <v>19000</v>
      </c>
      <c r="S68" s="113">
        <f>Q64/S64</f>
        <v>0.19295604106343775</v>
      </c>
    </row>
    <row r="69" spans="1:19" ht="15" customHeight="1">
      <c r="A69" s="64"/>
      <c r="B69" s="131"/>
      <c r="C69" s="122"/>
      <c r="D69" s="21" t="s">
        <v>36</v>
      </c>
      <c r="E69" s="22"/>
      <c r="F69" s="23"/>
      <c r="G69" s="23"/>
      <c r="H69" s="24"/>
      <c r="I69" s="138">
        <f>SUM(I70:I71)</f>
        <v>1176</v>
      </c>
      <c r="J69" s="138">
        <f>SUM(J70:J71)</f>
        <v>1735</v>
      </c>
      <c r="K69" s="138">
        <f>SUM(K70:K71)</f>
        <v>1272</v>
      </c>
      <c r="L69" s="139">
        <f>SUM(L70:L71)</f>
        <v>4704</v>
      </c>
      <c r="M69" s="140">
        <f>M70+M71</f>
        <v>3017</v>
      </c>
      <c r="N69" s="140">
        <f>N70+N71</f>
        <v>2549</v>
      </c>
      <c r="O69" s="140">
        <f>O70+O71</f>
        <v>2121</v>
      </c>
      <c r="P69" s="140">
        <f>P70+P71</f>
        <v>1813</v>
      </c>
      <c r="Q69" s="133">
        <f>SUM(D69:P69)</f>
        <v>18387</v>
      </c>
      <c r="S69" s="104">
        <v>95328</v>
      </c>
    </row>
    <row r="70" spans="1:19" ht="15" customHeight="1">
      <c r="A70" s="64"/>
      <c r="B70" s="136"/>
      <c r="C70" s="122"/>
      <c r="D70" s="13" t="s">
        <v>37</v>
      </c>
      <c r="E70" s="14"/>
      <c r="F70" s="15"/>
      <c r="G70" s="15"/>
      <c r="H70" s="16"/>
      <c r="I70" s="203">
        <v>265</v>
      </c>
      <c r="J70" s="203">
        <v>461</v>
      </c>
      <c r="K70" s="203">
        <v>323</v>
      </c>
      <c r="L70" s="204">
        <v>968</v>
      </c>
      <c r="M70" s="205">
        <v>673</v>
      </c>
      <c r="N70" s="205">
        <v>491</v>
      </c>
      <c r="O70" s="205">
        <v>346</v>
      </c>
      <c r="P70" s="205">
        <v>353</v>
      </c>
      <c r="Q70" s="203">
        <f>SUM(I70:P70)</f>
        <v>3880</v>
      </c>
      <c r="S70" s="107"/>
    </row>
    <row r="71" spans="1:19" ht="15" customHeight="1">
      <c r="A71" s="64"/>
      <c r="B71" s="267" t="s">
        <v>120</v>
      </c>
      <c r="C71" s="268"/>
      <c r="D71" s="13" t="s">
        <v>38</v>
      </c>
      <c r="E71" s="14"/>
      <c r="F71" s="15"/>
      <c r="G71" s="15"/>
      <c r="H71" s="16"/>
      <c r="I71" s="203">
        <v>911</v>
      </c>
      <c r="J71" s="203">
        <v>1274</v>
      </c>
      <c r="K71" s="203">
        <v>949</v>
      </c>
      <c r="L71" s="204">
        <v>3736</v>
      </c>
      <c r="M71" s="205">
        <v>2344</v>
      </c>
      <c r="N71" s="205">
        <v>2058</v>
      </c>
      <c r="O71" s="205">
        <v>1775</v>
      </c>
      <c r="P71" s="205">
        <v>1460</v>
      </c>
      <c r="Q71" s="203">
        <f>SUM(I71:P71)</f>
        <v>14507</v>
      </c>
      <c r="S71" s="107"/>
    </row>
    <row r="72" spans="1:19" ht="15" customHeight="1">
      <c r="A72" s="64"/>
      <c r="B72" s="136"/>
      <c r="C72" s="122"/>
      <c r="D72" s="17" t="s">
        <v>39</v>
      </c>
      <c r="E72" s="18"/>
      <c r="F72" s="19"/>
      <c r="G72" s="19"/>
      <c r="H72" s="20"/>
      <c r="I72" s="207">
        <v>17</v>
      </c>
      <c r="J72" s="207">
        <v>21</v>
      </c>
      <c r="K72" s="207">
        <v>51</v>
      </c>
      <c r="L72" s="208">
        <v>132</v>
      </c>
      <c r="M72" s="209">
        <v>137</v>
      </c>
      <c r="N72" s="209">
        <v>127</v>
      </c>
      <c r="O72" s="209">
        <v>107</v>
      </c>
      <c r="P72" s="209">
        <v>93</v>
      </c>
      <c r="Q72" s="203">
        <f>SUM(I72:P72)</f>
        <v>685</v>
      </c>
      <c r="S72" s="110"/>
    </row>
    <row r="73" spans="1:19" ht="15" customHeight="1">
      <c r="A73" s="64"/>
      <c r="B73" s="137"/>
      <c r="C73" s="127"/>
      <c r="D73" s="264" t="s">
        <v>40</v>
      </c>
      <c r="E73" s="265"/>
      <c r="F73" s="265"/>
      <c r="G73" s="265"/>
      <c r="H73" s="266"/>
      <c r="I73" s="129">
        <f aca="true" t="shared" si="7" ref="I73:P73">I69+I72</f>
        <v>1193</v>
      </c>
      <c r="J73" s="129">
        <f t="shared" si="7"/>
        <v>1756</v>
      </c>
      <c r="K73" s="129">
        <f t="shared" si="7"/>
        <v>1323</v>
      </c>
      <c r="L73" s="129">
        <f t="shared" si="7"/>
        <v>4836</v>
      </c>
      <c r="M73" s="130">
        <f t="shared" si="7"/>
        <v>3154</v>
      </c>
      <c r="N73" s="130">
        <f t="shared" si="7"/>
        <v>2676</v>
      </c>
      <c r="O73" s="130">
        <f t="shared" si="7"/>
        <v>2228</v>
      </c>
      <c r="P73" s="130">
        <f t="shared" si="7"/>
        <v>1906</v>
      </c>
      <c r="Q73" s="129">
        <f>SUM(D73:P73)</f>
        <v>19072</v>
      </c>
      <c r="S73" s="113">
        <f>Q69/S69</f>
        <v>0.19288141993957703</v>
      </c>
    </row>
    <row r="74" spans="1:19" ht="15" customHeight="1">
      <c r="A74" s="64"/>
      <c r="B74" s="141"/>
      <c r="C74" s="142"/>
      <c r="D74" s="9" t="s">
        <v>36</v>
      </c>
      <c r="E74" s="10"/>
      <c r="F74" s="11"/>
      <c r="G74" s="11"/>
      <c r="H74" s="12"/>
      <c r="I74" s="138">
        <f>SUM(I75:I76)</f>
        <v>940</v>
      </c>
      <c r="J74" s="138">
        <f>SUM(J75:J76)</f>
        <v>1868</v>
      </c>
      <c r="K74" s="138">
        <f>SUM(K75:K76)</f>
        <v>1381</v>
      </c>
      <c r="L74" s="138">
        <f>SUM(L75:L76)</f>
        <v>4676</v>
      </c>
      <c r="M74" s="140">
        <f>M75+M76</f>
        <v>3022</v>
      </c>
      <c r="N74" s="140">
        <f>N75+N76</f>
        <v>2551</v>
      </c>
      <c r="O74" s="140">
        <f>O75+O76</f>
        <v>2125</v>
      </c>
      <c r="P74" s="140">
        <f>P75+P76</f>
        <v>1831</v>
      </c>
      <c r="Q74" s="138">
        <f>SUM(D74:P74)</f>
        <v>18394</v>
      </c>
      <c r="S74" s="104">
        <v>95725</v>
      </c>
    </row>
    <row r="75" spans="1:19" ht="15" customHeight="1">
      <c r="A75" s="64"/>
      <c r="B75" s="136"/>
      <c r="C75" s="122"/>
      <c r="D75" s="13" t="s">
        <v>37</v>
      </c>
      <c r="E75" s="14"/>
      <c r="F75" s="15"/>
      <c r="G75" s="15"/>
      <c r="H75" s="16"/>
      <c r="I75" s="203">
        <v>205</v>
      </c>
      <c r="J75" s="203">
        <v>492</v>
      </c>
      <c r="K75" s="203">
        <v>359</v>
      </c>
      <c r="L75" s="203">
        <v>952</v>
      </c>
      <c r="M75" s="205">
        <v>680</v>
      </c>
      <c r="N75" s="205">
        <v>489</v>
      </c>
      <c r="O75" s="205">
        <v>350</v>
      </c>
      <c r="P75" s="205">
        <v>356</v>
      </c>
      <c r="Q75" s="203">
        <f>SUM(I75:P75)</f>
        <v>3883</v>
      </c>
      <c r="S75" s="107"/>
    </row>
    <row r="76" spans="1:19" ht="15" customHeight="1">
      <c r="A76" s="64"/>
      <c r="B76" s="267" t="s">
        <v>121</v>
      </c>
      <c r="C76" s="268"/>
      <c r="D76" s="13" t="s">
        <v>38</v>
      </c>
      <c r="E76" s="14"/>
      <c r="F76" s="15"/>
      <c r="G76" s="15"/>
      <c r="H76" s="16"/>
      <c r="I76" s="203">
        <v>735</v>
      </c>
      <c r="J76" s="203">
        <v>1376</v>
      </c>
      <c r="K76" s="203">
        <v>1022</v>
      </c>
      <c r="L76" s="203">
        <v>3724</v>
      </c>
      <c r="M76" s="205">
        <v>2342</v>
      </c>
      <c r="N76" s="205">
        <v>2062</v>
      </c>
      <c r="O76" s="205">
        <v>1775</v>
      </c>
      <c r="P76" s="205">
        <v>1475</v>
      </c>
      <c r="Q76" s="203">
        <f>SUM(I76:P76)</f>
        <v>14511</v>
      </c>
      <c r="S76" s="107"/>
    </row>
    <row r="77" spans="1:19" ht="15" customHeight="1">
      <c r="A77" s="64"/>
      <c r="B77" s="136"/>
      <c r="C77" s="122"/>
      <c r="D77" s="17" t="s">
        <v>39</v>
      </c>
      <c r="E77" s="18"/>
      <c r="F77" s="19"/>
      <c r="G77" s="19"/>
      <c r="H77" s="20"/>
      <c r="I77" s="207">
        <v>11</v>
      </c>
      <c r="J77" s="207">
        <v>22</v>
      </c>
      <c r="K77" s="207">
        <v>57</v>
      </c>
      <c r="L77" s="207">
        <v>131</v>
      </c>
      <c r="M77" s="209">
        <v>134</v>
      </c>
      <c r="N77" s="209">
        <v>129</v>
      </c>
      <c r="O77" s="209">
        <v>107</v>
      </c>
      <c r="P77" s="209">
        <v>95</v>
      </c>
      <c r="Q77" s="203">
        <f>SUM(I77:P77)</f>
        <v>686</v>
      </c>
      <c r="S77" s="110"/>
    </row>
    <row r="78" spans="1:19" ht="15" customHeight="1">
      <c r="A78" s="64"/>
      <c r="B78" s="137"/>
      <c r="C78" s="127"/>
      <c r="D78" s="264" t="s">
        <v>40</v>
      </c>
      <c r="E78" s="265"/>
      <c r="F78" s="265"/>
      <c r="G78" s="265"/>
      <c r="H78" s="266"/>
      <c r="I78" s="129">
        <f aca="true" t="shared" si="8" ref="I78:P78">I74+I77</f>
        <v>951</v>
      </c>
      <c r="J78" s="129">
        <f t="shared" si="8"/>
        <v>1890</v>
      </c>
      <c r="K78" s="129">
        <f t="shared" si="8"/>
        <v>1438</v>
      </c>
      <c r="L78" s="129">
        <f t="shared" si="8"/>
        <v>4807</v>
      </c>
      <c r="M78" s="130">
        <f t="shared" si="8"/>
        <v>3156</v>
      </c>
      <c r="N78" s="130">
        <f t="shared" si="8"/>
        <v>2680</v>
      </c>
      <c r="O78" s="130">
        <f t="shared" si="8"/>
        <v>2232</v>
      </c>
      <c r="P78" s="130">
        <f t="shared" si="8"/>
        <v>1926</v>
      </c>
      <c r="Q78" s="129">
        <f>SUM(D78:P78)</f>
        <v>19080</v>
      </c>
      <c r="S78" s="113">
        <f>Q74/S74</f>
        <v>0.1921546095586315</v>
      </c>
    </row>
    <row r="79" spans="1:19" ht="15" customHeight="1">
      <c r="A79" s="64"/>
      <c r="B79" s="141"/>
      <c r="C79" s="142"/>
      <c r="D79" s="9" t="s">
        <v>36</v>
      </c>
      <c r="E79" s="10"/>
      <c r="F79" s="11"/>
      <c r="G79" s="11"/>
      <c r="H79" s="12"/>
      <c r="I79" s="138">
        <f>SUM(I80:I81)</f>
        <v>731</v>
      </c>
      <c r="J79" s="138">
        <f>SUM(J80:J81)</f>
        <v>1986</v>
      </c>
      <c r="K79" s="138">
        <f>SUM(K80:K81)</f>
        <v>1502</v>
      </c>
      <c r="L79" s="138">
        <f>SUM(L80:L81)</f>
        <v>4661</v>
      </c>
      <c r="M79" s="140">
        <f>M80+M81</f>
        <v>3002</v>
      </c>
      <c r="N79" s="140">
        <f>N80+N81</f>
        <v>2548</v>
      </c>
      <c r="O79" s="140">
        <f>O80+O81</f>
        <v>2117</v>
      </c>
      <c r="P79" s="140">
        <f>P80+P81</f>
        <v>1866</v>
      </c>
      <c r="Q79" s="138">
        <f>SUM(D79:P79)</f>
        <v>18413</v>
      </c>
      <c r="S79" s="104">
        <v>96053</v>
      </c>
    </row>
    <row r="80" spans="1:19" ht="15" customHeight="1">
      <c r="A80" s="64"/>
      <c r="B80" s="136"/>
      <c r="C80" s="122"/>
      <c r="D80" s="13" t="s">
        <v>37</v>
      </c>
      <c r="E80" s="14"/>
      <c r="F80" s="15"/>
      <c r="G80" s="15"/>
      <c r="H80" s="16"/>
      <c r="I80" s="203">
        <v>162</v>
      </c>
      <c r="J80" s="203">
        <v>524</v>
      </c>
      <c r="K80" s="203">
        <v>385</v>
      </c>
      <c r="L80" s="203">
        <v>949</v>
      </c>
      <c r="M80" s="205">
        <v>677</v>
      </c>
      <c r="N80" s="205">
        <v>510</v>
      </c>
      <c r="O80" s="205">
        <v>350</v>
      </c>
      <c r="P80" s="205">
        <v>348</v>
      </c>
      <c r="Q80" s="203">
        <f>SUM(I80:P80)</f>
        <v>3905</v>
      </c>
      <c r="S80" s="107"/>
    </row>
    <row r="81" spans="1:19" ht="15" customHeight="1">
      <c r="A81" s="64"/>
      <c r="B81" s="267" t="s">
        <v>122</v>
      </c>
      <c r="C81" s="268"/>
      <c r="D81" s="13" t="s">
        <v>38</v>
      </c>
      <c r="E81" s="14"/>
      <c r="F81" s="15"/>
      <c r="G81" s="15"/>
      <c r="H81" s="16"/>
      <c r="I81" s="203">
        <v>569</v>
      </c>
      <c r="J81" s="203">
        <v>1462</v>
      </c>
      <c r="K81" s="203">
        <v>1117</v>
      </c>
      <c r="L81" s="203">
        <v>3712</v>
      </c>
      <c r="M81" s="205">
        <v>2325</v>
      </c>
      <c r="N81" s="205">
        <v>2038</v>
      </c>
      <c r="O81" s="205">
        <v>1767</v>
      </c>
      <c r="P81" s="205">
        <v>1518</v>
      </c>
      <c r="Q81" s="203">
        <f>SUM(I81:P81)</f>
        <v>14508</v>
      </c>
      <c r="S81" s="107"/>
    </row>
    <row r="82" spans="1:19" ht="15" customHeight="1">
      <c r="A82" s="64"/>
      <c r="B82" s="136"/>
      <c r="C82" s="122"/>
      <c r="D82" s="17" t="s">
        <v>39</v>
      </c>
      <c r="E82" s="18"/>
      <c r="F82" s="19"/>
      <c r="G82" s="19"/>
      <c r="H82" s="20"/>
      <c r="I82" s="207">
        <v>9</v>
      </c>
      <c r="J82" s="207">
        <v>25</v>
      </c>
      <c r="K82" s="207">
        <v>63</v>
      </c>
      <c r="L82" s="207">
        <v>131</v>
      </c>
      <c r="M82" s="209">
        <v>129</v>
      </c>
      <c r="N82" s="209">
        <v>126</v>
      </c>
      <c r="O82" s="209">
        <v>103</v>
      </c>
      <c r="P82" s="209">
        <v>92</v>
      </c>
      <c r="Q82" s="203">
        <f>SUM(I82:P82)</f>
        <v>678</v>
      </c>
      <c r="S82" s="110"/>
    </row>
    <row r="83" spans="1:19" ht="15" customHeight="1">
      <c r="A83" s="64"/>
      <c r="B83" s="137"/>
      <c r="C83" s="127"/>
      <c r="D83" s="264" t="s">
        <v>40</v>
      </c>
      <c r="E83" s="265"/>
      <c r="F83" s="265"/>
      <c r="G83" s="265"/>
      <c r="H83" s="266"/>
      <c r="I83" s="129">
        <f aca="true" t="shared" si="9" ref="I83:P83">I79+I82</f>
        <v>740</v>
      </c>
      <c r="J83" s="129">
        <f t="shared" si="9"/>
        <v>2011</v>
      </c>
      <c r="K83" s="129">
        <f t="shared" si="9"/>
        <v>1565</v>
      </c>
      <c r="L83" s="129">
        <f t="shared" si="9"/>
        <v>4792</v>
      </c>
      <c r="M83" s="130">
        <f t="shared" si="9"/>
        <v>3131</v>
      </c>
      <c r="N83" s="130">
        <f t="shared" si="9"/>
        <v>2674</v>
      </c>
      <c r="O83" s="130">
        <f t="shared" si="9"/>
        <v>2220</v>
      </c>
      <c r="P83" s="130">
        <f t="shared" si="9"/>
        <v>1958</v>
      </c>
      <c r="Q83" s="129">
        <f>SUM(D83:P83)</f>
        <v>19091</v>
      </c>
      <c r="S83" s="113">
        <f>Q79/S79</f>
        <v>0.19169625102807825</v>
      </c>
    </row>
    <row r="84" spans="1:19" ht="15" customHeight="1">
      <c r="A84" s="64"/>
      <c r="B84" s="131"/>
      <c r="C84" s="122"/>
      <c r="D84" s="21" t="s">
        <v>36</v>
      </c>
      <c r="E84" s="22"/>
      <c r="F84" s="23"/>
      <c r="G84" s="23"/>
      <c r="H84" s="24"/>
      <c r="I84" s="138">
        <f>SUM(I85:I86)</f>
        <v>453</v>
      </c>
      <c r="J84" s="138">
        <f>SUM(J85:J86)</f>
        <v>2105</v>
      </c>
      <c r="K84" s="138">
        <f>SUM(K85:K86)</f>
        <v>1634</v>
      </c>
      <c r="L84" s="138">
        <f>SUM(L85:L86)</f>
        <v>4639</v>
      </c>
      <c r="M84" s="140">
        <f>M85+M86</f>
        <v>2980</v>
      </c>
      <c r="N84" s="140">
        <f>N85+N86</f>
        <v>2544</v>
      </c>
      <c r="O84" s="140">
        <f>O85+O86</f>
        <v>2116</v>
      </c>
      <c r="P84" s="140">
        <f>P85+P86</f>
        <v>1854</v>
      </c>
      <c r="Q84" s="133">
        <f>SUM(D84:P84)</f>
        <v>18325</v>
      </c>
      <c r="S84" s="104">
        <v>96528</v>
      </c>
    </row>
    <row r="85" spans="1:19" ht="15" customHeight="1">
      <c r="A85" s="64"/>
      <c r="B85" s="136"/>
      <c r="C85" s="122"/>
      <c r="D85" s="13" t="s">
        <v>37</v>
      </c>
      <c r="E85" s="14"/>
      <c r="F85" s="15"/>
      <c r="G85" s="15"/>
      <c r="H85" s="16"/>
      <c r="I85" s="203">
        <v>88</v>
      </c>
      <c r="J85" s="203">
        <v>539</v>
      </c>
      <c r="K85" s="203">
        <v>415</v>
      </c>
      <c r="L85" s="203">
        <v>928</v>
      </c>
      <c r="M85" s="205">
        <v>677</v>
      </c>
      <c r="N85" s="205">
        <v>508</v>
      </c>
      <c r="O85" s="205">
        <v>352</v>
      </c>
      <c r="P85" s="205">
        <v>344</v>
      </c>
      <c r="Q85" s="203">
        <f>SUM(I85:P85)</f>
        <v>3851</v>
      </c>
      <c r="S85" s="107"/>
    </row>
    <row r="86" spans="1:19" ht="15" customHeight="1">
      <c r="A86" s="64"/>
      <c r="B86" s="267" t="s">
        <v>86</v>
      </c>
      <c r="C86" s="268"/>
      <c r="D86" s="13" t="s">
        <v>38</v>
      </c>
      <c r="E86" s="14"/>
      <c r="F86" s="15"/>
      <c r="G86" s="15"/>
      <c r="H86" s="16"/>
      <c r="I86" s="203">
        <v>365</v>
      </c>
      <c r="J86" s="203">
        <v>1566</v>
      </c>
      <c r="K86" s="203">
        <v>1219</v>
      </c>
      <c r="L86" s="203">
        <v>3711</v>
      </c>
      <c r="M86" s="205">
        <v>2303</v>
      </c>
      <c r="N86" s="205">
        <v>2036</v>
      </c>
      <c r="O86" s="205">
        <v>1764</v>
      </c>
      <c r="P86" s="205">
        <v>1510</v>
      </c>
      <c r="Q86" s="203">
        <f>SUM(I86:P86)</f>
        <v>14474</v>
      </c>
      <c r="S86" s="107"/>
    </row>
    <row r="87" spans="1:19" ht="15" customHeight="1">
      <c r="A87" s="64"/>
      <c r="B87" s="136"/>
      <c r="C87" s="122"/>
      <c r="D87" s="17" t="s">
        <v>39</v>
      </c>
      <c r="E87" s="18"/>
      <c r="F87" s="19"/>
      <c r="G87" s="19"/>
      <c r="H87" s="20"/>
      <c r="I87" s="207">
        <v>4</v>
      </c>
      <c r="J87" s="207">
        <v>25</v>
      </c>
      <c r="K87" s="207">
        <v>69</v>
      </c>
      <c r="L87" s="207">
        <v>127</v>
      </c>
      <c r="M87" s="209">
        <v>133</v>
      </c>
      <c r="N87" s="209">
        <v>124</v>
      </c>
      <c r="O87" s="209">
        <v>100</v>
      </c>
      <c r="P87" s="209">
        <v>92</v>
      </c>
      <c r="Q87" s="203">
        <f>SUM(I87:P87)</f>
        <v>674</v>
      </c>
      <c r="S87" s="110"/>
    </row>
    <row r="88" spans="1:19" ht="15" customHeight="1">
      <c r="A88" s="64"/>
      <c r="B88" s="137"/>
      <c r="C88" s="127"/>
      <c r="D88" s="264" t="s">
        <v>40</v>
      </c>
      <c r="E88" s="265"/>
      <c r="F88" s="265"/>
      <c r="G88" s="265"/>
      <c r="H88" s="266"/>
      <c r="I88" s="129">
        <f aca="true" t="shared" si="10" ref="I88:P88">I84+I87</f>
        <v>457</v>
      </c>
      <c r="J88" s="129">
        <f t="shared" si="10"/>
        <v>2130</v>
      </c>
      <c r="K88" s="129">
        <f t="shared" si="10"/>
        <v>1703</v>
      </c>
      <c r="L88" s="129">
        <f t="shared" si="10"/>
        <v>4766</v>
      </c>
      <c r="M88" s="130">
        <f t="shared" si="10"/>
        <v>3113</v>
      </c>
      <c r="N88" s="130">
        <f t="shared" si="10"/>
        <v>2668</v>
      </c>
      <c r="O88" s="130">
        <f t="shared" si="10"/>
        <v>2216</v>
      </c>
      <c r="P88" s="130">
        <f t="shared" si="10"/>
        <v>1946</v>
      </c>
      <c r="Q88" s="129">
        <f>SUM(D88:P88)</f>
        <v>18999</v>
      </c>
      <c r="S88" s="113">
        <f>Q84/S84</f>
        <v>0.18984128957400961</v>
      </c>
    </row>
    <row r="89" spans="1:19" ht="15" customHeight="1">
      <c r="A89" s="64"/>
      <c r="B89" s="131"/>
      <c r="C89" s="122"/>
      <c r="D89" s="21" t="s">
        <v>36</v>
      </c>
      <c r="E89" s="22"/>
      <c r="F89" s="23"/>
      <c r="G89" s="23"/>
      <c r="H89" s="24"/>
      <c r="I89" s="138">
        <f>SUM(I90:I91)</f>
        <v>215</v>
      </c>
      <c r="J89" s="138">
        <f>SUM(J90:J91)</f>
        <v>2239</v>
      </c>
      <c r="K89" s="138">
        <f>SUM(K90:K91)</f>
        <v>1766</v>
      </c>
      <c r="L89" s="138">
        <f>SUM(L90:L91)</f>
        <v>4597</v>
      </c>
      <c r="M89" s="140">
        <f>M90+M91</f>
        <v>2975</v>
      </c>
      <c r="N89" s="140">
        <f>N90+N91</f>
        <v>2545</v>
      </c>
      <c r="O89" s="140">
        <f>O90+O91</f>
        <v>2109</v>
      </c>
      <c r="P89" s="140">
        <f>P90+P91</f>
        <v>1879</v>
      </c>
      <c r="Q89" s="133">
        <f>SUM(D89:P89)</f>
        <v>18325</v>
      </c>
      <c r="S89" s="104">
        <v>96912</v>
      </c>
    </row>
    <row r="90" spans="1:19" ht="15" customHeight="1">
      <c r="A90" s="64"/>
      <c r="B90" s="136"/>
      <c r="C90" s="122"/>
      <c r="D90" s="13" t="s">
        <v>37</v>
      </c>
      <c r="E90" s="14"/>
      <c r="F90" s="15"/>
      <c r="G90" s="15"/>
      <c r="H90" s="16"/>
      <c r="I90" s="203">
        <v>43</v>
      </c>
      <c r="J90" s="203">
        <v>553</v>
      </c>
      <c r="K90" s="203">
        <v>441</v>
      </c>
      <c r="L90" s="203">
        <v>915</v>
      </c>
      <c r="M90" s="205">
        <v>682</v>
      </c>
      <c r="N90" s="205">
        <v>505</v>
      </c>
      <c r="O90" s="205">
        <v>340</v>
      </c>
      <c r="P90" s="205">
        <v>348</v>
      </c>
      <c r="Q90" s="203">
        <f>SUM(I90:P90)</f>
        <v>3827</v>
      </c>
      <c r="S90" s="107"/>
    </row>
    <row r="91" spans="1:19" ht="15" customHeight="1">
      <c r="A91" s="64"/>
      <c r="B91" s="267" t="s">
        <v>123</v>
      </c>
      <c r="C91" s="268"/>
      <c r="D91" s="13" t="s">
        <v>38</v>
      </c>
      <c r="E91" s="14"/>
      <c r="F91" s="15"/>
      <c r="G91" s="15"/>
      <c r="H91" s="16"/>
      <c r="I91" s="203">
        <v>172</v>
      </c>
      <c r="J91" s="203">
        <v>1686</v>
      </c>
      <c r="K91" s="203">
        <v>1325</v>
      </c>
      <c r="L91" s="203">
        <v>3682</v>
      </c>
      <c r="M91" s="205">
        <v>2293</v>
      </c>
      <c r="N91" s="205">
        <v>2040</v>
      </c>
      <c r="O91" s="205">
        <v>1769</v>
      </c>
      <c r="P91" s="205">
        <v>1531</v>
      </c>
      <c r="Q91" s="203">
        <f>SUM(I91:P91)</f>
        <v>14498</v>
      </c>
      <c r="S91" s="107"/>
    </row>
    <row r="92" spans="1:19" ht="15" customHeight="1">
      <c r="A92" s="64"/>
      <c r="B92" s="136"/>
      <c r="C92" s="122"/>
      <c r="D92" s="17" t="s">
        <v>39</v>
      </c>
      <c r="E92" s="18"/>
      <c r="F92" s="19"/>
      <c r="G92" s="19"/>
      <c r="H92" s="20"/>
      <c r="I92" s="207">
        <v>2</v>
      </c>
      <c r="J92" s="207">
        <v>27</v>
      </c>
      <c r="K92" s="207">
        <v>68</v>
      </c>
      <c r="L92" s="207">
        <v>132</v>
      </c>
      <c r="M92" s="209">
        <v>130</v>
      </c>
      <c r="N92" s="209">
        <v>125</v>
      </c>
      <c r="O92" s="209">
        <v>98</v>
      </c>
      <c r="P92" s="209">
        <v>96</v>
      </c>
      <c r="Q92" s="203">
        <f>SUM(I92:P92)</f>
        <v>678</v>
      </c>
      <c r="S92" s="110"/>
    </row>
    <row r="93" spans="1:19" ht="15" customHeight="1">
      <c r="A93" s="64"/>
      <c r="B93" s="137"/>
      <c r="C93" s="127"/>
      <c r="D93" s="264" t="s">
        <v>40</v>
      </c>
      <c r="E93" s="265"/>
      <c r="F93" s="265"/>
      <c r="G93" s="265"/>
      <c r="H93" s="266"/>
      <c r="I93" s="129">
        <f aca="true" t="shared" si="11" ref="I93:P93">I89+I92</f>
        <v>217</v>
      </c>
      <c r="J93" s="129">
        <f t="shared" si="11"/>
        <v>2266</v>
      </c>
      <c r="K93" s="129">
        <f t="shared" si="11"/>
        <v>1834</v>
      </c>
      <c r="L93" s="129">
        <f t="shared" si="11"/>
        <v>4729</v>
      </c>
      <c r="M93" s="130">
        <f t="shared" si="11"/>
        <v>3105</v>
      </c>
      <c r="N93" s="130">
        <f t="shared" si="11"/>
        <v>2670</v>
      </c>
      <c r="O93" s="130">
        <f t="shared" si="11"/>
        <v>2207</v>
      </c>
      <c r="P93" s="130">
        <f t="shared" si="11"/>
        <v>1975</v>
      </c>
      <c r="Q93" s="129">
        <f>SUM(D93:P93)</f>
        <v>19003</v>
      </c>
      <c r="S93" s="113">
        <f>Q89/S89</f>
        <v>0.18908907049694568</v>
      </c>
    </row>
    <row r="94" spans="1:19" ht="15" customHeight="1">
      <c r="A94" s="64"/>
      <c r="B94" s="131"/>
      <c r="C94" s="122"/>
      <c r="D94" s="21" t="s">
        <v>36</v>
      </c>
      <c r="E94" s="22"/>
      <c r="F94" s="23"/>
      <c r="G94" s="23"/>
      <c r="H94" s="24"/>
      <c r="I94" s="138">
        <f>SUM(I95:I96)</f>
        <v>0</v>
      </c>
      <c r="J94" s="138">
        <f>SUM(J95:J96)</f>
        <v>2388</v>
      </c>
      <c r="K94" s="138">
        <f>SUM(K95:K96)</f>
        <v>1889</v>
      </c>
      <c r="L94" s="138">
        <f>SUM(L95:L96)</f>
        <v>4534</v>
      </c>
      <c r="M94" s="140">
        <f>M95+M96</f>
        <v>2977</v>
      </c>
      <c r="N94" s="140">
        <f>N95+N96</f>
        <v>2580</v>
      </c>
      <c r="O94" s="140">
        <f>O95+O96</f>
        <v>2127</v>
      </c>
      <c r="P94" s="140">
        <f>P95+P96</f>
        <v>1934</v>
      </c>
      <c r="Q94" s="133">
        <f>SUM(D94:P94)</f>
        <v>18429</v>
      </c>
      <c r="S94" s="104">
        <v>97201</v>
      </c>
    </row>
    <row r="95" spans="1:19" ht="15" customHeight="1">
      <c r="A95" s="64"/>
      <c r="B95" s="136"/>
      <c r="C95" s="122"/>
      <c r="D95" s="13" t="s">
        <v>37</v>
      </c>
      <c r="E95" s="14"/>
      <c r="F95" s="15"/>
      <c r="G95" s="15"/>
      <c r="H95" s="16"/>
      <c r="I95" s="203">
        <v>0</v>
      </c>
      <c r="J95" s="203">
        <v>583</v>
      </c>
      <c r="K95" s="203">
        <v>459</v>
      </c>
      <c r="L95" s="203">
        <v>905</v>
      </c>
      <c r="M95" s="205">
        <v>672</v>
      </c>
      <c r="N95" s="205">
        <v>512</v>
      </c>
      <c r="O95" s="205">
        <v>344</v>
      </c>
      <c r="P95" s="205">
        <v>353</v>
      </c>
      <c r="Q95" s="203">
        <f>SUM(I95:P95)</f>
        <v>3828</v>
      </c>
      <c r="S95" s="107"/>
    </row>
    <row r="96" spans="1:19" ht="15" customHeight="1">
      <c r="A96" s="64"/>
      <c r="B96" s="267" t="s">
        <v>124</v>
      </c>
      <c r="C96" s="268"/>
      <c r="D96" s="13" t="s">
        <v>38</v>
      </c>
      <c r="E96" s="14"/>
      <c r="F96" s="15"/>
      <c r="G96" s="15"/>
      <c r="H96" s="16"/>
      <c r="I96" s="203">
        <v>0</v>
      </c>
      <c r="J96" s="203">
        <v>1805</v>
      </c>
      <c r="K96" s="203">
        <v>1430</v>
      </c>
      <c r="L96" s="203">
        <v>3629</v>
      </c>
      <c r="M96" s="205">
        <v>2305</v>
      </c>
      <c r="N96" s="205">
        <v>2068</v>
      </c>
      <c r="O96" s="205">
        <v>1783</v>
      </c>
      <c r="P96" s="205">
        <v>1581</v>
      </c>
      <c r="Q96" s="203">
        <f>SUM(I96:P96)</f>
        <v>14601</v>
      </c>
      <c r="S96" s="107"/>
    </row>
    <row r="97" spans="1:19" ht="15" customHeight="1">
      <c r="A97" s="64"/>
      <c r="B97" s="136"/>
      <c r="C97" s="143" t="s">
        <v>125</v>
      </c>
      <c r="D97" s="17" t="s">
        <v>39</v>
      </c>
      <c r="E97" s="18"/>
      <c r="F97" s="19"/>
      <c r="G97" s="19"/>
      <c r="H97" s="20"/>
      <c r="I97" s="207">
        <v>0</v>
      </c>
      <c r="J97" s="207">
        <v>25</v>
      </c>
      <c r="K97" s="207">
        <v>69</v>
      </c>
      <c r="L97" s="207">
        <v>131</v>
      </c>
      <c r="M97" s="209">
        <v>132</v>
      </c>
      <c r="N97" s="209">
        <v>122</v>
      </c>
      <c r="O97" s="209">
        <v>100</v>
      </c>
      <c r="P97" s="209">
        <v>98</v>
      </c>
      <c r="Q97" s="203">
        <f>SUM(I97:P97)</f>
        <v>677</v>
      </c>
      <c r="S97" s="110"/>
    </row>
    <row r="98" spans="1:19" ht="15" customHeight="1">
      <c r="A98" s="64"/>
      <c r="B98" s="137"/>
      <c r="C98" s="127"/>
      <c r="D98" s="264" t="s">
        <v>40</v>
      </c>
      <c r="E98" s="265"/>
      <c r="F98" s="265"/>
      <c r="G98" s="265"/>
      <c r="H98" s="266"/>
      <c r="I98" s="129">
        <f aca="true" t="shared" si="12" ref="I98:P98">I94+I97</f>
        <v>0</v>
      </c>
      <c r="J98" s="129">
        <f t="shared" si="12"/>
        <v>2413</v>
      </c>
      <c r="K98" s="129">
        <f t="shared" si="12"/>
        <v>1958</v>
      </c>
      <c r="L98" s="129">
        <f t="shared" si="12"/>
        <v>4665</v>
      </c>
      <c r="M98" s="130">
        <f t="shared" si="12"/>
        <v>3109</v>
      </c>
      <c r="N98" s="130">
        <f t="shared" si="12"/>
        <v>2702</v>
      </c>
      <c r="O98" s="130">
        <f t="shared" si="12"/>
        <v>2227</v>
      </c>
      <c r="P98" s="130">
        <f t="shared" si="12"/>
        <v>2032</v>
      </c>
      <c r="Q98" s="129">
        <f>SUM(D98:P98)</f>
        <v>19106</v>
      </c>
      <c r="S98" s="113">
        <f>Q94/S94</f>
        <v>0.18959681484758387</v>
      </c>
    </row>
    <row r="99" spans="1:19" ht="15" customHeight="1">
      <c r="A99" s="64"/>
      <c r="B99" s="144"/>
      <c r="C99" s="145"/>
      <c r="D99" s="21" t="s">
        <v>36</v>
      </c>
      <c r="E99" s="22"/>
      <c r="F99" s="23"/>
      <c r="G99" s="23"/>
      <c r="H99" s="24"/>
      <c r="I99" s="296">
        <f>(I94+J94)/I30</f>
        <v>0.7336405529953917</v>
      </c>
      <c r="J99" s="297"/>
      <c r="K99" s="296">
        <f>(K94+L94)/K30</f>
        <v>1.1370154009559215</v>
      </c>
      <c r="L99" s="297"/>
      <c r="M99" s="146">
        <f aca="true" t="shared" si="13" ref="M99:Q103">M94/M30</f>
        <v>1.0583007465339496</v>
      </c>
      <c r="N99" s="146">
        <f t="shared" si="13"/>
        <v>1.1035072711719418</v>
      </c>
      <c r="O99" s="146">
        <f t="shared" si="13"/>
        <v>1.0206333973128598</v>
      </c>
      <c r="P99" s="146">
        <f t="shared" si="13"/>
        <v>1.1546268656716419</v>
      </c>
      <c r="Q99" s="146">
        <f t="shared" si="13"/>
        <v>1.034523408555069</v>
      </c>
      <c r="S99" s="147">
        <f>S94/S30</f>
        <v>1.0430410988303467</v>
      </c>
    </row>
    <row r="100" spans="1:19" ht="15" customHeight="1">
      <c r="A100" s="64"/>
      <c r="B100" s="290" t="s">
        <v>126</v>
      </c>
      <c r="C100" s="291"/>
      <c r="D100" s="13" t="s">
        <v>37</v>
      </c>
      <c r="E100" s="14"/>
      <c r="F100" s="15"/>
      <c r="G100" s="15"/>
      <c r="H100" s="16"/>
      <c r="I100" s="298">
        <f>(I95+J95)/I31</f>
        <v>0.7032569360675512</v>
      </c>
      <c r="J100" s="299"/>
      <c r="K100" s="298">
        <f>(K95+L95)/K31</f>
        <v>1.10804224207961</v>
      </c>
      <c r="L100" s="299"/>
      <c r="M100" s="148">
        <f t="shared" si="13"/>
        <v>1.1646447140381282</v>
      </c>
      <c r="N100" s="148">
        <f t="shared" si="13"/>
        <v>1.199063231850117</v>
      </c>
      <c r="O100" s="148">
        <f t="shared" si="13"/>
        <v>0.9745042492917847</v>
      </c>
      <c r="P100" s="148">
        <f t="shared" si="13"/>
        <v>1.110062893081761</v>
      </c>
      <c r="Q100" s="148">
        <f t="shared" si="13"/>
        <v>1.0248995983935743</v>
      </c>
      <c r="S100" s="107"/>
    </row>
    <row r="101" spans="1:19" ht="15" customHeight="1">
      <c r="A101" s="64"/>
      <c r="B101" s="290" t="s">
        <v>127</v>
      </c>
      <c r="C101" s="291"/>
      <c r="D101" s="13" t="s">
        <v>38</v>
      </c>
      <c r="E101" s="14"/>
      <c r="F101" s="15"/>
      <c r="G101" s="15"/>
      <c r="H101" s="16"/>
      <c r="I101" s="298">
        <f>(I96+J96)/I32</f>
        <v>0.7440230832646332</v>
      </c>
      <c r="J101" s="299"/>
      <c r="K101" s="298">
        <f>(K96+L96)/K32</f>
        <v>1.145088275237664</v>
      </c>
      <c r="L101" s="299"/>
      <c r="M101" s="149">
        <f t="shared" si="13"/>
        <v>1.0308586762075134</v>
      </c>
      <c r="N101" s="149">
        <f t="shared" si="13"/>
        <v>1.0821559392987965</v>
      </c>
      <c r="O101" s="149">
        <f t="shared" si="13"/>
        <v>1.0300404390525708</v>
      </c>
      <c r="P101" s="149">
        <f t="shared" si="13"/>
        <v>1.1650700073691969</v>
      </c>
      <c r="Q101" s="149">
        <f t="shared" si="13"/>
        <v>1.037076496910292</v>
      </c>
      <c r="S101" s="107"/>
    </row>
    <row r="102" spans="1:19" ht="15" customHeight="1">
      <c r="A102" s="64"/>
      <c r="B102" s="290" t="s">
        <v>136</v>
      </c>
      <c r="C102" s="291"/>
      <c r="D102" s="17" t="s">
        <v>39</v>
      </c>
      <c r="E102" s="18"/>
      <c r="F102" s="19"/>
      <c r="G102" s="19"/>
      <c r="H102" s="20"/>
      <c r="I102" s="300">
        <f>(I97+J97)/I33</f>
        <v>0.43103448275862066</v>
      </c>
      <c r="J102" s="301"/>
      <c r="K102" s="300">
        <f>(K97+L97)/K33</f>
        <v>1.1363636363636365</v>
      </c>
      <c r="L102" s="301"/>
      <c r="M102" s="150">
        <f t="shared" si="13"/>
        <v>1.0153846153846153</v>
      </c>
      <c r="N102" s="150">
        <f t="shared" si="13"/>
        <v>1.0166666666666666</v>
      </c>
      <c r="O102" s="150">
        <f t="shared" si="13"/>
        <v>1.0638297872340425</v>
      </c>
      <c r="P102" s="150">
        <f t="shared" si="13"/>
        <v>1.0425531914893618</v>
      </c>
      <c r="Q102" s="150">
        <f t="shared" si="13"/>
        <v>1.0074404761904763</v>
      </c>
      <c r="S102" s="110"/>
    </row>
    <row r="103" spans="1:19" ht="15" customHeight="1">
      <c r="A103" s="64"/>
      <c r="B103" s="169"/>
      <c r="C103" s="170"/>
      <c r="D103" s="264" t="s">
        <v>40</v>
      </c>
      <c r="E103" s="265"/>
      <c r="F103" s="265"/>
      <c r="G103" s="265"/>
      <c r="H103" s="266"/>
      <c r="I103" s="302">
        <f>(I98+J98)/I34</f>
        <v>0.7283428916389979</v>
      </c>
      <c r="J103" s="303"/>
      <c r="K103" s="302">
        <f>(K98+L98)/K34</f>
        <v>1.1369957081545063</v>
      </c>
      <c r="L103" s="303"/>
      <c r="M103" s="151">
        <f t="shared" si="13"/>
        <v>1.0564050288820932</v>
      </c>
      <c r="N103" s="151">
        <f t="shared" si="13"/>
        <v>1.09926769731489</v>
      </c>
      <c r="O103" s="151">
        <f t="shared" si="13"/>
        <v>1.022497704315886</v>
      </c>
      <c r="P103" s="151">
        <f t="shared" si="13"/>
        <v>1.148671565856416</v>
      </c>
      <c r="Q103" s="151">
        <f t="shared" si="13"/>
        <v>1.033538894298388</v>
      </c>
      <c r="S103" s="151">
        <f>S98/S34</f>
        <v>0.9918337922783396</v>
      </c>
    </row>
    <row r="104" spans="1:18" ht="15" customHeight="1">
      <c r="A104" s="64"/>
      <c r="B104" s="216" t="s">
        <v>159</v>
      </c>
      <c r="C104" s="217" t="s">
        <v>128</v>
      </c>
      <c r="D104" s="218"/>
      <c r="E104" s="218"/>
      <c r="F104" s="25"/>
      <c r="G104" s="25"/>
      <c r="H104" s="25"/>
      <c r="I104" s="26"/>
      <c r="J104" s="26"/>
      <c r="K104" s="26"/>
      <c r="L104" s="26"/>
      <c r="M104" s="26"/>
      <c r="N104" s="26"/>
      <c r="O104" s="26"/>
      <c r="P104" s="26"/>
      <c r="Q104" s="26"/>
      <c r="R104" s="153"/>
    </row>
    <row r="105" spans="1:18" ht="15" customHeight="1">
      <c r="A105" s="64"/>
      <c r="B105" s="216" t="s">
        <v>162</v>
      </c>
      <c r="C105" s="217" t="s">
        <v>149</v>
      </c>
      <c r="D105" s="218"/>
      <c r="E105" s="218"/>
      <c r="F105" s="25"/>
      <c r="G105" s="25"/>
      <c r="H105" s="25"/>
      <c r="I105" s="26"/>
      <c r="J105" s="26"/>
      <c r="K105" s="26"/>
      <c r="L105" s="26"/>
      <c r="M105" s="26"/>
      <c r="N105" s="26"/>
      <c r="O105" s="26"/>
      <c r="P105" s="26"/>
      <c r="Q105" s="26"/>
      <c r="R105" s="153"/>
    </row>
    <row r="106" spans="1:18" ht="15" customHeight="1">
      <c r="A106" s="64"/>
      <c r="B106" s="216"/>
      <c r="C106" s="217" t="s">
        <v>150</v>
      </c>
      <c r="D106" s="218"/>
      <c r="E106" s="218"/>
      <c r="F106" s="25"/>
      <c r="G106" s="25"/>
      <c r="H106" s="25"/>
      <c r="I106" s="26"/>
      <c r="J106" s="26"/>
      <c r="K106" s="26"/>
      <c r="L106" s="26"/>
      <c r="M106" s="26"/>
      <c r="N106" s="26"/>
      <c r="O106" s="26"/>
      <c r="P106" s="26"/>
      <c r="Q106" s="26"/>
      <c r="R106" s="153"/>
    </row>
    <row r="107" spans="1:18" ht="15" customHeight="1">
      <c r="A107" s="64"/>
      <c r="B107" s="152"/>
      <c r="C107" s="154"/>
      <c r="D107" s="25"/>
      <c r="E107" s="25"/>
      <c r="F107" s="25"/>
      <c r="G107" s="25"/>
      <c r="H107" s="25"/>
      <c r="I107" s="26"/>
      <c r="J107" s="26"/>
      <c r="K107" s="26"/>
      <c r="L107" s="26"/>
      <c r="M107" s="26"/>
      <c r="N107" s="26"/>
      <c r="O107" s="26"/>
      <c r="P107" s="26"/>
      <c r="Q107" s="26"/>
      <c r="R107" s="153"/>
    </row>
    <row r="108" spans="19:30" ht="19.5" customHeight="1">
      <c r="S108" s="155" t="s">
        <v>157</v>
      </c>
      <c r="T108" s="156" t="s">
        <v>117</v>
      </c>
      <c r="U108" s="157" t="s">
        <v>129</v>
      </c>
      <c r="V108" s="157" t="s">
        <v>98</v>
      </c>
      <c r="W108" s="157" t="s">
        <v>99</v>
      </c>
      <c r="X108" s="157" t="s">
        <v>130</v>
      </c>
      <c r="Y108" s="157" t="s">
        <v>131</v>
      </c>
      <c r="Z108" s="157" t="s">
        <v>132</v>
      </c>
      <c r="AA108" s="157" t="s">
        <v>133</v>
      </c>
      <c r="AB108" s="158"/>
      <c r="AC108" s="158"/>
      <c r="AD108" s="158"/>
    </row>
    <row r="109" spans="19:27" ht="19.5" customHeight="1">
      <c r="S109" s="155" t="s">
        <v>83</v>
      </c>
      <c r="T109" s="159">
        <f>I41</f>
        <v>3106</v>
      </c>
      <c r="U109" s="159">
        <f aca="true" t="shared" si="14" ref="U109:AA109">J41</f>
        <v>236</v>
      </c>
      <c r="V109" s="159">
        <f t="shared" si="14"/>
        <v>242</v>
      </c>
      <c r="W109" s="159">
        <f t="shared" si="14"/>
        <v>5584</v>
      </c>
      <c r="X109" s="159">
        <f t="shared" si="14"/>
        <v>2987</v>
      </c>
      <c r="Y109" s="159">
        <f t="shared" si="14"/>
        <v>2512</v>
      </c>
      <c r="Z109" s="159">
        <f t="shared" si="14"/>
        <v>2200</v>
      </c>
      <c r="AA109" s="159">
        <f t="shared" si="14"/>
        <v>1763</v>
      </c>
    </row>
    <row r="110" spans="19:27" ht="19.5" customHeight="1">
      <c r="S110" s="155" t="s">
        <v>84</v>
      </c>
      <c r="T110" s="159">
        <f aca="true" t="shared" si="15" ref="T110:AA110">I46</f>
        <v>2762</v>
      </c>
      <c r="U110" s="159">
        <f t="shared" si="15"/>
        <v>520</v>
      </c>
      <c r="V110" s="159">
        <f t="shared" si="15"/>
        <v>567</v>
      </c>
      <c r="W110" s="159">
        <f t="shared" si="15"/>
        <v>5260</v>
      </c>
      <c r="X110" s="159">
        <f t="shared" si="15"/>
        <v>3055</v>
      </c>
      <c r="Y110" s="159">
        <f t="shared" si="15"/>
        <v>2563</v>
      </c>
      <c r="Z110" s="159">
        <f t="shared" si="15"/>
        <v>2207</v>
      </c>
      <c r="AA110" s="159">
        <f t="shared" si="15"/>
        <v>1761</v>
      </c>
    </row>
    <row r="111" spans="19:27" ht="19.5" customHeight="1">
      <c r="S111" s="155" t="s">
        <v>115</v>
      </c>
      <c r="T111" s="159">
        <f aca="true" t="shared" si="16" ref="T111:AA111">I51</f>
        <v>2457</v>
      </c>
      <c r="U111" s="159">
        <f t="shared" si="16"/>
        <v>771</v>
      </c>
      <c r="V111" s="159">
        <f t="shared" si="16"/>
        <v>742</v>
      </c>
      <c r="W111" s="159">
        <f t="shared" si="16"/>
        <v>5186</v>
      </c>
      <c r="X111" s="159">
        <f t="shared" si="16"/>
        <v>3046</v>
      </c>
      <c r="Y111" s="159">
        <f t="shared" si="16"/>
        <v>2576</v>
      </c>
      <c r="Z111" s="159">
        <f t="shared" si="16"/>
        <v>2227</v>
      </c>
      <c r="AA111" s="159">
        <f t="shared" si="16"/>
        <v>1830</v>
      </c>
    </row>
    <row r="112" spans="19:27" ht="19.5" customHeight="1">
      <c r="S112" s="155" t="s">
        <v>116</v>
      </c>
      <c r="T112" s="159">
        <f aca="true" t="shared" si="17" ref="T112:AA112">I56</f>
        <v>2220</v>
      </c>
      <c r="U112" s="159">
        <f t="shared" si="17"/>
        <v>961</v>
      </c>
      <c r="V112" s="159">
        <f t="shared" si="17"/>
        <v>858</v>
      </c>
      <c r="W112" s="159">
        <f t="shared" si="17"/>
        <v>5119</v>
      </c>
      <c r="X112" s="159">
        <f t="shared" si="17"/>
        <v>3040</v>
      </c>
      <c r="Y112" s="159">
        <f t="shared" si="17"/>
        <v>2625</v>
      </c>
      <c r="Z112" s="159">
        <f t="shared" si="17"/>
        <v>2225</v>
      </c>
      <c r="AA112" s="159">
        <f t="shared" si="17"/>
        <v>1812</v>
      </c>
    </row>
    <row r="113" spans="19:27" ht="19.5" customHeight="1">
      <c r="S113" s="155" t="s">
        <v>118</v>
      </c>
      <c r="T113" s="159">
        <f aca="true" t="shared" si="18" ref="T113:AA113">I63</f>
        <v>1910</v>
      </c>
      <c r="U113" s="159">
        <f t="shared" si="18"/>
        <v>1204</v>
      </c>
      <c r="V113" s="159">
        <f t="shared" si="18"/>
        <v>1013</v>
      </c>
      <c r="W113" s="159">
        <f t="shared" si="18"/>
        <v>5026</v>
      </c>
      <c r="X113" s="159">
        <f t="shared" si="18"/>
        <v>3072</v>
      </c>
      <c r="Y113" s="159">
        <f t="shared" si="18"/>
        <v>2664</v>
      </c>
      <c r="Z113" s="159">
        <f t="shared" si="18"/>
        <v>2216</v>
      </c>
      <c r="AA113" s="159">
        <f t="shared" si="18"/>
        <v>1813</v>
      </c>
    </row>
    <row r="114" spans="19:27" ht="19.5" customHeight="1">
      <c r="S114" s="155" t="s">
        <v>119</v>
      </c>
      <c r="T114" s="159">
        <f aca="true" t="shared" si="19" ref="T114:AA114">I68</f>
        <v>1548</v>
      </c>
      <c r="U114" s="159">
        <f t="shared" si="19"/>
        <v>1472</v>
      </c>
      <c r="V114" s="159">
        <f t="shared" si="19"/>
        <v>1141</v>
      </c>
      <c r="W114" s="159">
        <f t="shared" si="19"/>
        <v>4980</v>
      </c>
      <c r="X114" s="159">
        <f t="shared" si="19"/>
        <v>3112</v>
      </c>
      <c r="Y114" s="159">
        <f t="shared" si="19"/>
        <v>2680</v>
      </c>
      <c r="Z114" s="159">
        <f t="shared" si="19"/>
        <v>2208</v>
      </c>
      <c r="AA114" s="159">
        <f t="shared" si="19"/>
        <v>1859</v>
      </c>
    </row>
    <row r="115" spans="19:27" ht="19.5" customHeight="1">
      <c r="S115" s="155" t="s">
        <v>120</v>
      </c>
      <c r="T115" s="159">
        <f aca="true" t="shared" si="20" ref="T115:AA115">I73</f>
        <v>1193</v>
      </c>
      <c r="U115" s="159">
        <f t="shared" si="20"/>
        <v>1756</v>
      </c>
      <c r="V115" s="159">
        <f t="shared" si="20"/>
        <v>1323</v>
      </c>
      <c r="W115" s="159">
        <f t="shared" si="20"/>
        <v>4836</v>
      </c>
      <c r="X115" s="159">
        <f t="shared" si="20"/>
        <v>3154</v>
      </c>
      <c r="Y115" s="159">
        <f t="shared" si="20"/>
        <v>2676</v>
      </c>
      <c r="Z115" s="159">
        <f t="shared" si="20"/>
        <v>2228</v>
      </c>
      <c r="AA115" s="159">
        <f t="shared" si="20"/>
        <v>1906</v>
      </c>
    </row>
    <row r="116" spans="19:27" ht="19.5" customHeight="1">
      <c r="S116" s="155" t="s">
        <v>121</v>
      </c>
      <c r="T116" s="159">
        <f aca="true" t="shared" si="21" ref="T116:AA116">I78</f>
        <v>951</v>
      </c>
      <c r="U116" s="159">
        <f t="shared" si="21"/>
        <v>1890</v>
      </c>
      <c r="V116" s="159">
        <f t="shared" si="21"/>
        <v>1438</v>
      </c>
      <c r="W116" s="159">
        <f t="shared" si="21"/>
        <v>4807</v>
      </c>
      <c r="X116" s="159">
        <f t="shared" si="21"/>
        <v>3156</v>
      </c>
      <c r="Y116" s="159">
        <f t="shared" si="21"/>
        <v>2680</v>
      </c>
      <c r="Z116" s="159">
        <f t="shared" si="21"/>
        <v>2232</v>
      </c>
      <c r="AA116" s="159">
        <f t="shared" si="21"/>
        <v>1926</v>
      </c>
    </row>
    <row r="117" spans="19:27" ht="19.5" customHeight="1">
      <c r="S117" s="155" t="s">
        <v>122</v>
      </c>
      <c r="T117" s="159">
        <f aca="true" t="shared" si="22" ref="T117:AA117">I83</f>
        <v>740</v>
      </c>
      <c r="U117" s="159">
        <f t="shared" si="22"/>
        <v>2011</v>
      </c>
      <c r="V117" s="159">
        <f t="shared" si="22"/>
        <v>1565</v>
      </c>
      <c r="W117" s="159">
        <f t="shared" si="22"/>
        <v>4792</v>
      </c>
      <c r="X117" s="159">
        <f t="shared" si="22"/>
        <v>3131</v>
      </c>
      <c r="Y117" s="159">
        <f t="shared" si="22"/>
        <v>2674</v>
      </c>
      <c r="Z117" s="159">
        <f t="shared" si="22"/>
        <v>2220</v>
      </c>
      <c r="AA117" s="159">
        <f t="shared" si="22"/>
        <v>1958</v>
      </c>
    </row>
    <row r="118" spans="19:27" ht="19.5" customHeight="1">
      <c r="S118" s="155" t="s">
        <v>86</v>
      </c>
      <c r="T118" s="159">
        <f aca="true" t="shared" si="23" ref="T118:AA118">I88</f>
        <v>457</v>
      </c>
      <c r="U118" s="159">
        <f t="shared" si="23"/>
        <v>2130</v>
      </c>
      <c r="V118" s="159">
        <f t="shared" si="23"/>
        <v>1703</v>
      </c>
      <c r="W118" s="159">
        <f t="shared" si="23"/>
        <v>4766</v>
      </c>
      <c r="X118" s="159">
        <f t="shared" si="23"/>
        <v>3113</v>
      </c>
      <c r="Y118" s="159">
        <f t="shared" si="23"/>
        <v>2668</v>
      </c>
      <c r="Z118" s="159">
        <f t="shared" si="23"/>
        <v>2216</v>
      </c>
      <c r="AA118" s="159">
        <f t="shared" si="23"/>
        <v>1946</v>
      </c>
    </row>
    <row r="119" spans="19:27" ht="19.5" customHeight="1">
      <c r="S119" s="155" t="s">
        <v>123</v>
      </c>
      <c r="T119" s="159">
        <f aca="true" t="shared" si="24" ref="T119:AA119">I93</f>
        <v>217</v>
      </c>
      <c r="U119" s="159">
        <f t="shared" si="24"/>
        <v>2266</v>
      </c>
      <c r="V119" s="159">
        <f t="shared" si="24"/>
        <v>1834</v>
      </c>
      <c r="W119" s="159">
        <f t="shared" si="24"/>
        <v>4729</v>
      </c>
      <c r="X119" s="159">
        <f t="shared" si="24"/>
        <v>3105</v>
      </c>
      <c r="Y119" s="159">
        <f t="shared" si="24"/>
        <v>2670</v>
      </c>
      <c r="Z119" s="159">
        <f t="shared" si="24"/>
        <v>2207</v>
      </c>
      <c r="AA119" s="159">
        <f t="shared" si="24"/>
        <v>1975</v>
      </c>
    </row>
    <row r="120" spans="19:27" ht="19.5" customHeight="1">
      <c r="S120" s="155" t="s">
        <v>124</v>
      </c>
      <c r="T120" s="159">
        <f aca="true" t="shared" si="25" ref="T120:AA120">I98</f>
        <v>0</v>
      </c>
      <c r="U120" s="159">
        <f t="shared" si="25"/>
        <v>2413</v>
      </c>
      <c r="V120" s="159">
        <f t="shared" si="25"/>
        <v>1958</v>
      </c>
      <c r="W120" s="159">
        <f t="shared" si="25"/>
        <v>4665</v>
      </c>
      <c r="X120" s="159">
        <f t="shared" si="25"/>
        <v>3109</v>
      </c>
      <c r="Y120" s="159">
        <f t="shared" si="25"/>
        <v>2702</v>
      </c>
      <c r="Z120" s="159">
        <f t="shared" si="25"/>
        <v>2227</v>
      </c>
      <c r="AA120" s="159">
        <f t="shared" si="25"/>
        <v>2032</v>
      </c>
    </row>
    <row r="121" ht="19.5" customHeight="1">
      <c r="S121" s="63"/>
    </row>
    <row r="122" ht="19.5" customHeight="1">
      <c r="S122" s="63"/>
    </row>
    <row r="123" ht="19.5" customHeight="1">
      <c r="S123" s="63"/>
    </row>
    <row r="124" ht="19.5" customHeight="1">
      <c r="S124" s="63"/>
    </row>
    <row r="125" ht="19.5" customHeight="1">
      <c r="S125" s="63"/>
    </row>
    <row r="126" ht="19.5" customHeight="1">
      <c r="S126" s="63"/>
    </row>
    <row r="127" ht="19.5" customHeight="1">
      <c r="S127" s="63"/>
    </row>
    <row r="128" ht="19.5" customHeight="1">
      <c r="S128" s="63"/>
    </row>
    <row r="129" ht="19.5" customHeight="1">
      <c r="S129" s="63"/>
    </row>
    <row r="130" spans="19:25" ht="19.5" customHeight="1">
      <c r="S130" s="160"/>
      <c r="T130" s="156" t="s">
        <v>29</v>
      </c>
      <c r="U130" s="157" t="s">
        <v>99</v>
      </c>
      <c r="V130" s="157" t="s">
        <v>130</v>
      </c>
      <c r="W130" s="157" t="s">
        <v>131</v>
      </c>
      <c r="X130" s="157" t="s">
        <v>132</v>
      </c>
      <c r="Y130" s="157" t="s">
        <v>133</v>
      </c>
    </row>
    <row r="131" spans="19:25" ht="19.5" customHeight="1">
      <c r="S131" s="90" t="s">
        <v>43</v>
      </c>
      <c r="T131" s="161">
        <f>I9</f>
        <v>795</v>
      </c>
      <c r="U131" s="161">
        <f>K9</f>
        <v>2581</v>
      </c>
      <c r="V131" s="161">
        <f>M9</f>
        <v>2071</v>
      </c>
      <c r="W131" s="161">
        <f>N9</f>
        <v>1450</v>
      </c>
      <c r="X131" s="161">
        <f>O9</f>
        <v>1462</v>
      </c>
      <c r="Y131" s="161">
        <f>P9</f>
        <v>1122</v>
      </c>
    </row>
    <row r="132" spans="19:25" ht="19.5" customHeight="1">
      <c r="S132" s="90" t="s">
        <v>134</v>
      </c>
      <c r="T132" s="161">
        <f>I14</f>
        <v>924</v>
      </c>
      <c r="U132" s="161">
        <f>K14</f>
        <v>3389</v>
      </c>
      <c r="V132" s="161">
        <f>M14</f>
        <v>2637</v>
      </c>
      <c r="W132" s="161">
        <f>N14</f>
        <v>1667</v>
      </c>
      <c r="X132" s="161">
        <f>O14</f>
        <v>1578</v>
      </c>
      <c r="Y132" s="161">
        <f>P14</f>
        <v>1247</v>
      </c>
    </row>
    <row r="133" spans="19:25" ht="19.5" customHeight="1">
      <c r="S133" s="90" t="s">
        <v>45</v>
      </c>
      <c r="T133" s="161">
        <f>I19</f>
        <v>1483</v>
      </c>
      <c r="U133" s="161">
        <f>K19</f>
        <v>4442</v>
      </c>
      <c r="V133" s="161">
        <f>M19</f>
        <v>2900</v>
      </c>
      <c r="W133" s="161">
        <f>N19</f>
        <v>1715</v>
      </c>
      <c r="X133" s="161">
        <f>O19</f>
        <v>1696</v>
      </c>
      <c r="Y133" s="161">
        <f>P19</f>
        <v>1399</v>
      </c>
    </row>
    <row r="134" spans="19:25" ht="19.5" customHeight="1">
      <c r="S134" s="90" t="s">
        <v>46</v>
      </c>
      <c r="T134" s="161">
        <f>I24</f>
        <v>2064</v>
      </c>
      <c r="U134" s="161">
        <f>K24</f>
        <v>5479</v>
      </c>
      <c r="V134" s="161">
        <f>M24</f>
        <v>2647</v>
      </c>
      <c r="W134" s="161">
        <f>N24</f>
        <v>2099</v>
      </c>
      <c r="X134" s="161">
        <f>O24</f>
        <v>1860</v>
      </c>
      <c r="Y134" s="161">
        <f>P24</f>
        <v>1661</v>
      </c>
    </row>
    <row r="135" spans="2:25" ht="19.5" customHeight="1">
      <c r="B135" s="35"/>
      <c r="C135" s="35"/>
      <c r="D135" s="25"/>
      <c r="E135" s="25"/>
      <c r="F135" s="25"/>
      <c r="G135" s="25"/>
      <c r="H135" s="25"/>
      <c r="I135" s="26"/>
      <c r="J135" s="26"/>
      <c r="K135" s="26"/>
      <c r="L135" s="26"/>
      <c r="M135" s="26"/>
      <c r="N135" s="26"/>
      <c r="O135" s="26"/>
      <c r="P135" s="26"/>
      <c r="Q135" s="26"/>
      <c r="S135" s="90" t="s">
        <v>60</v>
      </c>
      <c r="T135" s="161">
        <f>I29</f>
        <v>2837</v>
      </c>
      <c r="U135" s="161">
        <f>K29</f>
        <v>5629</v>
      </c>
      <c r="V135" s="161">
        <f>M29</f>
        <v>2752</v>
      </c>
      <c r="W135" s="161">
        <f>N29</f>
        <v>2234</v>
      </c>
      <c r="X135" s="161">
        <f>O29</f>
        <v>2076</v>
      </c>
      <c r="Y135" s="161">
        <f>P29</f>
        <v>1758</v>
      </c>
    </row>
    <row r="136" spans="19:25" ht="19.5" customHeight="1">
      <c r="S136" s="90" t="s">
        <v>66</v>
      </c>
      <c r="T136" s="161">
        <f>I34</f>
        <v>3313</v>
      </c>
      <c r="U136" s="161">
        <f>K34</f>
        <v>5825</v>
      </c>
      <c r="V136" s="161">
        <f>M34</f>
        <v>2943</v>
      </c>
      <c r="W136" s="161">
        <f>N34</f>
        <v>2458</v>
      </c>
      <c r="X136" s="161">
        <f>O34</f>
        <v>2178</v>
      </c>
      <c r="Y136" s="161">
        <f>P34</f>
        <v>1769</v>
      </c>
    </row>
    <row r="137" spans="19:27" ht="19.5" customHeight="1">
      <c r="S137" s="160"/>
      <c r="T137" s="156" t="s">
        <v>97</v>
      </c>
      <c r="U137" s="157" t="s">
        <v>111</v>
      </c>
      <c r="V137" s="157" t="s">
        <v>99</v>
      </c>
      <c r="W137" s="157" t="s">
        <v>130</v>
      </c>
      <c r="X137" s="157" t="s">
        <v>131</v>
      </c>
      <c r="Y137" s="157" t="s">
        <v>132</v>
      </c>
      <c r="Z137" s="157" t="s">
        <v>133</v>
      </c>
      <c r="AA137" s="238"/>
    </row>
    <row r="138" spans="19:27" ht="19.5" customHeight="1">
      <c r="S138" s="90" t="s">
        <v>135</v>
      </c>
      <c r="T138" s="176">
        <v>2413</v>
      </c>
      <c r="U138" s="176">
        <v>1958</v>
      </c>
      <c r="V138" s="176">
        <v>4665</v>
      </c>
      <c r="W138" s="176">
        <v>3109</v>
      </c>
      <c r="X138" s="176">
        <v>2702</v>
      </c>
      <c r="Y138" s="176">
        <v>2227</v>
      </c>
      <c r="Z138" s="176">
        <v>2032</v>
      </c>
      <c r="AA138" s="239"/>
    </row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8" customHeight="1"/>
    <row r="158" ht="18" customHeight="1"/>
    <row r="159" ht="18" customHeight="1"/>
  </sheetData>
  <mergeCells count="142">
    <mergeCell ref="I103:J103"/>
    <mergeCell ref="K99:L99"/>
    <mergeCell ref="K100:L100"/>
    <mergeCell ref="K101:L101"/>
    <mergeCell ref="K102:L102"/>
    <mergeCell ref="K103:L103"/>
    <mergeCell ref="B102:C102"/>
    <mergeCell ref="I99:J99"/>
    <mergeCell ref="I100:J100"/>
    <mergeCell ref="I101:J101"/>
    <mergeCell ref="I102:J102"/>
    <mergeCell ref="Q57:Q58"/>
    <mergeCell ref="B58:E58"/>
    <mergeCell ref="M57:M58"/>
    <mergeCell ref="N57:N58"/>
    <mergeCell ref="O57:O58"/>
    <mergeCell ref="P57:P58"/>
    <mergeCell ref="L57:L58"/>
    <mergeCell ref="K57:K58"/>
    <mergeCell ref="J57:J58"/>
    <mergeCell ref="I57:I58"/>
    <mergeCell ref="P35:P36"/>
    <mergeCell ref="I19:J19"/>
    <mergeCell ref="K19:L19"/>
    <mergeCell ref="I24:J24"/>
    <mergeCell ref="N35:N36"/>
    <mergeCell ref="K22:L22"/>
    <mergeCell ref="I21:J21"/>
    <mergeCell ref="K21:L21"/>
    <mergeCell ref="K31:L31"/>
    <mergeCell ref="I30:J30"/>
    <mergeCell ref="O35:O36"/>
    <mergeCell ref="D103:H103"/>
    <mergeCell ref="B91:C91"/>
    <mergeCell ref="D93:H93"/>
    <mergeCell ref="B96:C96"/>
    <mergeCell ref="D98:H98"/>
    <mergeCell ref="B81:C81"/>
    <mergeCell ref="B100:C100"/>
    <mergeCell ref="B101:C101"/>
    <mergeCell ref="D83:H83"/>
    <mergeCell ref="Q35:Q36"/>
    <mergeCell ref="B40:C40"/>
    <mergeCell ref="B38:C38"/>
    <mergeCell ref="D56:H56"/>
    <mergeCell ref="B36:E36"/>
    <mergeCell ref="I35:I36"/>
    <mergeCell ref="J35:J36"/>
    <mergeCell ref="K35:K36"/>
    <mergeCell ref="E35:H35"/>
    <mergeCell ref="M35:M36"/>
    <mergeCell ref="B86:C86"/>
    <mergeCell ref="D88:H88"/>
    <mergeCell ref="B71:C71"/>
    <mergeCell ref="D73:H73"/>
    <mergeCell ref="B76:C76"/>
    <mergeCell ref="D78:H78"/>
    <mergeCell ref="B61:C61"/>
    <mergeCell ref="D63:H63"/>
    <mergeCell ref="B66:C66"/>
    <mergeCell ref="D68:H68"/>
    <mergeCell ref="I17:J17"/>
    <mergeCell ref="K17:L17"/>
    <mergeCell ref="D41:H41"/>
    <mergeCell ref="B44:C44"/>
    <mergeCell ref="D19:H19"/>
    <mergeCell ref="L35:L36"/>
    <mergeCell ref="B20:C24"/>
    <mergeCell ref="I20:J20"/>
    <mergeCell ref="K20:L20"/>
    <mergeCell ref="I22:J22"/>
    <mergeCell ref="D14:H14"/>
    <mergeCell ref="I14:J14"/>
    <mergeCell ref="K14:L14"/>
    <mergeCell ref="B15:C19"/>
    <mergeCell ref="I15:J15"/>
    <mergeCell ref="K15:L15"/>
    <mergeCell ref="I16:J16"/>
    <mergeCell ref="K16:L16"/>
    <mergeCell ref="I18:J18"/>
    <mergeCell ref="K18:L18"/>
    <mergeCell ref="K9:L9"/>
    <mergeCell ref="B10:C14"/>
    <mergeCell ref="I10:J10"/>
    <mergeCell ref="K10:L10"/>
    <mergeCell ref="I11:J11"/>
    <mergeCell ref="K11:L11"/>
    <mergeCell ref="I12:J12"/>
    <mergeCell ref="K12:L12"/>
    <mergeCell ref="I13:J13"/>
    <mergeCell ref="K13:L13"/>
    <mergeCell ref="B5:C9"/>
    <mergeCell ref="I5:J5"/>
    <mergeCell ref="K5:L5"/>
    <mergeCell ref="I7:J7"/>
    <mergeCell ref="K7:L7"/>
    <mergeCell ref="I8:J8"/>
    <mergeCell ref="I6:J6"/>
    <mergeCell ref="K6:L6"/>
    <mergeCell ref="D9:H9"/>
    <mergeCell ref="I9:J9"/>
    <mergeCell ref="K8:L8"/>
    <mergeCell ref="Q3:Q4"/>
    <mergeCell ref="P3:P4"/>
    <mergeCell ref="M3:M4"/>
    <mergeCell ref="N3:N4"/>
    <mergeCell ref="O3:O4"/>
    <mergeCell ref="B4:E4"/>
    <mergeCell ref="E3:H3"/>
    <mergeCell ref="I3:J4"/>
    <mergeCell ref="K3:L4"/>
    <mergeCell ref="D24:H24"/>
    <mergeCell ref="K24:L24"/>
    <mergeCell ref="I23:J23"/>
    <mergeCell ref="K23:L23"/>
    <mergeCell ref="B25:C29"/>
    <mergeCell ref="I25:J25"/>
    <mergeCell ref="K25:L25"/>
    <mergeCell ref="I27:J27"/>
    <mergeCell ref="K27:L27"/>
    <mergeCell ref="D29:H29"/>
    <mergeCell ref="I28:J28"/>
    <mergeCell ref="K28:L28"/>
    <mergeCell ref="I26:J26"/>
    <mergeCell ref="K26:L26"/>
    <mergeCell ref="K30:L30"/>
    <mergeCell ref="I29:J29"/>
    <mergeCell ref="K29:L29"/>
    <mergeCell ref="K34:L34"/>
    <mergeCell ref="I33:J33"/>
    <mergeCell ref="K33:L33"/>
    <mergeCell ref="I32:J32"/>
    <mergeCell ref="K32:L32"/>
    <mergeCell ref="E57:H57"/>
    <mergeCell ref="B30:C34"/>
    <mergeCell ref="D34:H34"/>
    <mergeCell ref="I34:J34"/>
    <mergeCell ref="I31:J31"/>
    <mergeCell ref="D46:H46"/>
    <mergeCell ref="B49:C49"/>
    <mergeCell ref="D51:H51"/>
    <mergeCell ref="B54:C54"/>
  </mergeCells>
  <printOptions horizontalCentered="1" verticalCentered="1"/>
  <pageMargins left="0.3937007874015748" right="0.3937007874015748" top="0.5905511811023623" bottom="0.5905511811023623" header="0.5118110236220472" footer="0.3937007874015748"/>
  <pageSetup firstPageNumber="14" useFirstPageNumber="1" horizontalDpi="300" verticalDpi="300" orientation="portrait" paperSize="9" scale="90" r:id="rId2"/>
  <headerFooter alignWithMargins="0">
    <oddFooter>&amp;C&amp;14&amp;P</oddFooter>
  </headerFooter>
  <rowBreaks count="2" manualBreakCount="2">
    <brk id="56" max="16" man="1"/>
    <brk id="107" max="1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52"/>
  <sheetViews>
    <sheetView zoomScaleSheetLayoutView="75" workbookViewId="0" topLeftCell="A31">
      <selection activeCell="G60" sqref="G60"/>
    </sheetView>
  </sheetViews>
  <sheetFormatPr defaultColWidth="9.00390625" defaultRowHeight="13.5"/>
  <cols>
    <col min="1" max="1" width="3.50390625" style="4" customWidth="1"/>
    <col min="2" max="4" width="4.625" style="4" customWidth="1"/>
    <col min="5" max="9" width="12.625" style="4" customWidth="1"/>
    <col min="10" max="16" width="2.625" style="4" customWidth="1"/>
    <col min="17" max="17" width="2.50390625" style="4" customWidth="1"/>
    <col min="18" max="18" width="3.625" style="4" customWidth="1"/>
    <col min="19" max="19" width="10.25390625" style="4" customWidth="1"/>
    <col min="20" max="20" width="10.125" style="4" customWidth="1"/>
    <col min="21" max="21" width="7.625" style="4" customWidth="1"/>
    <col min="22" max="16384" width="9.00390625" style="4" customWidth="1"/>
  </cols>
  <sheetData>
    <row r="1" spans="1:13" ht="13.5">
      <c r="A1" s="1" t="s">
        <v>41</v>
      </c>
      <c r="M1" s="1"/>
    </row>
    <row r="2" spans="1:13" ht="13.5">
      <c r="A2" s="1"/>
      <c r="I2" s="27" t="s">
        <v>27</v>
      </c>
      <c r="M2" s="1"/>
    </row>
    <row r="3" spans="1:13" ht="19.5" customHeight="1">
      <c r="A3" s="1"/>
      <c r="B3" s="320"/>
      <c r="C3" s="321"/>
      <c r="D3" s="322"/>
      <c r="E3" s="311" t="s">
        <v>80</v>
      </c>
      <c r="F3" s="311" t="s">
        <v>67</v>
      </c>
      <c r="G3" s="311" t="s">
        <v>42</v>
      </c>
      <c r="H3" s="311" t="s">
        <v>81</v>
      </c>
      <c r="I3" s="311" t="s">
        <v>82</v>
      </c>
      <c r="M3" s="1"/>
    </row>
    <row r="4" spans="2:13" ht="19.5" customHeight="1" thickBot="1">
      <c r="B4" s="323"/>
      <c r="C4" s="324"/>
      <c r="D4" s="325"/>
      <c r="E4" s="316"/>
      <c r="F4" s="316"/>
      <c r="G4" s="312"/>
      <c r="H4" s="312"/>
      <c r="I4" s="312"/>
      <c r="M4" s="1"/>
    </row>
    <row r="5" spans="2:9" ht="15.75" customHeight="1" thickBot="1" thickTop="1">
      <c r="B5" s="307" t="s">
        <v>43</v>
      </c>
      <c r="C5" s="307"/>
      <c r="D5" s="307"/>
      <c r="E5" s="82">
        <v>79456</v>
      </c>
      <c r="F5" s="82">
        <v>9094</v>
      </c>
      <c r="G5" s="83">
        <v>387</v>
      </c>
      <c r="H5" s="84">
        <f>SUM(F5:G5)</f>
        <v>9481</v>
      </c>
      <c r="I5" s="85">
        <f aca="true" t="shared" si="0" ref="I5:I22">H5/E5*100</f>
        <v>11.932390253725332</v>
      </c>
    </row>
    <row r="6" spans="2:9" ht="15.75" customHeight="1" thickBot="1" thickTop="1">
      <c r="B6" s="307" t="s">
        <v>44</v>
      </c>
      <c r="C6" s="307"/>
      <c r="D6" s="307"/>
      <c r="E6" s="82">
        <v>82314</v>
      </c>
      <c r="F6" s="82">
        <v>10986</v>
      </c>
      <c r="G6" s="83">
        <v>456</v>
      </c>
      <c r="H6" s="84">
        <f>SUM(F6:G6)</f>
        <v>11442</v>
      </c>
      <c r="I6" s="85">
        <f t="shared" si="0"/>
        <v>13.900430060500035</v>
      </c>
    </row>
    <row r="7" spans="2:9" ht="15.75" customHeight="1" thickBot="1" thickTop="1">
      <c r="B7" s="307" t="s">
        <v>45</v>
      </c>
      <c r="C7" s="307"/>
      <c r="D7" s="307"/>
      <c r="E7" s="82">
        <v>85422</v>
      </c>
      <c r="F7" s="82">
        <v>13116</v>
      </c>
      <c r="G7" s="83">
        <v>519</v>
      </c>
      <c r="H7" s="84">
        <v>13635</v>
      </c>
      <c r="I7" s="85">
        <f t="shared" si="0"/>
        <v>15.961930181920348</v>
      </c>
    </row>
    <row r="8" spans="2:9" ht="15.75" customHeight="1" thickBot="1" thickTop="1">
      <c r="B8" s="307" t="s">
        <v>46</v>
      </c>
      <c r="C8" s="307"/>
      <c r="D8" s="307"/>
      <c r="E8" s="68">
        <v>87660</v>
      </c>
      <c r="F8" s="68">
        <v>15214</v>
      </c>
      <c r="G8" s="69">
        <v>596</v>
      </c>
      <c r="H8" s="72">
        <f aca="true" t="shared" si="1" ref="H8:H20">SUM(F8:G8)</f>
        <v>15810</v>
      </c>
      <c r="I8" s="73">
        <f t="shared" si="0"/>
        <v>18.035592060232716</v>
      </c>
    </row>
    <row r="9" spans="2:9" ht="15.75" customHeight="1" thickBot="1" thickTop="1">
      <c r="B9" s="307" t="s">
        <v>60</v>
      </c>
      <c r="C9" s="307"/>
      <c r="D9" s="307"/>
      <c r="E9" s="68">
        <v>90141</v>
      </c>
      <c r="F9" s="68">
        <v>16645</v>
      </c>
      <c r="G9" s="69">
        <v>641</v>
      </c>
      <c r="H9" s="72">
        <f t="shared" si="1"/>
        <v>17286</v>
      </c>
      <c r="I9" s="73">
        <f t="shared" si="0"/>
        <v>19.17662329017872</v>
      </c>
    </row>
    <row r="10" spans="2:9" ht="15.75" customHeight="1" thickBot="1" thickTop="1">
      <c r="B10" s="317" t="s">
        <v>66</v>
      </c>
      <c r="C10" s="318"/>
      <c r="D10" s="319"/>
      <c r="E10" s="81">
        <v>93190</v>
      </c>
      <c r="F10" s="82">
        <v>17814</v>
      </c>
      <c r="G10" s="83">
        <v>672</v>
      </c>
      <c r="H10" s="84">
        <f t="shared" si="1"/>
        <v>18486</v>
      </c>
      <c r="I10" s="85">
        <f t="shared" si="0"/>
        <v>19.836892370426014</v>
      </c>
    </row>
    <row r="11" spans="2:11" ht="15.75" customHeight="1" thickTop="1">
      <c r="B11" s="313" t="s">
        <v>69</v>
      </c>
      <c r="C11" s="314"/>
      <c r="D11" s="315"/>
      <c r="E11" s="180">
        <v>93529</v>
      </c>
      <c r="F11" s="180">
        <v>17945</v>
      </c>
      <c r="G11" s="181">
        <v>685</v>
      </c>
      <c r="H11" s="70">
        <f t="shared" si="1"/>
        <v>18630</v>
      </c>
      <c r="I11" s="71">
        <f t="shared" si="0"/>
        <v>19.9189556180436</v>
      </c>
      <c r="K11" s="1"/>
    </row>
    <row r="12" spans="2:11" ht="15.75" customHeight="1">
      <c r="B12" s="308" t="s">
        <v>68</v>
      </c>
      <c r="C12" s="309"/>
      <c r="D12" s="310"/>
      <c r="E12" s="182">
        <v>93699</v>
      </c>
      <c r="F12" s="183">
        <v>18011</v>
      </c>
      <c r="G12" s="181">
        <v>684</v>
      </c>
      <c r="H12" s="70">
        <f t="shared" si="1"/>
        <v>18695</v>
      </c>
      <c r="I12" s="71">
        <f t="shared" si="0"/>
        <v>19.952187323237176</v>
      </c>
      <c r="K12" s="1"/>
    </row>
    <row r="13" spans="2:11" ht="15.75" customHeight="1">
      <c r="B13" s="308" t="s">
        <v>70</v>
      </c>
      <c r="C13" s="309"/>
      <c r="D13" s="310"/>
      <c r="E13" s="182">
        <v>93948</v>
      </c>
      <c r="F13" s="183">
        <v>18154</v>
      </c>
      <c r="G13" s="181">
        <v>681</v>
      </c>
      <c r="H13" s="70">
        <f t="shared" si="1"/>
        <v>18835</v>
      </c>
      <c r="I13" s="71">
        <f t="shared" si="0"/>
        <v>20.048324605100696</v>
      </c>
      <c r="K13" s="1"/>
    </row>
    <row r="14" spans="2:11" ht="15.75" customHeight="1">
      <c r="B14" s="308" t="s">
        <v>71</v>
      </c>
      <c r="C14" s="309"/>
      <c r="D14" s="310"/>
      <c r="E14" s="182">
        <v>94290</v>
      </c>
      <c r="F14" s="183">
        <v>18181</v>
      </c>
      <c r="G14" s="181">
        <v>679</v>
      </c>
      <c r="H14" s="70">
        <f t="shared" si="1"/>
        <v>18860</v>
      </c>
      <c r="I14" s="71">
        <f t="shared" si="0"/>
        <v>20.00212111570686</v>
      </c>
      <c r="K14" s="1"/>
    </row>
    <row r="15" spans="2:11" ht="15.75" customHeight="1">
      <c r="B15" s="308" t="s">
        <v>72</v>
      </c>
      <c r="C15" s="309"/>
      <c r="D15" s="310"/>
      <c r="E15" s="182">
        <v>94654</v>
      </c>
      <c r="F15" s="183">
        <v>18245</v>
      </c>
      <c r="G15" s="181">
        <v>673</v>
      </c>
      <c r="H15" s="70">
        <f t="shared" si="1"/>
        <v>18918</v>
      </c>
      <c r="I15" s="71">
        <f t="shared" si="0"/>
        <v>19.986477063832485</v>
      </c>
      <c r="K15" s="1"/>
    </row>
    <row r="16" spans="2:11" ht="15.75" customHeight="1">
      <c r="B16" s="308" t="s">
        <v>73</v>
      </c>
      <c r="C16" s="309"/>
      <c r="D16" s="310"/>
      <c r="E16" s="182">
        <v>94975</v>
      </c>
      <c r="F16" s="183">
        <v>18326</v>
      </c>
      <c r="G16" s="181">
        <v>674</v>
      </c>
      <c r="H16" s="70">
        <f t="shared" si="1"/>
        <v>19000</v>
      </c>
      <c r="I16" s="71">
        <f t="shared" si="0"/>
        <v>20.005264543300868</v>
      </c>
      <c r="K16" s="1"/>
    </row>
    <row r="17" spans="2:11" ht="15.75" customHeight="1">
      <c r="B17" s="308" t="s">
        <v>74</v>
      </c>
      <c r="C17" s="309"/>
      <c r="D17" s="310"/>
      <c r="E17" s="182">
        <v>95328</v>
      </c>
      <c r="F17" s="183">
        <v>18387</v>
      </c>
      <c r="G17" s="181">
        <v>685</v>
      </c>
      <c r="H17" s="70">
        <f t="shared" si="1"/>
        <v>19072</v>
      </c>
      <c r="I17" s="71">
        <f t="shared" si="0"/>
        <v>20.006713662302786</v>
      </c>
      <c r="K17" s="1"/>
    </row>
    <row r="18" spans="2:11" ht="15.75" customHeight="1">
      <c r="B18" s="308" t="s">
        <v>75</v>
      </c>
      <c r="C18" s="309"/>
      <c r="D18" s="310"/>
      <c r="E18" s="182">
        <v>95725</v>
      </c>
      <c r="F18" s="183">
        <v>18394</v>
      </c>
      <c r="G18" s="181">
        <v>686</v>
      </c>
      <c r="H18" s="70">
        <f t="shared" si="1"/>
        <v>19080</v>
      </c>
      <c r="I18" s="71">
        <f t="shared" si="0"/>
        <v>19.932097153303737</v>
      </c>
      <c r="K18" s="1"/>
    </row>
    <row r="19" spans="2:11" ht="15.75" customHeight="1">
      <c r="B19" s="308" t="s">
        <v>76</v>
      </c>
      <c r="C19" s="309"/>
      <c r="D19" s="310"/>
      <c r="E19" s="182">
        <v>96053</v>
      </c>
      <c r="F19" s="183">
        <v>18413</v>
      </c>
      <c r="G19" s="181">
        <v>678</v>
      </c>
      <c r="H19" s="70">
        <f t="shared" si="1"/>
        <v>19091</v>
      </c>
      <c r="I19" s="71">
        <f t="shared" si="0"/>
        <v>19.87548540909706</v>
      </c>
      <c r="K19" s="1"/>
    </row>
    <row r="20" spans="2:11" ht="15.75" customHeight="1">
      <c r="B20" s="308" t="s">
        <v>77</v>
      </c>
      <c r="C20" s="309"/>
      <c r="D20" s="310"/>
      <c r="E20" s="183">
        <v>96528</v>
      </c>
      <c r="F20" s="183">
        <v>18325</v>
      </c>
      <c r="G20" s="181">
        <v>674</v>
      </c>
      <c r="H20" s="70">
        <f t="shared" si="1"/>
        <v>18999</v>
      </c>
      <c r="I20" s="71">
        <f t="shared" si="0"/>
        <v>19.682371954251614</v>
      </c>
      <c r="K20" s="1"/>
    </row>
    <row r="21" spans="2:11" ht="15.75" customHeight="1">
      <c r="B21" s="308" t="s">
        <v>78</v>
      </c>
      <c r="C21" s="309"/>
      <c r="D21" s="310"/>
      <c r="E21" s="183">
        <v>96912</v>
      </c>
      <c r="F21" s="183">
        <v>18325</v>
      </c>
      <c r="G21" s="181">
        <v>678</v>
      </c>
      <c r="H21" s="70">
        <f>SUM(F21:G21)</f>
        <v>19003</v>
      </c>
      <c r="I21" s="71">
        <f t="shared" si="0"/>
        <v>19.60851081393429</v>
      </c>
      <c r="K21" s="1"/>
    </row>
    <row r="22" spans="2:15" ht="15.75" customHeight="1">
      <c r="B22" s="304" t="s">
        <v>79</v>
      </c>
      <c r="C22" s="305"/>
      <c r="D22" s="306"/>
      <c r="E22" s="184">
        <v>97201</v>
      </c>
      <c r="F22" s="184">
        <v>18429</v>
      </c>
      <c r="G22" s="185">
        <v>677</v>
      </c>
      <c r="H22" s="74">
        <f>SUM(F22:G22)</f>
        <v>19106</v>
      </c>
      <c r="I22" s="75">
        <f t="shared" si="0"/>
        <v>19.656176376786245</v>
      </c>
      <c r="J22" s="1"/>
      <c r="M22" s="2"/>
      <c r="N22" s="2"/>
      <c r="O22" s="28"/>
    </row>
    <row r="23" spans="2:20" ht="13.5">
      <c r="B23" s="2" t="s">
        <v>64</v>
      </c>
      <c r="C23" s="29" t="s">
        <v>47</v>
      </c>
      <c r="D23" s="28"/>
      <c r="E23" s="28"/>
      <c r="F23" s="28"/>
      <c r="G23" s="30"/>
      <c r="S23" s="88"/>
      <c r="T23" s="91"/>
    </row>
    <row r="24" spans="2:20" ht="13.5">
      <c r="B24" s="2"/>
      <c r="C24" s="2"/>
      <c r="D24" s="28"/>
      <c r="E24" s="28"/>
      <c r="F24" s="28"/>
      <c r="G24" s="30"/>
      <c r="J24" s="1"/>
      <c r="M24" s="2"/>
      <c r="N24" s="2"/>
      <c r="O24" s="28"/>
      <c r="S24" s="87"/>
      <c r="T24" s="93"/>
    </row>
    <row r="25" spans="13:20" ht="13.5">
      <c r="M25" s="1"/>
      <c r="S25" s="87"/>
      <c r="T25" s="93"/>
    </row>
    <row r="26" spans="19:20" ht="13.5">
      <c r="S26" s="87"/>
      <c r="T26" s="93"/>
    </row>
    <row r="27" spans="19:20" ht="13.5">
      <c r="S27" s="87"/>
      <c r="T27" s="93"/>
    </row>
    <row r="28" spans="19:20" ht="13.5">
      <c r="S28" s="87"/>
      <c r="T28" s="93"/>
    </row>
    <row r="29" spans="19:20" ht="13.5">
      <c r="S29" s="87"/>
      <c r="T29" s="93"/>
    </row>
    <row r="30" spans="19:20" ht="13.5">
      <c r="S30" s="87"/>
      <c r="T30" s="93"/>
    </row>
    <row r="31" spans="19:20" ht="13.5">
      <c r="S31" s="92"/>
      <c r="T31" s="94"/>
    </row>
    <row r="32" spans="19:20" ht="13.5">
      <c r="S32" s="92"/>
      <c r="T32" s="94"/>
    </row>
    <row r="33" spans="19:20" ht="13.5">
      <c r="S33" s="92"/>
      <c r="T33" s="94"/>
    </row>
    <row r="34" spans="19:20" ht="13.5">
      <c r="S34" s="92"/>
      <c r="T34" s="94"/>
    </row>
    <row r="35" spans="19:20" ht="13.5">
      <c r="S35" s="92"/>
      <c r="T35" s="94"/>
    </row>
    <row r="36" spans="19:20" ht="13.5">
      <c r="S36" s="92"/>
      <c r="T36" s="94"/>
    </row>
    <row r="37" ht="13.5"/>
    <row r="38" ht="13.5"/>
    <row r="39" ht="13.5"/>
    <row r="40" ht="13.5"/>
    <row r="41" ht="13.5"/>
    <row r="42" ht="13.5"/>
    <row r="43" ht="13.5"/>
    <row r="44" ht="13.5"/>
    <row r="45" spans="19:22" ht="26.25" customHeight="1">
      <c r="S45" s="95" t="s">
        <v>87</v>
      </c>
      <c r="T45" s="96" t="s">
        <v>95</v>
      </c>
      <c r="U45" s="97" t="s">
        <v>96</v>
      </c>
      <c r="V45" s="97" t="s">
        <v>85</v>
      </c>
    </row>
    <row r="46" spans="19:22" ht="13.5">
      <c r="S46" s="89" t="s">
        <v>88</v>
      </c>
      <c r="T46" s="98">
        <f aca="true" t="shared" si="2" ref="T46:T51">E5</f>
        <v>79456</v>
      </c>
      <c r="U46" s="99">
        <f aca="true" t="shared" si="3" ref="U46:V51">H5</f>
        <v>9481</v>
      </c>
      <c r="V46" s="86">
        <f t="shared" si="3"/>
        <v>11.932390253725332</v>
      </c>
    </row>
    <row r="47" spans="19:22" ht="13.5">
      <c r="S47" s="89" t="s">
        <v>89</v>
      </c>
      <c r="T47" s="98">
        <f t="shared" si="2"/>
        <v>82314</v>
      </c>
      <c r="U47" s="99">
        <f t="shared" si="3"/>
        <v>11442</v>
      </c>
      <c r="V47" s="86">
        <f t="shared" si="3"/>
        <v>13.900430060500035</v>
      </c>
    </row>
    <row r="48" spans="19:22" ht="13.5">
      <c r="S48" s="89" t="s">
        <v>90</v>
      </c>
      <c r="T48" s="98">
        <f t="shared" si="2"/>
        <v>85422</v>
      </c>
      <c r="U48" s="99">
        <f t="shared" si="3"/>
        <v>13635</v>
      </c>
      <c r="V48" s="86">
        <f t="shared" si="3"/>
        <v>15.961930181920348</v>
      </c>
    </row>
    <row r="49" spans="19:22" ht="13.5">
      <c r="S49" s="89" t="s">
        <v>91</v>
      </c>
      <c r="T49" s="98">
        <f t="shared" si="2"/>
        <v>87660</v>
      </c>
      <c r="U49" s="99">
        <f t="shared" si="3"/>
        <v>15810</v>
      </c>
      <c r="V49" s="86">
        <f t="shared" si="3"/>
        <v>18.035592060232716</v>
      </c>
    </row>
    <row r="50" spans="19:22" ht="13.5">
      <c r="S50" s="89" t="s">
        <v>92</v>
      </c>
      <c r="T50" s="98">
        <f t="shared" si="2"/>
        <v>90141</v>
      </c>
      <c r="U50" s="99">
        <f t="shared" si="3"/>
        <v>17286</v>
      </c>
      <c r="V50" s="86">
        <f t="shared" si="3"/>
        <v>19.17662329017872</v>
      </c>
    </row>
    <row r="51" spans="19:22" ht="13.5">
      <c r="S51" s="89" t="s">
        <v>93</v>
      </c>
      <c r="T51" s="98">
        <f t="shared" si="2"/>
        <v>93190</v>
      </c>
      <c r="U51" s="99">
        <f t="shared" si="3"/>
        <v>18486</v>
      </c>
      <c r="V51" s="86">
        <f t="shared" si="3"/>
        <v>19.836892370426014</v>
      </c>
    </row>
    <row r="52" spans="19:22" ht="13.5">
      <c r="S52" s="89" t="s">
        <v>94</v>
      </c>
      <c r="T52" s="98">
        <f>E22</f>
        <v>97201</v>
      </c>
      <c r="U52" s="99">
        <f>H22</f>
        <v>19106</v>
      </c>
      <c r="V52" s="86">
        <f>I22</f>
        <v>19.656176376786245</v>
      </c>
    </row>
    <row r="55" ht="13.5"/>
    <row r="56" ht="13.5"/>
    <row r="57" ht="13.5"/>
  </sheetData>
  <mergeCells count="24">
    <mergeCell ref="B9:D9"/>
    <mergeCell ref="B10:D10"/>
    <mergeCell ref="B3:D4"/>
    <mergeCell ref="E3:E4"/>
    <mergeCell ref="B16:D16"/>
    <mergeCell ref="B17:D17"/>
    <mergeCell ref="I3:I4"/>
    <mergeCell ref="B11:D11"/>
    <mergeCell ref="B12:D12"/>
    <mergeCell ref="B13:D13"/>
    <mergeCell ref="F3:F4"/>
    <mergeCell ref="G3:G4"/>
    <mergeCell ref="B5:D5"/>
    <mergeCell ref="H3:H4"/>
    <mergeCell ref="B22:D22"/>
    <mergeCell ref="B6:D6"/>
    <mergeCell ref="B7:D7"/>
    <mergeCell ref="B8:D8"/>
    <mergeCell ref="B18:D18"/>
    <mergeCell ref="B19:D19"/>
    <mergeCell ref="B20:D20"/>
    <mergeCell ref="B21:D21"/>
    <mergeCell ref="B14:D14"/>
    <mergeCell ref="B15:D15"/>
  </mergeCells>
  <printOptions horizontalCentered="1" verticalCentered="1"/>
  <pageMargins left="0.3937007874015748" right="0.3937007874015748" top="0.3937007874015748" bottom="0.3937007874015748" header="0.5118110236220472" footer="0.5118110236220472"/>
  <pageSetup firstPageNumber="17" useFirstPageNumber="1" horizontalDpi="300" verticalDpi="300" orientation="portrait" paperSize="9" scale="90" r:id="rId4"/>
  <headerFooter alignWithMargins="0">
    <oddFooter>&amp;C&amp;14&amp;P</oddFoot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X53"/>
  <sheetViews>
    <sheetView view="pageBreakPreview" zoomScaleSheetLayoutView="100" workbookViewId="0" topLeftCell="A1">
      <selection activeCell="A2" sqref="A2"/>
    </sheetView>
  </sheetViews>
  <sheetFormatPr defaultColWidth="9.00390625" defaultRowHeight="13.5" customHeight="1"/>
  <cols>
    <col min="1" max="1" width="3.50390625" style="4" customWidth="1"/>
    <col min="2" max="3" width="3.625" style="4" customWidth="1"/>
    <col min="4" max="7" width="2.625" style="4" customWidth="1"/>
    <col min="8" max="8" width="2.875" style="4" customWidth="1"/>
    <col min="9" max="15" width="8.625" style="4" customWidth="1"/>
    <col min="16" max="20" width="2.625" style="4" customWidth="1"/>
    <col min="21" max="21" width="7.625" style="4" customWidth="1"/>
    <col min="22" max="22" width="9.625" style="4" customWidth="1"/>
    <col min="23" max="25" width="7.625" style="4" customWidth="1"/>
    <col min="26" max="26" width="9.00390625" style="4" customWidth="1"/>
    <col min="27" max="30" width="3.625" style="4" customWidth="1"/>
    <col min="31" max="16384" width="9.00390625" style="4" customWidth="1"/>
  </cols>
  <sheetData>
    <row r="1" spans="1:19" ht="13.5" customHeight="1">
      <c r="A1" s="1" t="s">
        <v>160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7"/>
    </row>
    <row r="2" spans="2:19" ht="13.5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27" t="s">
        <v>27</v>
      </c>
    </row>
    <row r="3" spans="2:19" ht="13.5" customHeight="1">
      <c r="B3" s="5"/>
      <c r="C3" s="6"/>
      <c r="D3" s="3"/>
      <c r="E3" s="249" t="s">
        <v>28</v>
      </c>
      <c r="F3" s="249"/>
      <c r="G3" s="249"/>
      <c r="H3" s="250"/>
      <c r="I3" s="280" t="s">
        <v>97</v>
      </c>
      <c r="J3" s="280" t="s">
        <v>98</v>
      </c>
      <c r="K3" s="250" t="s">
        <v>99</v>
      </c>
      <c r="L3" s="279" t="s">
        <v>31</v>
      </c>
      <c r="M3" s="279" t="s">
        <v>32</v>
      </c>
      <c r="N3" s="279" t="s">
        <v>33</v>
      </c>
      <c r="O3" s="279" t="s">
        <v>34</v>
      </c>
      <c r="P3" s="279" t="s">
        <v>35</v>
      </c>
      <c r="Q3" s="249"/>
      <c r="R3" s="249"/>
      <c r="S3" s="250"/>
    </row>
    <row r="4" spans="2:19" ht="13.5" customHeight="1">
      <c r="B4" s="277" t="s">
        <v>48</v>
      </c>
      <c r="C4" s="278"/>
      <c r="D4" s="278"/>
      <c r="E4" s="278"/>
      <c r="F4" s="7"/>
      <c r="G4" s="7"/>
      <c r="H4" s="8"/>
      <c r="I4" s="281"/>
      <c r="J4" s="281"/>
      <c r="K4" s="283"/>
      <c r="L4" s="277"/>
      <c r="M4" s="277"/>
      <c r="N4" s="277"/>
      <c r="O4" s="277"/>
      <c r="P4" s="277"/>
      <c r="Q4" s="278"/>
      <c r="R4" s="278"/>
      <c r="S4" s="283"/>
    </row>
    <row r="5" spans="2:19" ht="13.5" customHeight="1">
      <c r="B5" s="332" t="s">
        <v>49</v>
      </c>
      <c r="C5" s="333"/>
      <c r="D5" s="9" t="s">
        <v>36</v>
      </c>
      <c r="E5" s="10"/>
      <c r="F5" s="11"/>
      <c r="G5" s="11"/>
      <c r="H5" s="12"/>
      <c r="I5" s="76">
        <f aca="true" t="shared" si="0" ref="I5:O5">I6+I7</f>
        <v>322</v>
      </c>
      <c r="J5" s="100">
        <f t="shared" si="0"/>
        <v>285</v>
      </c>
      <c r="K5" s="100">
        <f t="shared" si="0"/>
        <v>609</v>
      </c>
      <c r="L5" s="76">
        <f t="shared" si="0"/>
        <v>430</v>
      </c>
      <c r="M5" s="76">
        <f t="shared" si="0"/>
        <v>387</v>
      </c>
      <c r="N5" s="76">
        <f t="shared" si="0"/>
        <v>324</v>
      </c>
      <c r="O5" s="76">
        <f t="shared" si="0"/>
        <v>249</v>
      </c>
      <c r="P5" s="326">
        <f aca="true" t="shared" si="1" ref="P5:P44">SUM(I5:O5)</f>
        <v>2606</v>
      </c>
      <c r="Q5" s="327"/>
      <c r="R5" s="327"/>
      <c r="S5" s="328"/>
    </row>
    <row r="6" spans="2:19" ht="13.5" customHeight="1">
      <c r="B6" s="334"/>
      <c r="C6" s="335"/>
      <c r="D6" s="13" t="s">
        <v>37</v>
      </c>
      <c r="E6" s="14"/>
      <c r="F6" s="15"/>
      <c r="G6" s="15"/>
      <c r="H6" s="16"/>
      <c r="I6" s="210">
        <v>80</v>
      </c>
      <c r="J6" s="211">
        <v>63</v>
      </c>
      <c r="K6" s="212">
        <v>120</v>
      </c>
      <c r="L6" s="210">
        <v>93</v>
      </c>
      <c r="M6" s="210">
        <v>65</v>
      </c>
      <c r="N6" s="210">
        <v>49</v>
      </c>
      <c r="O6" s="210">
        <v>50</v>
      </c>
      <c r="P6" s="329">
        <f t="shared" si="1"/>
        <v>520</v>
      </c>
      <c r="Q6" s="330"/>
      <c r="R6" s="330"/>
      <c r="S6" s="331"/>
    </row>
    <row r="7" spans="2:19" ht="13.5" customHeight="1">
      <c r="B7" s="334"/>
      <c r="C7" s="335"/>
      <c r="D7" s="13" t="s">
        <v>38</v>
      </c>
      <c r="E7" s="14"/>
      <c r="F7" s="15"/>
      <c r="G7" s="15"/>
      <c r="H7" s="16"/>
      <c r="I7" s="210">
        <v>242</v>
      </c>
      <c r="J7" s="211">
        <v>222</v>
      </c>
      <c r="K7" s="212">
        <v>489</v>
      </c>
      <c r="L7" s="210">
        <v>337</v>
      </c>
      <c r="M7" s="210">
        <v>322</v>
      </c>
      <c r="N7" s="210">
        <v>275</v>
      </c>
      <c r="O7" s="210">
        <v>199</v>
      </c>
      <c r="P7" s="329">
        <f t="shared" si="1"/>
        <v>2086</v>
      </c>
      <c r="Q7" s="330"/>
      <c r="R7" s="330"/>
      <c r="S7" s="331"/>
    </row>
    <row r="8" spans="2:19" ht="13.5" customHeight="1">
      <c r="B8" s="334"/>
      <c r="C8" s="335"/>
      <c r="D8" s="31" t="s">
        <v>39</v>
      </c>
      <c r="E8" s="32"/>
      <c r="F8" s="33"/>
      <c r="G8" s="33"/>
      <c r="H8" s="34"/>
      <c r="I8" s="213">
        <v>1</v>
      </c>
      <c r="J8" s="214">
        <v>7</v>
      </c>
      <c r="K8" s="215">
        <v>19</v>
      </c>
      <c r="L8" s="213">
        <v>14</v>
      </c>
      <c r="M8" s="213">
        <v>16</v>
      </c>
      <c r="N8" s="213">
        <v>13</v>
      </c>
      <c r="O8" s="213">
        <v>12</v>
      </c>
      <c r="P8" s="338">
        <f t="shared" si="1"/>
        <v>82</v>
      </c>
      <c r="Q8" s="339"/>
      <c r="R8" s="339"/>
      <c r="S8" s="340"/>
    </row>
    <row r="9" spans="2:19" ht="13.5" customHeight="1">
      <c r="B9" s="336"/>
      <c r="C9" s="337"/>
      <c r="D9" s="264" t="s">
        <v>40</v>
      </c>
      <c r="E9" s="265"/>
      <c r="F9" s="265"/>
      <c r="G9" s="265"/>
      <c r="H9" s="266"/>
      <c r="I9" s="76">
        <f aca="true" t="shared" si="2" ref="I9:O9">I5+I8</f>
        <v>323</v>
      </c>
      <c r="J9" s="76">
        <f t="shared" si="2"/>
        <v>292</v>
      </c>
      <c r="K9" s="76">
        <f t="shared" si="2"/>
        <v>628</v>
      </c>
      <c r="L9" s="80">
        <f t="shared" si="2"/>
        <v>444</v>
      </c>
      <c r="M9" s="76">
        <f t="shared" si="2"/>
        <v>403</v>
      </c>
      <c r="N9" s="76">
        <f t="shared" si="2"/>
        <v>337</v>
      </c>
      <c r="O9" s="76">
        <f t="shared" si="2"/>
        <v>261</v>
      </c>
      <c r="P9" s="326">
        <f t="shared" si="1"/>
        <v>2688</v>
      </c>
      <c r="Q9" s="327"/>
      <c r="R9" s="327"/>
      <c r="S9" s="328"/>
    </row>
    <row r="10" spans="2:19" ht="13.5" customHeight="1">
      <c r="B10" s="341" t="s">
        <v>50</v>
      </c>
      <c r="C10" s="342"/>
      <c r="D10" s="9" t="s">
        <v>36</v>
      </c>
      <c r="E10" s="10"/>
      <c r="F10" s="11"/>
      <c r="G10" s="11"/>
      <c r="H10" s="12"/>
      <c r="I10" s="76">
        <f aca="true" t="shared" si="3" ref="I10:O10">I11+I12</f>
        <v>460</v>
      </c>
      <c r="J10" s="76">
        <f t="shared" si="3"/>
        <v>354</v>
      </c>
      <c r="K10" s="76">
        <f t="shared" si="3"/>
        <v>859</v>
      </c>
      <c r="L10" s="76">
        <f t="shared" si="3"/>
        <v>558</v>
      </c>
      <c r="M10" s="76">
        <f t="shared" si="3"/>
        <v>536</v>
      </c>
      <c r="N10" s="76">
        <f t="shared" si="3"/>
        <v>409</v>
      </c>
      <c r="O10" s="76">
        <f t="shared" si="3"/>
        <v>349</v>
      </c>
      <c r="P10" s="326">
        <f t="shared" si="1"/>
        <v>3525</v>
      </c>
      <c r="Q10" s="327"/>
      <c r="R10" s="327"/>
      <c r="S10" s="328"/>
    </row>
    <row r="11" spans="2:19" ht="13.5" customHeight="1">
      <c r="B11" s="343"/>
      <c r="C11" s="344"/>
      <c r="D11" s="13" t="s">
        <v>37</v>
      </c>
      <c r="E11" s="14"/>
      <c r="F11" s="15"/>
      <c r="G11" s="15"/>
      <c r="H11" s="16"/>
      <c r="I11" s="210">
        <v>131</v>
      </c>
      <c r="J11" s="211">
        <v>97</v>
      </c>
      <c r="K11" s="212">
        <v>169</v>
      </c>
      <c r="L11" s="210">
        <v>126</v>
      </c>
      <c r="M11" s="210">
        <v>113</v>
      </c>
      <c r="N11" s="210">
        <v>67</v>
      </c>
      <c r="O11" s="210">
        <v>60</v>
      </c>
      <c r="P11" s="329">
        <f t="shared" si="1"/>
        <v>763</v>
      </c>
      <c r="Q11" s="330"/>
      <c r="R11" s="330"/>
      <c r="S11" s="331"/>
    </row>
    <row r="12" spans="2:19" ht="13.5" customHeight="1">
      <c r="B12" s="343"/>
      <c r="C12" s="344"/>
      <c r="D12" s="13" t="s">
        <v>38</v>
      </c>
      <c r="E12" s="14"/>
      <c r="F12" s="15"/>
      <c r="G12" s="15"/>
      <c r="H12" s="16"/>
      <c r="I12" s="210">
        <v>329</v>
      </c>
      <c r="J12" s="211">
        <v>257</v>
      </c>
      <c r="K12" s="212">
        <v>690</v>
      </c>
      <c r="L12" s="210">
        <v>432</v>
      </c>
      <c r="M12" s="210">
        <v>423</v>
      </c>
      <c r="N12" s="210">
        <v>342</v>
      </c>
      <c r="O12" s="210">
        <v>289</v>
      </c>
      <c r="P12" s="329">
        <f t="shared" si="1"/>
        <v>2762</v>
      </c>
      <c r="Q12" s="330"/>
      <c r="R12" s="330"/>
      <c r="S12" s="331"/>
    </row>
    <row r="13" spans="2:19" ht="13.5" customHeight="1">
      <c r="B13" s="343"/>
      <c r="C13" s="344"/>
      <c r="D13" s="17" t="s">
        <v>39</v>
      </c>
      <c r="E13" s="18"/>
      <c r="F13" s="19"/>
      <c r="G13" s="19"/>
      <c r="H13" s="20"/>
      <c r="I13" s="213">
        <v>5</v>
      </c>
      <c r="J13" s="214">
        <v>15</v>
      </c>
      <c r="K13" s="215">
        <v>22</v>
      </c>
      <c r="L13" s="213">
        <v>24</v>
      </c>
      <c r="M13" s="213">
        <v>26</v>
      </c>
      <c r="N13" s="213">
        <v>18</v>
      </c>
      <c r="O13" s="213">
        <v>16</v>
      </c>
      <c r="P13" s="338">
        <f t="shared" si="1"/>
        <v>126</v>
      </c>
      <c r="Q13" s="339"/>
      <c r="R13" s="339"/>
      <c r="S13" s="340"/>
    </row>
    <row r="14" spans="2:19" ht="13.5" customHeight="1">
      <c r="B14" s="345"/>
      <c r="C14" s="346"/>
      <c r="D14" s="264" t="s">
        <v>40</v>
      </c>
      <c r="E14" s="265"/>
      <c r="F14" s="265"/>
      <c r="G14" s="265"/>
      <c r="H14" s="266"/>
      <c r="I14" s="76">
        <f aca="true" t="shared" si="4" ref="I14:O14">I10+I13</f>
        <v>465</v>
      </c>
      <c r="J14" s="76">
        <f t="shared" si="4"/>
        <v>369</v>
      </c>
      <c r="K14" s="76">
        <f t="shared" si="4"/>
        <v>881</v>
      </c>
      <c r="L14" s="80">
        <f t="shared" si="4"/>
        <v>582</v>
      </c>
      <c r="M14" s="76">
        <f t="shared" si="4"/>
        <v>562</v>
      </c>
      <c r="N14" s="76">
        <f t="shared" si="4"/>
        <v>427</v>
      </c>
      <c r="O14" s="76">
        <f t="shared" si="4"/>
        <v>365</v>
      </c>
      <c r="P14" s="326">
        <f t="shared" si="1"/>
        <v>3651</v>
      </c>
      <c r="Q14" s="327"/>
      <c r="R14" s="327"/>
      <c r="S14" s="328"/>
    </row>
    <row r="15" spans="2:19" ht="13.5" customHeight="1">
      <c r="B15" s="343" t="s">
        <v>51</v>
      </c>
      <c r="C15" s="344"/>
      <c r="D15" s="21" t="s">
        <v>36</v>
      </c>
      <c r="E15" s="22"/>
      <c r="F15" s="23"/>
      <c r="G15" s="23"/>
      <c r="H15" s="24"/>
      <c r="I15" s="76">
        <f aca="true" t="shared" si="5" ref="I15:O15">I16+I17</f>
        <v>343</v>
      </c>
      <c r="J15" s="76">
        <f t="shared" si="5"/>
        <v>255</v>
      </c>
      <c r="K15" s="76">
        <f t="shared" si="5"/>
        <v>696</v>
      </c>
      <c r="L15" s="76">
        <f t="shared" si="5"/>
        <v>488</v>
      </c>
      <c r="M15" s="76">
        <f t="shared" si="5"/>
        <v>362</v>
      </c>
      <c r="N15" s="76">
        <f t="shared" si="5"/>
        <v>282</v>
      </c>
      <c r="O15" s="76">
        <f t="shared" si="5"/>
        <v>251</v>
      </c>
      <c r="P15" s="326">
        <f t="shared" si="1"/>
        <v>2677</v>
      </c>
      <c r="Q15" s="327"/>
      <c r="R15" s="327"/>
      <c r="S15" s="328"/>
    </row>
    <row r="16" spans="2:19" ht="13.5" customHeight="1">
      <c r="B16" s="343"/>
      <c r="C16" s="344"/>
      <c r="D16" s="13" t="s">
        <v>37</v>
      </c>
      <c r="E16" s="14"/>
      <c r="F16" s="15"/>
      <c r="G16" s="15"/>
      <c r="H16" s="16"/>
      <c r="I16" s="210">
        <v>80</v>
      </c>
      <c r="J16" s="211">
        <v>62</v>
      </c>
      <c r="K16" s="212">
        <v>148</v>
      </c>
      <c r="L16" s="210">
        <v>115</v>
      </c>
      <c r="M16" s="210">
        <v>76</v>
      </c>
      <c r="N16" s="210">
        <v>48</v>
      </c>
      <c r="O16" s="210">
        <v>41</v>
      </c>
      <c r="P16" s="329">
        <f t="shared" si="1"/>
        <v>570</v>
      </c>
      <c r="Q16" s="330"/>
      <c r="R16" s="330"/>
      <c r="S16" s="331"/>
    </row>
    <row r="17" spans="2:19" ht="13.5" customHeight="1">
      <c r="B17" s="343"/>
      <c r="C17" s="344"/>
      <c r="D17" s="13" t="s">
        <v>38</v>
      </c>
      <c r="E17" s="14"/>
      <c r="F17" s="15"/>
      <c r="G17" s="15"/>
      <c r="H17" s="16"/>
      <c r="I17" s="210">
        <v>263</v>
      </c>
      <c r="J17" s="211">
        <v>193</v>
      </c>
      <c r="K17" s="212">
        <v>548</v>
      </c>
      <c r="L17" s="210">
        <v>373</v>
      </c>
      <c r="M17" s="210">
        <v>286</v>
      </c>
      <c r="N17" s="210">
        <v>234</v>
      </c>
      <c r="O17" s="210">
        <v>210</v>
      </c>
      <c r="P17" s="329">
        <f t="shared" si="1"/>
        <v>2107</v>
      </c>
      <c r="Q17" s="330"/>
      <c r="R17" s="330"/>
      <c r="S17" s="331"/>
    </row>
    <row r="18" spans="2:19" ht="13.5" customHeight="1">
      <c r="B18" s="343"/>
      <c r="C18" s="344"/>
      <c r="D18" s="17" t="s">
        <v>39</v>
      </c>
      <c r="E18" s="18"/>
      <c r="F18" s="19"/>
      <c r="G18" s="19"/>
      <c r="H18" s="20"/>
      <c r="I18" s="213">
        <v>3</v>
      </c>
      <c r="J18" s="214">
        <v>15</v>
      </c>
      <c r="K18" s="215">
        <v>19</v>
      </c>
      <c r="L18" s="213">
        <v>19</v>
      </c>
      <c r="M18" s="213">
        <v>15</v>
      </c>
      <c r="N18" s="213">
        <v>13</v>
      </c>
      <c r="O18" s="213">
        <v>16</v>
      </c>
      <c r="P18" s="338">
        <f t="shared" si="1"/>
        <v>100</v>
      </c>
      <c r="Q18" s="339"/>
      <c r="R18" s="339"/>
      <c r="S18" s="340"/>
    </row>
    <row r="19" spans="2:19" ht="13.5" customHeight="1">
      <c r="B19" s="343"/>
      <c r="C19" s="344"/>
      <c r="D19" s="264" t="s">
        <v>40</v>
      </c>
      <c r="E19" s="265"/>
      <c r="F19" s="265"/>
      <c r="G19" s="265"/>
      <c r="H19" s="266"/>
      <c r="I19" s="76">
        <f aca="true" t="shared" si="6" ref="I19:O19">I15+I18</f>
        <v>346</v>
      </c>
      <c r="J19" s="76">
        <f t="shared" si="6"/>
        <v>270</v>
      </c>
      <c r="K19" s="76">
        <f t="shared" si="6"/>
        <v>715</v>
      </c>
      <c r="L19" s="80">
        <f t="shared" si="6"/>
        <v>507</v>
      </c>
      <c r="M19" s="76">
        <f t="shared" si="6"/>
        <v>377</v>
      </c>
      <c r="N19" s="76">
        <f t="shared" si="6"/>
        <v>295</v>
      </c>
      <c r="O19" s="76">
        <f t="shared" si="6"/>
        <v>267</v>
      </c>
      <c r="P19" s="326">
        <f t="shared" si="1"/>
        <v>2777</v>
      </c>
      <c r="Q19" s="327"/>
      <c r="R19" s="327"/>
      <c r="S19" s="328"/>
    </row>
    <row r="20" spans="2:19" ht="13.5" customHeight="1">
      <c r="B20" s="341" t="s">
        <v>52</v>
      </c>
      <c r="C20" s="342"/>
      <c r="D20" s="21" t="s">
        <v>36</v>
      </c>
      <c r="E20" s="22"/>
      <c r="F20" s="23"/>
      <c r="G20" s="23"/>
      <c r="H20" s="24"/>
      <c r="I20" s="76">
        <f aca="true" t="shared" si="7" ref="I20:O20">I21+I22</f>
        <v>562</v>
      </c>
      <c r="J20" s="76">
        <f t="shared" si="7"/>
        <v>422</v>
      </c>
      <c r="K20" s="76">
        <f t="shared" si="7"/>
        <v>973</v>
      </c>
      <c r="L20" s="76">
        <f t="shared" si="7"/>
        <v>629</v>
      </c>
      <c r="M20" s="76">
        <f t="shared" si="7"/>
        <v>526</v>
      </c>
      <c r="N20" s="76">
        <f t="shared" si="7"/>
        <v>430</v>
      </c>
      <c r="O20" s="76">
        <f t="shared" si="7"/>
        <v>460</v>
      </c>
      <c r="P20" s="326">
        <f t="shared" si="1"/>
        <v>4002</v>
      </c>
      <c r="Q20" s="327"/>
      <c r="R20" s="327"/>
      <c r="S20" s="328"/>
    </row>
    <row r="21" spans="2:19" ht="13.5" customHeight="1">
      <c r="B21" s="343"/>
      <c r="C21" s="344"/>
      <c r="D21" s="13" t="s">
        <v>37</v>
      </c>
      <c r="E21" s="14"/>
      <c r="F21" s="15"/>
      <c r="G21" s="15"/>
      <c r="H21" s="16"/>
      <c r="I21" s="210">
        <v>141</v>
      </c>
      <c r="J21" s="211">
        <v>99</v>
      </c>
      <c r="K21" s="212">
        <v>172</v>
      </c>
      <c r="L21" s="210">
        <v>132</v>
      </c>
      <c r="M21" s="210">
        <v>94</v>
      </c>
      <c r="N21" s="210">
        <v>73</v>
      </c>
      <c r="O21" s="210">
        <v>74</v>
      </c>
      <c r="P21" s="329">
        <f t="shared" si="1"/>
        <v>785</v>
      </c>
      <c r="Q21" s="330"/>
      <c r="R21" s="330"/>
      <c r="S21" s="331"/>
    </row>
    <row r="22" spans="2:19" ht="13.5" customHeight="1">
      <c r="B22" s="343"/>
      <c r="C22" s="344"/>
      <c r="D22" s="13" t="s">
        <v>38</v>
      </c>
      <c r="E22" s="14"/>
      <c r="F22" s="15"/>
      <c r="G22" s="15"/>
      <c r="H22" s="16"/>
      <c r="I22" s="210">
        <v>421</v>
      </c>
      <c r="J22" s="211">
        <v>323</v>
      </c>
      <c r="K22" s="212">
        <v>801</v>
      </c>
      <c r="L22" s="210">
        <v>497</v>
      </c>
      <c r="M22" s="210">
        <v>432</v>
      </c>
      <c r="N22" s="210">
        <v>357</v>
      </c>
      <c r="O22" s="210">
        <v>386</v>
      </c>
      <c r="P22" s="329">
        <f t="shared" si="1"/>
        <v>3217</v>
      </c>
      <c r="Q22" s="330"/>
      <c r="R22" s="330"/>
      <c r="S22" s="331"/>
    </row>
    <row r="23" spans="2:19" ht="13.5" customHeight="1">
      <c r="B23" s="343"/>
      <c r="C23" s="344"/>
      <c r="D23" s="17" t="s">
        <v>39</v>
      </c>
      <c r="E23" s="18"/>
      <c r="F23" s="19"/>
      <c r="G23" s="19"/>
      <c r="H23" s="20"/>
      <c r="I23" s="213">
        <v>4</v>
      </c>
      <c r="J23" s="214">
        <v>12</v>
      </c>
      <c r="K23" s="215">
        <v>30</v>
      </c>
      <c r="L23" s="213">
        <v>28</v>
      </c>
      <c r="M23" s="213">
        <v>23</v>
      </c>
      <c r="N23" s="213">
        <v>20</v>
      </c>
      <c r="O23" s="213">
        <v>25</v>
      </c>
      <c r="P23" s="338">
        <f t="shared" si="1"/>
        <v>142</v>
      </c>
      <c r="Q23" s="339"/>
      <c r="R23" s="339"/>
      <c r="S23" s="340"/>
    </row>
    <row r="24" spans="2:19" ht="13.5" customHeight="1">
      <c r="B24" s="345"/>
      <c r="C24" s="346"/>
      <c r="D24" s="264" t="s">
        <v>40</v>
      </c>
      <c r="E24" s="265"/>
      <c r="F24" s="265"/>
      <c r="G24" s="265"/>
      <c r="H24" s="266"/>
      <c r="I24" s="76">
        <f aca="true" t="shared" si="8" ref="I24:O24">I20+I23</f>
        <v>566</v>
      </c>
      <c r="J24" s="76">
        <f t="shared" si="8"/>
        <v>434</v>
      </c>
      <c r="K24" s="76">
        <f t="shared" si="8"/>
        <v>1003</v>
      </c>
      <c r="L24" s="80">
        <f t="shared" si="8"/>
        <v>657</v>
      </c>
      <c r="M24" s="76">
        <f t="shared" si="8"/>
        <v>549</v>
      </c>
      <c r="N24" s="76">
        <f t="shared" si="8"/>
        <v>450</v>
      </c>
      <c r="O24" s="76">
        <f t="shared" si="8"/>
        <v>485</v>
      </c>
      <c r="P24" s="326">
        <f t="shared" si="1"/>
        <v>4144</v>
      </c>
      <c r="Q24" s="327"/>
      <c r="R24" s="327"/>
      <c r="S24" s="328"/>
    </row>
    <row r="25" spans="2:19" ht="13.5" customHeight="1">
      <c r="B25" s="343" t="s">
        <v>53</v>
      </c>
      <c r="C25" s="344"/>
      <c r="D25" s="21" t="s">
        <v>36</v>
      </c>
      <c r="E25" s="22"/>
      <c r="F25" s="23"/>
      <c r="G25" s="23"/>
      <c r="H25" s="24"/>
      <c r="I25" s="76">
        <f aca="true" t="shared" si="9" ref="I25:O25">I26+I27</f>
        <v>353</v>
      </c>
      <c r="J25" s="76">
        <f t="shared" si="9"/>
        <v>241</v>
      </c>
      <c r="K25" s="76">
        <f t="shared" si="9"/>
        <v>677</v>
      </c>
      <c r="L25" s="76">
        <f t="shared" si="9"/>
        <v>379</v>
      </c>
      <c r="M25" s="76">
        <f t="shared" si="9"/>
        <v>318</v>
      </c>
      <c r="N25" s="76">
        <f t="shared" si="9"/>
        <v>277</v>
      </c>
      <c r="O25" s="76">
        <f t="shared" si="9"/>
        <v>246</v>
      </c>
      <c r="P25" s="326">
        <f t="shared" si="1"/>
        <v>2491</v>
      </c>
      <c r="Q25" s="327"/>
      <c r="R25" s="327"/>
      <c r="S25" s="328"/>
    </row>
    <row r="26" spans="2:19" ht="13.5" customHeight="1">
      <c r="B26" s="343"/>
      <c r="C26" s="344"/>
      <c r="D26" s="13" t="s">
        <v>37</v>
      </c>
      <c r="E26" s="14"/>
      <c r="F26" s="15"/>
      <c r="G26" s="15"/>
      <c r="H26" s="16"/>
      <c r="I26" s="210">
        <v>83</v>
      </c>
      <c r="J26" s="211">
        <v>59</v>
      </c>
      <c r="K26" s="212">
        <v>158</v>
      </c>
      <c r="L26" s="210">
        <v>90</v>
      </c>
      <c r="M26" s="210">
        <v>74</v>
      </c>
      <c r="N26" s="210">
        <v>45</v>
      </c>
      <c r="O26" s="210">
        <v>59</v>
      </c>
      <c r="P26" s="329">
        <f t="shared" si="1"/>
        <v>568</v>
      </c>
      <c r="Q26" s="330"/>
      <c r="R26" s="330"/>
      <c r="S26" s="331"/>
    </row>
    <row r="27" spans="2:19" ht="13.5" customHeight="1">
      <c r="B27" s="343"/>
      <c r="C27" s="344"/>
      <c r="D27" s="13" t="s">
        <v>38</v>
      </c>
      <c r="E27" s="14"/>
      <c r="F27" s="15"/>
      <c r="G27" s="15"/>
      <c r="H27" s="16"/>
      <c r="I27" s="210">
        <v>270</v>
      </c>
      <c r="J27" s="211">
        <v>182</v>
      </c>
      <c r="K27" s="212">
        <v>519</v>
      </c>
      <c r="L27" s="210">
        <v>289</v>
      </c>
      <c r="M27" s="210">
        <v>244</v>
      </c>
      <c r="N27" s="210">
        <v>232</v>
      </c>
      <c r="O27" s="210">
        <v>187</v>
      </c>
      <c r="P27" s="329">
        <f t="shared" si="1"/>
        <v>1923</v>
      </c>
      <c r="Q27" s="330"/>
      <c r="R27" s="330"/>
      <c r="S27" s="331"/>
    </row>
    <row r="28" spans="2:19" ht="13.5" customHeight="1">
      <c r="B28" s="343"/>
      <c r="C28" s="344"/>
      <c r="D28" s="17" t="s">
        <v>39</v>
      </c>
      <c r="E28" s="18"/>
      <c r="F28" s="19"/>
      <c r="G28" s="19"/>
      <c r="H28" s="20"/>
      <c r="I28" s="213">
        <v>5</v>
      </c>
      <c r="J28" s="214">
        <v>7</v>
      </c>
      <c r="K28" s="215">
        <v>18</v>
      </c>
      <c r="L28" s="213">
        <v>18</v>
      </c>
      <c r="M28" s="213">
        <v>17</v>
      </c>
      <c r="N28" s="213">
        <v>21</v>
      </c>
      <c r="O28" s="213">
        <v>9</v>
      </c>
      <c r="P28" s="338">
        <f t="shared" si="1"/>
        <v>95</v>
      </c>
      <c r="Q28" s="339"/>
      <c r="R28" s="339"/>
      <c r="S28" s="340"/>
    </row>
    <row r="29" spans="2:19" ht="13.5" customHeight="1">
      <c r="B29" s="343"/>
      <c r="C29" s="344"/>
      <c r="D29" s="264" t="s">
        <v>40</v>
      </c>
      <c r="E29" s="265"/>
      <c r="F29" s="265"/>
      <c r="G29" s="265"/>
      <c r="H29" s="266"/>
      <c r="I29" s="76">
        <f aca="true" t="shared" si="10" ref="I29:O29">I25+I28</f>
        <v>358</v>
      </c>
      <c r="J29" s="76">
        <f t="shared" si="10"/>
        <v>248</v>
      </c>
      <c r="K29" s="76">
        <f t="shared" si="10"/>
        <v>695</v>
      </c>
      <c r="L29" s="80">
        <f t="shared" si="10"/>
        <v>397</v>
      </c>
      <c r="M29" s="76">
        <f t="shared" si="10"/>
        <v>335</v>
      </c>
      <c r="N29" s="76">
        <f t="shared" si="10"/>
        <v>298</v>
      </c>
      <c r="O29" s="76">
        <f t="shared" si="10"/>
        <v>255</v>
      </c>
      <c r="P29" s="326">
        <f t="shared" si="1"/>
        <v>2586</v>
      </c>
      <c r="Q29" s="327"/>
      <c r="R29" s="327"/>
      <c r="S29" s="328"/>
    </row>
    <row r="30" spans="2:19" ht="13.5" customHeight="1">
      <c r="B30" s="341" t="s">
        <v>54</v>
      </c>
      <c r="C30" s="342"/>
      <c r="D30" s="21" t="s">
        <v>36</v>
      </c>
      <c r="E30" s="22"/>
      <c r="F30" s="23"/>
      <c r="G30" s="23"/>
      <c r="H30" s="24"/>
      <c r="I30" s="76">
        <f aca="true" t="shared" si="11" ref="I30:O30">I31+I32</f>
        <v>346</v>
      </c>
      <c r="J30" s="76">
        <f t="shared" si="11"/>
        <v>319</v>
      </c>
      <c r="K30" s="76">
        <f t="shared" si="11"/>
        <v>704</v>
      </c>
      <c r="L30" s="76">
        <f t="shared" si="11"/>
        <v>433</v>
      </c>
      <c r="M30" s="76">
        <f t="shared" si="11"/>
        <v>387</v>
      </c>
      <c r="N30" s="76">
        <f t="shared" si="11"/>
        <v>325</v>
      </c>
      <c r="O30" s="76">
        <f t="shared" si="11"/>
        <v>282</v>
      </c>
      <c r="P30" s="326">
        <f t="shared" si="1"/>
        <v>2796</v>
      </c>
      <c r="Q30" s="327"/>
      <c r="R30" s="327"/>
      <c r="S30" s="328"/>
    </row>
    <row r="31" spans="2:19" ht="13.5" customHeight="1">
      <c r="B31" s="343"/>
      <c r="C31" s="344"/>
      <c r="D31" s="13" t="s">
        <v>37</v>
      </c>
      <c r="E31" s="14"/>
      <c r="F31" s="15"/>
      <c r="G31" s="15"/>
      <c r="H31" s="16"/>
      <c r="I31" s="210">
        <v>68</v>
      </c>
      <c r="J31" s="211">
        <v>74</v>
      </c>
      <c r="K31" s="212">
        <v>137</v>
      </c>
      <c r="L31" s="210">
        <v>109</v>
      </c>
      <c r="M31" s="210">
        <v>79</v>
      </c>
      <c r="N31" s="210">
        <v>52</v>
      </c>
      <c r="O31" s="210">
        <v>55</v>
      </c>
      <c r="P31" s="329">
        <f t="shared" si="1"/>
        <v>574</v>
      </c>
      <c r="Q31" s="330"/>
      <c r="R31" s="330"/>
      <c r="S31" s="331"/>
    </row>
    <row r="32" spans="2:19" ht="13.5" customHeight="1">
      <c r="B32" s="343"/>
      <c r="C32" s="344"/>
      <c r="D32" s="13" t="s">
        <v>38</v>
      </c>
      <c r="E32" s="14"/>
      <c r="F32" s="15"/>
      <c r="G32" s="15"/>
      <c r="H32" s="16"/>
      <c r="I32" s="210">
        <v>278</v>
      </c>
      <c r="J32" s="211">
        <v>245</v>
      </c>
      <c r="K32" s="212">
        <v>567</v>
      </c>
      <c r="L32" s="210">
        <v>324</v>
      </c>
      <c r="M32" s="210">
        <v>308</v>
      </c>
      <c r="N32" s="210">
        <v>273</v>
      </c>
      <c r="O32" s="210">
        <v>227</v>
      </c>
      <c r="P32" s="329">
        <f t="shared" si="1"/>
        <v>2222</v>
      </c>
      <c r="Q32" s="330"/>
      <c r="R32" s="330"/>
      <c r="S32" s="331"/>
    </row>
    <row r="33" spans="2:19" ht="13.5" customHeight="1">
      <c r="B33" s="343"/>
      <c r="C33" s="344"/>
      <c r="D33" s="17" t="s">
        <v>39</v>
      </c>
      <c r="E33" s="18"/>
      <c r="F33" s="19"/>
      <c r="G33" s="19"/>
      <c r="H33" s="20"/>
      <c r="I33" s="213">
        <v>7</v>
      </c>
      <c r="J33" s="214">
        <v>13</v>
      </c>
      <c r="K33" s="215">
        <v>22</v>
      </c>
      <c r="L33" s="213">
        <v>29</v>
      </c>
      <c r="M33" s="213">
        <v>25</v>
      </c>
      <c r="N33" s="213">
        <v>15</v>
      </c>
      <c r="O33" s="213">
        <v>17</v>
      </c>
      <c r="P33" s="338">
        <f t="shared" si="1"/>
        <v>128</v>
      </c>
      <c r="Q33" s="339"/>
      <c r="R33" s="339"/>
      <c r="S33" s="340"/>
    </row>
    <row r="34" spans="2:19" ht="13.5" customHeight="1">
      <c r="B34" s="345"/>
      <c r="C34" s="346"/>
      <c r="D34" s="264" t="s">
        <v>40</v>
      </c>
      <c r="E34" s="265"/>
      <c r="F34" s="265"/>
      <c r="G34" s="265"/>
      <c r="H34" s="266"/>
      <c r="I34" s="76">
        <f aca="true" t="shared" si="12" ref="I34:O34">I30+I33</f>
        <v>353</v>
      </c>
      <c r="J34" s="76">
        <f t="shared" si="12"/>
        <v>332</v>
      </c>
      <c r="K34" s="76">
        <f t="shared" si="12"/>
        <v>726</v>
      </c>
      <c r="L34" s="80">
        <f t="shared" si="12"/>
        <v>462</v>
      </c>
      <c r="M34" s="76">
        <f t="shared" si="12"/>
        <v>412</v>
      </c>
      <c r="N34" s="76">
        <f t="shared" si="12"/>
        <v>340</v>
      </c>
      <c r="O34" s="76">
        <f t="shared" si="12"/>
        <v>299</v>
      </c>
      <c r="P34" s="326">
        <f t="shared" si="1"/>
        <v>2924</v>
      </c>
      <c r="Q34" s="327"/>
      <c r="R34" s="327"/>
      <c r="S34" s="328"/>
    </row>
    <row r="35" spans="2:19" ht="13.5" customHeight="1">
      <c r="B35" s="341" t="s">
        <v>55</v>
      </c>
      <c r="C35" s="342"/>
      <c r="D35" s="21" t="s">
        <v>36</v>
      </c>
      <c r="E35" s="22"/>
      <c r="F35" s="23"/>
      <c r="G35" s="23"/>
      <c r="H35" s="24"/>
      <c r="I35" s="76">
        <f aca="true" t="shared" si="13" ref="I35:O35">I36+I37</f>
        <v>2</v>
      </c>
      <c r="J35" s="76">
        <f t="shared" si="13"/>
        <v>13</v>
      </c>
      <c r="K35" s="76">
        <f t="shared" si="13"/>
        <v>16</v>
      </c>
      <c r="L35" s="76">
        <f t="shared" si="13"/>
        <v>60</v>
      </c>
      <c r="M35" s="76">
        <f t="shared" si="13"/>
        <v>64</v>
      </c>
      <c r="N35" s="76">
        <f t="shared" si="13"/>
        <v>80</v>
      </c>
      <c r="O35" s="76">
        <f t="shared" si="13"/>
        <v>97</v>
      </c>
      <c r="P35" s="326">
        <f t="shared" si="1"/>
        <v>332</v>
      </c>
      <c r="Q35" s="327"/>
      <c r="R35" s="327"/>
      <c r="S35" s="328"/>
    </row>
    <row r="36" spans="2:19" ht="13.5" customHeight="1">
      <c r="B36" s="343"/>
      <c r="C36" s="344"/>
      <c r="D36" s="13" t="s">
        <v>37</v>
      </c>
      <c r="E36" s="14"/>
      <c r="F36" s="15"/>
      <c r="G36" s="15"/>
      <c r="H36" s="16"/>
      <c r="I36" s="210">
        <v>0</v>
      </c>
      <c r="J36" s="211">
        <v>5</v>
      </c>
      <c r="K36" s="212">
        <v>1</v>
      </c>
      <c r="L36" s="210">
        <v>7</v>
      </c>
      <c r="M36" s="210">
        <v>11</v>
      </c>
      <c r="N36" s="210">
        <v>10</v>
      </c>
      <c r="O36" s="210">
        <v>14</v>
      </c>
      <c r="P36" s="329">
        <f t="shared" si="1"/>
        <v>48</v>
      </c>
      <c r="Q36" s="330"/>
      <c r="R36" s="330"/>
      <c r="S36" s="331"/>
    </row>
    <row r="37" spans="2:19" ht="13.5" customHeight="1">
      <c r="B37" s="343"/>
      <c r="C37" s="344"/>
      <c r="D37" s="13" t="s">
        <v>38</v>
      </c>
      <c r="E37" s="14"/>
      <c r="F37" s="15"/>
      <c r="G37" s="15"/>
      <c r="H37" s="16"/>
      <c r="I37" s="210">
        <v>2</v>
      </c>
      <c r="J37" s="211">
        <v>8</v>
      </c>
      <c r="K37" s="212">
        <v>15</v>
      </c>
      <c r="L37" s="210">
        <v>53</v>
      </c>
      <c r="M37" s="210">
        <v>53</v>
      </c>
      <c r="N37" s="210">
        <v>70</v>
      </c>
      <c r="O37" s="210">
        <v>83</v>
      </c>
      <c r="P37" s="329">
        <f t="shared" si="1"/>
        <v>284</v>
      </c>
      <c r="Q37" s="330"/>
      <c r="R37" s="330"/>
      <c r="S37" s="331"/>
    </row>
    <row r="38" spans="2:19" ht="13.5" customHeight="1">
      <c r="B38" s="343"/>
      <c r="C38" s="344"/>
      <c r="D38" s="17" t="s">
        <v>39</v>
      </c>
      <c r="E38" s="18"/>
      <c r="F38" s="19"/>
      <c r="G38" s="19"/>
      <c r="H38" s="20"/>
      <c r="I38" s="213">
        <v>0</v>
      </c>
      <c r="J38" s="214">
        <v>0</v>
      </c>
      <c r="K38" s="215">
        <v>1</v>
      </c>
      <c r="L38" s="213">
        <v>0</v>
      </c>
      <c r="M38" s="213">
        <v>0</v>
      </c>
      <c r="N38" s="213">
        <v>0</v>
      </c>
      <c r="O38" s="213">
        <v>3</v>
      </c>
      <c r="P38" s="338">
        <f t="shared" si="1"/>
        <v>4</v>
      </c>
      <c r="Q38" s="339"/>
      <c r="R38" s="339"/>
      <c r="S38" s="340"/>
    </row>
    <row r="39" spans="2:19" ht="13.5" customHeight="1" thickBot="1">
      <c r="B39" s="353"/>
      <c r="C39" s="354"/>
      <c r="D39" s="257" t="s">
        <v>40</v>
      </c>
      <c r="E39" s="258"/>
      <c r="F39" s="258"/>
      <c r="G39" s="258"/>
      <c r="H39" s="259"/>
      <c r="I39" s="78">
        <f aca="true" t="shared" si="14" ref="I39:O39">I35+I38</f>
        <v>2</v>
      </c>
      <c r="J39" s="78">
        <f t="shared" si="14"/>
        <v>13</v>
      </c>
      <c r="K39" s="78">
        <f t="shared" si="14"/>
        <v>17</v>
      </c>
      <c r="L39" s="78">
        <f t="shared" si="14"/>
        <v>60</v>
      </c>
      <c r="M39" s="78">
        <f t="shared" si="14"/>
        <v>64</v>
      </c>
      <c r="N39" s="78">
        <f t="shared" si="14"/>
        <v>80</v>
      </c>
      <c r="O39" s="78">
        <f t="shared" si="14"/>
        <v>100</v>
      </c>
      <c r="P39" s="347">
        <f t="shared" si="1"/>
        <v>336</v>
      </c>
      <c r="Q39" s="348"/>
      <c r="R39" s="348"/>
      <c r="S39" s="349"/>
    </row>
    <row r="40" spans="2:19" ht="13.5" customHeight="1" thickTop="1">
      <c r="B40" s="343" t="s">
        <v>65</v>
      </c>
      <c r="C40" s="344"/>
      <c r="D40" s="21" t="s">
        <v>36</v>
      </c>
      <c r="E40" s="22"/>
      <c r="F40" s="23"/>
      <c r="G40" s="23"/>
      <c r="H40" s="24"/>
      <c r="I40" s="79">
        <f aca="true" t="shared" si="15" ref="I40:L43">I5+I10+I15+I20+I25+I30+I35</f>
        <v>2388</v>
      </c>
      <c r="J40" s="79">
        <f t="shared" si="15"/>
        <v>1889</v>
      </c>
      <c r="K40" s="79">
        <f t="shared" si="15"/>
        <v>4534</v>
      </c>
      <c r="L40" s="179">
        <f t="shared" si="15"/>
        <v>2977</v>
      </c>
      <c r="M40" s="79">
        <f aca="true" t="shared" si="16" ref="M40:O43">M5+M10+M15+M20+M25+M30+M35</f>
        <v>2580</v>
      </c>
      <c r="N40" s="79">
        <f t="shared" si="16"/>
        <v>2127</v>
      </c>
      <c r="O40" s="79">
        <f t="shared" si="16"/>
        <v>1934</v>
      </c>
      <c r="P40" s="350">
        <f t="shared" si="1"/>
        <v>18429</v>
      </c>
      <c r="Q40" s="351"/>
      <c r="R40" s="351"/>
      <c r="S40" s="352"/>
    </row>
    <row r="41" spans="2:19" ht="13.5" customHeight="1">
      <c r="B41" s="343"/>
      <c r="C41" s="344"/>
      <c r="D41" s="13" t="s">
        <v>37</v>
      </c>
      <c r="E41" s="14"/>
      <c r="F41" s="15"/>
      <c r="G41" s="15"/>
      <c r="H41" s="16"/>
      <c r="I41" s="79">
        <f t="shared" si="15"/>
        <v>583</v>
      </c>
      <c r="J41" s="79">
        <f t="shared" si="15"/>
        <v>459</v>
      </c>
      <c r="K41" s="79">
        <f t="shared" si="15"/>
        <v>905</v>
      </c>
      <c r="L41" s="178">
        <f t="shared" si="15"/>
        <v>672</v>
      </c>
      <c r="M41" s="79">
        <f t="shared" si="16"/>
        <v>512</v>
      </c>
      <c r="N41" s="79">
        <f t="shared" si="16"/>
        <v>344</v>
      </c>
      <c r="O41" s="79">
        <f t="shared" si="16"/>
        <v>353</v>
      </c>
      <c r="P41" s="329">
        <f t="shared" si="1"/>
        <v>3828</v>
      </c>
      <c r="Q41" s="330"/>
      <c r="R41" s="330"/>
      <c r="S41" s="331"/>
    </row>
    <row r="42" spans="2:19" ht="13.5" customHeight="1">
      <c r="B42" s="343"/>
      <c r="C42" s="344"/>
      <c r="D42" s="13" t="s">
        <v>38</v>
      </c>
      <c r="E42" s="14"/>
      <c r="F42" s="15"/>
      <c r="G42" s="15"/>
      <c r="H42" s="16"/>
      <c r="I42" s="79">
        <f t="shared" si="15"/>
        <v>1805</v>
      </c>
      <c r="J42" s="79">
        <f t="shared" si="15"/>
        <v>1430</v>
      </c>
      <c r="K42" s="79">
        <f t="shared" si="15"/>
        <v>3629</v>
      </c>
      <c r="L42" s="178">
        <f t="shared" si="15"/>
        <v>2305</v>
      </c>
      <c r="M42" s="79">
        <f t="shared" si="16"/>
        <v>2068</v>
      </c>
      <c r="N42" s="79">
        <f t="shared" si="16"/>
        <v>1783</v>
      </c>
      <c r="O42" s="79">
        <f t="shared" si="16"/>
        <v>1581</v>
      </c>
      <c r="P42" s="329">
        <f t="shared" si="1"/>
        <v>14601</v>
      </c>
      <c r="Q42" s="330"/>
      <c r="R42" s="330"/>
      <c r="S42" s="331"/>
    </row>
    <row r="43" spans="2:19" ht="13.5" customHeight="1">
      <c r="B43" s="343"/>
      <c r="C43" s="344"/>
      <c r="D43" s="31" t="s">
        <v>39</v>
      </c>
      <c r="E43" s="32"/>
      <c r="F43" s="33"/>
      <c r="G43" s="33"/>
      <c r="H43" s="34"/>
      <c r="I43" s="79">
        <f t="shared" si="15"/>
        <v>25</v>
      </c>
      <c r="J43" s="79">
        <f t="shared" si="15"/>
        <v>69</v>
      </c>
      <c r="K43" s="79">
        <f t="shared" si="15"/>
        <v>131</v>
      </c>
      <c r="L43" s="177">
        <f t="shared" si="15"/>
        <v>132</v>
      </c>
      <c r="M43" s="79">
        <f t="shared" si="16"/>
        <v>122</v>
      </c>
      <c r="N43" s="79">
        <f t="shared" si="16"/>
        <v>100</v>
      </c>
      <c r="O43" s="79">
        <f t="shared" si="16"/>
        <v>98</v>
      </c>
      <c r="P43" s="338">
        <f t="shared" si="1"/>
        <v>677</v>
      </c>
      <c r="Q43" s="339"/>
      <c r="R43" s="339"/>
      <c r="S43" s="340"/>
    </row>
    <row r="44" spans="2:19" ht="13.5" customHeight="1">
      <c r="B44" s="345"/>
      <c r="C44" s="346"/>
      <c r="D44" s="264" t="s">
        <v>56</v>
      </c>
      <c r="E44" s="265"/>
      <c r="F44" s="265"/>
      <c r="G44" s="265"/>
      <c r="H44" s="266"/>
      <c r="I44" s="80">
        <f aca="true" t="shared" si="17" ref="I44:O44">I40+I43</f>
        <v>2413</v>
      </c>
      <c r="J44" s="80">
        <f t="shared" si="17"/>
        <v>1958</v>
      </c>
      <c r="K44" s="80">
        <f t="shared" si="17"/>
        <v>4665</v>
      </c>
      <c r="L44" s="80">
        <f t="shared" si="17"/>
        <v>3109</v>
      </c>
      <c r="M44" s="80">
        <f t="shared" si="17"/>
        <v>2702</v>
      </c>
      <c r="N44" s="80">
        <f t="shared" si="17"/>
        <v>2227</v>
      </c>
      <c r="O44" s="80">
        <f t="shared" si="17"/>
        <v>2032</v>
      </c>
      <c r="P44" s="355">
        <f t="shared" si="1"/>
        <v>19106</v>
      </c>
      <c r="Q44" s="356"/>
      <c r="R44" s="356"/>
      <c r="S44" s="357"/>
    </row>
    <row r="45" spans="2:22" ht="13.5" customHeight="1">
      <c r="B45" s="35"/>
      <c r="C45" s="35"/>
      <c r="D45" s="219" t="s">
        <v>158</v>
      </c>
      <c r="E45" s="25"/>
      <c r="F45" s="25"/>
      <c r="G45" s="25"/>
      <c r="H45" s="25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U45" s="90" t="s">
        <v>144</v>
      </c>
      <c r="V45" s="90" t="s">
        <v>96</v>
      </c>
    </row>
    <row r="46" spans="21:24" ht="13.5" customHeight="1">
      <c r="U46" s="90" t="s">
        <v>137</v>
      </c>
      <c r="V46" s="99">
        <f>P9</f>
        <v>2688</v>
      </c>
      <c r="W46" s="64"/>
      <c r="X46" s="64"/>
    </row>
    <row r="47" spans="21:24" ht="13.5" customHeight="1">
      <c r="U47" s="90" t="s">
        <v>138</v>
      </c>
      <c r="V47" s="99">
        <f>P14</f>
        <v>3651</v>
      </c>
      <c r="W47" s="64"/>
      <c r="X47" s="64"/>
    </row>
    <row r="48" spans="21:24" ht="13.5" customHeight="1">
      <c r="U48" s="90" t="s">
        <v>139</v>
      </c>
      <c r="V48" s="99">
        <f>P19</f>
        <v>2777</v>
      </c>
      <c r="W48" s="64"/>
      <c r="X48" s="64"/>
    </row>
    <row r="49" spans="21:24" ht="13.5" customHeight="1">
      <c r="U49" s="90" t="s">
        <v>140</v>
      </c>
      <c r="V49" s="99">
        <f>P24</f>
        <v>4144</v>
      </c>
      <c r="W49" s="64"/>
      <c r="X49" s="64"/>
    </row>
    <row r="50" spans="21:24" ht="13.5" customHeight="1">
      <c r="U50" s="90" t="s">
        <v>141</v>
      </c>
      <c r="V50" s="99">
        <f>P29</f>
        <v>2586</v>
      </c>
      <c r="W50" s="64"/>
      <c r="X50" s="64"/>
    </row>
    <row r="51" spans="21:24" ht="13.5" customHeight="1">
      <c r="U51" s="90" t="s">
        <v>142</v>
      </c>
      <c r="V51" s="99">
        <f>P34</f>
        <v>2924</v>
      </c>
      <c r="W51" s="64"/>
      <c r="X51" s="64"/>
    </row>
    <row r="52" spans="21:24" ht="13.5" customHeight="1">
      <c r="U52" s="162" t="s">
        <v>143</v>
      </c>
      <c r="V52" s="163">
        <f>P39</f>
        <v>336</v>
      </c>
      <c r="W52" s="64"/>
      <c r="X52" s="64"/>
    </row>
    <row r="53" spans="23:24" ht="13.5" customHeight="1">
      <c r="W53" s="64"/>
      <c r="X53" s="64"/>
    </row>
  </sheetData>
  <mergeCells count="66">
    <mergeCell ref="P39:S39"/>
    <mergeCell ref="P40:S40"/>
    <mergeCell ref="B40:C44"/>
    <mergeCell ref="D44:H44"/>
    <mergeCell ref="B35:C39"/>
    <mergeCell ref="D39:H39"/>
    <mergeCell ref="P44:S44"/>
    <mergeCell ref="P43:S43"/>
    <mergeCell ref="P41:S41"/>
    <mergeCell ref="P42:S42"/>
    <mergeCell ref="P38:S38"/>
    <mergeCell ref="P37:S37"/>
    <mergeCell ref="P34:S34"/>
    <mergeCell ref="P35:S35"/>
    <mergeCell ref="P36:S36"/>
    <mergeCell ref="P29:S29"/>
    <mergeCell ref="P30:S30"/>
    <mergeCell ref="B30:C34"/>
    <mergeCell ref="P28:S28"/>
    <mergeCell ref="B25:C29"/>
    <mergeCell ref="D29:H29"/>
    <mergeCell ref="P33:S33"/>
    <mergeCell ref="D34:H34"/>
    <mergeCell ref="P31:S31"/>
    <mergeCell ref="P32:S32"/>
    <mergeCell ref="P27:S27"/>
    <mergeCell ref="P24:S24"/>
    <mergeCell ref="P25:S25"/>
    <mergeCell ref="P26:S26"/>
    <mergeCell ref="P19:S19"/>
    <mergeCell ref="P20:S20"/>
    <mergeCell ref="B20:C24"/>
    <mergeCell ref="P18:S18"/>
    <mergeCell ref="B15:C19"/>
    <mergeCell ref="D19:H19"/>
    <mergeCell ref="P23:S23"/>
    <mergeCell ref="D24:H24"/>
    <mergeCell ref="P21:S21"/>
    <mergeCell ref="P22:S22"/>
    <mergeCell ref="B10:C14"/>
    <mergeCell ref="D14:H14"/>
    <mergeCell ref="P10:S10"/>
    <mergeCell ref="P17:S17"/>
    <mergeCell ref="P14:S14"/>
    <mergeCell ref="P15:S15"/>
    <mergeCell ref="P16:S16"/>
    <mergeCell ref="J3:J4"/>
    <mergeCell ref="K3:K4"/>
    <mergeCell ref="P12:S12"/>
    <mergeCell ref="P13:S13"/>
    <mergeCell ref="P11:S11"/>
    <mergeCell ref="P9:S9"/>
    <mergeCell ref="P7:S7"/>
    <mergeCell ref="P8:S8"/>
    <mergeCell ref="O3:O4"/>
    <mergeCell ref="P3:S4"/>
    <mergeCell ref="D9:H9"/>
    <mergeCell ref="P5:S5"/>
    <mergeCell ref="P6:S6"/>
    <mergeCell ref="E3:H3"/>
    <mergeCell ref="L3:L4"/>
    <mergeCell ref="B4:E4"/>
    <mergeCell ref="B5:C9"/>
    <mergeCell ref="M3:M4"/>
    <mergeCell ref="N3:N4"/>
    <mergeCell ref="I3:I4"/>
  </mergeCells>
  <printOptions horizontalCentered="1" verticalCentered="1"/>
  <pageMargins left="0.3937007874015748" right="0.3937007874015748" top="0.3937007874015748" bottom="0.3937007874015748" header="0.5118110236220472" footer="0.5118110236220472"/>
  <pageSetup firstPageNumber="18" useFirstPageNumber="1" horizontalDpi="300" verticalDpi="300" orientation="portrait" paperSize="9" scale="90" r:id="rId2"/>
  <headerFooter alignWithMargins="0">
    <oddFooter>&amp;C&amp;14&amp;P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尼崎市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ama0035099</dc:creator>
  <cp:keywords/>
  <dc:description/>
  <cp:lastModifiedBy>ama0035099</cp:lastModifiedBy>
  <cp:lastPrinted>2007-07-10T08:57:34Z</cp:lastPrinted>
  <dcterms:created xsi:type="dcterms:W3CDTF">2005-08-11T08:06:00Z</dcterms:created>
  <dcterms:modified xsi:type="dcterms:W3CDTF">2007-09-27T11:23:16Z</dcterms:modified>
  <cp:category/>
  <cp:version/>
  <cp:contentType/>
  <cp:contentStatus/>
</cp:coreProperties>
</file>