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tabRatio="683" activeTab="0"/>
  </bookViews>
  <sheets>
    <sheet name="H23.3全市・中央" sheetId="1" r:id="rId1"/>
    <sheet name="H23.3小田 " sheetId="2" r:id="rId2"/>
    <sheet name="H23.3大庄 " sheetId="3" r:id="rId3"/>
    <sheet name="H23.3立花 " sheetId="4" r:id="rId4"/>
    <sheet name="H23.3武庫 " sheetId="5" r:id="rId5"/>
    <sheet name="H23.3園田 " sheetId="6" r:id="rId6"/>
  </sheets>
  <definedNames>
    <definedName name="_xlnm.Print_Area" localSheetId="5">'H23.3園田 '!$A$1:$J$126</definedName>
    <definedName name="_xlnm.Print_Area" localSheetId="1">'H23.3小田 '!$A$1:$J$126</definedName>
    <definedName name="_xlnm.Print_Area" localSheetId="0">'H23.3全市・中央'!$A$1:$J$188</definedName>
    <definedName name="_xlnm.Print_Area" localSheetId="2">'H23.3大庄 '!$A$1:$J$126</definedName>
    <definedName name="_xlnm.Print_Area" localSheetId="4">'H23.3武庫 '!$A$1:$J$63</definedName>
    <definedName name="_xlnm.Print_Area" localSheetId="3">'H23.3立花 '!$A$1:$J$126</definedName>
  </definedNames>
  <calcPr calcMode="manual" fullCalcOnLoad="1"/>
</workbook>
</file>

<file path=xl/sharedStrings.xml><?xml version="1.0" encoding="utf-8"?>
<sst xmlns="http://schemas.openxmlformats.org/spreadsheetml/2006/main" count="877" uniqueCount="523">
  <si>
    <t>世帯数</t>
  </si>
  <si>
    <t>人　　　　　口</t>
  </si>
  <si>
    <t>男</t>
  </si>
  <si>
    <t>女</t>
  </si>
  <si>
    <t>北初島町</t>
  </si>
  <si>
    <t>全市総数</t>
  </si>
  <si>
    <t>南初島町</t>
  </si>
  <si>
    <t>北城内</t>
  </si>
  <si>
    <t>南城内</t>
  </si>
  <si>
    <t>西松島町</t>
  </si>
  <si>
    <t>東初島町</t>
  </si>
  <si>
    <t>杭瀬北新町　２</t>
  </si>
  <si>
    <t>長洲東通　２　</t>
  </si>
  <si>
    <t>杭瀬南新町　１</t>
  </si>
  <si>
    <t>杭瀬北新町　１</t>
  </si>
  <si>
    <t>杭瀬北新町　３</t>
  </si>
  <si>
    <t>杭瀬北新町　４</t>
  </si>
  <si>
    <t>杭瀬本町　１</t>
  </si>
  <si>
    <t>杭瀬本町　２</t>
  </si>
  <si>
    <t>杭瀬本町　３</t>
  </si>
  <si>
    <t>杭瀬南新町　２</t>
  </si>
  <si>
    <t>杭瀬南新町　３</t>
  </si>
  <si>
    <t>杭瀬南新町　４</t>
  </si>
  <si>
    <t>下坂部　４　　　   (3)</t>
  </si>
  <si>
    <t>名神町　３　　  　 (5)</t>
  </si>
  <si>
    <t>東大物町　１　    (6)</t>
  </si>
  <si>
    <t>(5)　１、２丁目は、立花地区である。</t>
  </si>
  <si>
    <t>(7)　１丁目の全部と２、３丁目の一部（残り）は、立花地区である。</t>
  </si>
  <si>
    <t>(13)　１丁目は武庫地区である。</t>
  </si>
  <si>
    <t xml:space="preserve">南武庫之荘　２ (11)  </t>
  </si>
  <si>
    <t>武庫之荘本町３(12)</t>
  </si>
  <si>
    <t>武庫之荘東　２（13）</t>
  </si>
  <si>
    <t>西立花町　２　　(14)</t>
  </si>
  <si>
    <t>水堂町　４　 　  (15)</t>
  </si>
  <si>
    <t>南武庫之荘　１ (16)</t>
  </si>
  <si>
    <t>武庫之荘本町３(17)</t>
  </si>
  <si>
    <t>武庫之荘東　１ (18)</t>
  </si>
  <si>
    <t>南塚口町　５　  (19)</t>
  </si>
  <si>
    <t>下坂部　４　　   (20)</t>
  </si>
  <si>
    <t xml:space="preserve">水堂町　４　　   (10）  </t>
  </si>
  <si>
    <t>南塚口町　５　   (8)</t>
  </si>
  <si>
    <t>(1)　１丁目の一部(残り)は､小田地区である。</t>
  </si>
  <si>
    <t>(2)　１丁目の一部(残り)は､小田地区である。</t>
  </si>
  <si>
    <t>(3)　４丁目の一部（残り）は、園田地区である。</t>
  </si>
  <si>
    <t>(4)　１丁目の一部（残り）と　２丁目の全部は、中央地区である。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</si>
  <si>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</si>
  <si>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</si>
  <si>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</si>
  <si>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(11)　１丁目、４～１２丁目は、武庫地区である。</t>
  </si>
  <si>
    <t>(12)　１､２丁目の全部と３丁目の一部（残り）は、武庫地区である。</t>
  </si>
  <si>
    <t>(14)　２、３丁目の一部（残り）と４、５丁目は、大庄地区である。</t>
  </si>
  <si>
    <t>(15)　１～３丁目の全部と４丁目の一部（残り）は、立花地区である。</t>
  </si>
  <si>
    <t>(16)　２､３丁目は、立花地区である。</t>
  </si>
  <si>
    <t>(17)　３丁目の一部（残り）は、立花地区である。</t>
  </si>
  <si>
    <t>(18)　２丁目は立花地区である。</t>
  </si>
  <si>
    <t>（19)５、６丁目の一部（残り）と､７、８丁目は、立花地区である。</t>
  </si>
  <si>
    <t>（20)１～３丁目の全部と４丁目の一部（残り）は、小田地区である。</t>
  </si>
  <si>
    <t>　        　表　1　町（丁）別世帯数及び人口</t>
  </si>
  <si>
    <t>町(丁）</t>
  </si>
  <si>
    <t>町（丁）</t>
  </si>
  <si>
    <t>★★★　　　　小計</t>
  </si>
  <si>
    <t>西大物町</t>
  </si>
  <si>
    <t>大物町　１　　　  （1）</t>
  </si>
  <si>
    <t>大物町　２　</t>
  </si>
  <si>
    <t>東大物町　1　　  (2)</t>
  </si>
  <si>
    <t>東大物町　２　　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</si>
  <si>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</si>
  <si>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</si>
  <si>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</si>
  <si>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</si>
  <si>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</si>
  <si>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昭和通　５</t>
  </si>
  <si>
    <t>昭和通　６</t>
  </si>
  <si>
    <t>昭和通　８</t>
  </si>
  <si>
    <t>昭和通　９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</si>
  <si>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</si>
  <si>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</si>
  <si>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</si>
  <si>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</si>
  <si>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</si>
  <si>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</si>
  <si>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</si>
  <si>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</si>
  <si>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</si>
  <si>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</si>
  <si>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</si>
  <si>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</si>
  <si>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</si>
  <si>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</si>
  <si>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</si>
  <si>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</si>
  <si>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</si>
  <si>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</si>
  <si>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</si>
  <si>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</si>
  <si>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</si>
  <si>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</si>
  <si>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</si>
  <si>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</si>
  <si>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</si>
  <si>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</si>
  <si>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</si>
  <si>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</si>
  <si>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</si>
  <si>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</si>
  <si>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</si>
  <si>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</si>
  <si>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</si>
  <si>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</si>
  <si>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</si>
  <si>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</si>
  <si>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</si>
  <si>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</si>
  <si>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</si>
  <si>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</si>
  <si>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</si>
  <si>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</si>
  <si>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</si>
  <si>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</si>
  <si>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</si>
  <si>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</si>
  <si>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３</t>
  </si>
  <si>
    <t>西向島町</t>
  </si>
  <si>
    <t>西高洲町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</si>
  <si>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</si>
  <si>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</si>
  <si>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</si>
  <si>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</si>
  <si>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</si>
  <si>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</si>
  <si>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</si>
  <si>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</si>
  <si>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</si>
  <si>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</si>
  <si>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</si>
  <si>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※築地丸島町</t>
  </si>
  <si>
    <t>　※　旧の住居表示です。</t>
  </si>
  <si>
    <t>大浜町　１～２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</si>
  <si>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</si>
  <si>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</si>
  <si>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</si>
  <si>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</si>
  <si>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</si>
  <si>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</si>
  <si>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</si>
  <si>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</si>
  <si>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</si>
  <si>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</si>
  <si>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</si>
  <si>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</si>
  <si>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</si>
  <si>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</si>
  <si>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</si>
  <si>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</si>
  <si>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</si>
  <si>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</si>
  <si>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</si>
  <si>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</si>
  <si>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</si>
  <si>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</si>
  <si>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</si>
  <si>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</si>
  <si>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 xml:space="preserve">名神町　１　　  　(9）  </t>
  </si>
  <si>
    <t>合　　計</t>
  </si>
  <si>
    <t>★★★　　　　小計</t>
  </si>
  <si>
    <t>人　　　　　口</t>
  </si>
  <si>
    <t>昭和通　７</t>
  </si>
  <si>
    <t>世帯数</t>
  </si>
  <si>
    <t>合計</t>
  </si>
  <si>
    <t>女</t>
  </si>
  <si>
    <t>男</t>
  </si>
  <si>
    <t>主　な　町（丁）</t>
  </si>
  <si>
    <t>　潮江　１</t>
  </si>
  <si>
    <t>　武庫之荘　７</t>
  </si>
  <si>
    <t>（１）　全市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</si>
  <si>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</si>
  <si>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</si>
  <si>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</si>
  <si>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</si>
  <si>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</si>
  <si>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</si>
  <si>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</si>
  <si>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</si>
  <si>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</si>
  <si>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（７）　園田地区</t>
  </si>
  <si>
    <t>（７）　園田地区（続き）</t>
  </si>
  <si>
    <t>★★★　　　　小計</t>
  </si>
  <si>
    <t>南竹谷町　１</t>
  </si>
  <si>
    <t>南竹谷町　２</t>
  </si>
  <si>
    <t>小田地区合計</t>
  </si>
  <si>
    <t>久々知西町　１</t>
  </si>
  <si>
    <t>久々知西町　２</t>
  </si>
  <si>
    <t>★★★　　　　小計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</si>
  <si>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</si>
  <si>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</si>
  <si>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</si>
  <si>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</si>
  <si>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</si>
  <si>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</si>
  <si>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</si>
  <si>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</si>
  <si>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</si>
  <si>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</si>
  <si>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大物町　1　　　   (4)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</si>
  <si>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</si>
  <si>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</si>
  <si>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</si>
  <si>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</si>
  <si>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</si>
  <si>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</si>
  <si>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</si>
  <si>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</si>
  <si>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</si>
  <si>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</si>
  <si>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杭瀬寺島　１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</si>
  <si>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</si>
  <si>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</si>
  <si>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</si>
  <si>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</si>
  <si>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</si>
  <si>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</si>
  <si>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</si>
  <si>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</si>
  <si>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</si>
  <si>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</si>
  <si>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</si>
  <si>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</si>
  <si>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</si>
  <si>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</si>
  <si>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</si>
  <si>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</si>
  <si>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</si>
  <si>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</si>
  <si>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</si>
  <si>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</si>
  <si>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</si>
  <si>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</si>
  <si>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</si>
  <si>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</si>
  <si>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</si>
  <si>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</si>
  <si>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</si>
  <si>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</si>
  <si>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</si>
  <si>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</si>
  <si>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★★★　　　　小計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</si>
  <si>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</si>
  <si>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</si>
  <si>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</si>
  <si>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</si>
  <si>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</si>
  <si>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</si>
  <si>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</si>
  <si>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</si>
  <si>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</si>
  <si>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</si>
  <si>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</si>
  <si>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</si>
  <si>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</si>
  <si>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</si>
  <si>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</si>
  <si>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</si>
  <si>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</si>
  <si>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</si>
  <si>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</si>
  <si>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</si>
  <si>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</si>
  <si>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</si>
  <si>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</si>
  <si>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</si>
  <si>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</si>
  <si>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</si>
  <si>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</si>
  <si>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</si>
  <si>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</si>
  <si>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</si>
  <si>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</si>
  <si>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★★★　　　　小計</t>
  </si>
  <si>
    <t>水堂町　１</t>
  </si>
  <si>
    <t>水堂町　２</t>
  </si>
  <si>
    <t>水堂町　３</t>
  </si>
  <si>
    <t>南武庫之荘　３</t>
  </si>
  <si>
    <t>★★★　　　　小計</t>
  </si>
  <si>
    <t>富松町　１</t>
  </si>
  <si>
    <t>富松町　２</t>
  </si>
  <si>
    <t>富松町　３</t>
  </si>
  <si>
    <t>富松町　４</t>
  </si>
  <si>
    <t>塚口本町　１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</si>
  <si>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</si>
  <si>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</si>
  <si>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</si>
  <si>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</si>
  <si>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</si>
  <si>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</si>
  <si>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</si>
  <si>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西立花町　３</t>
  </si>
  <si>
    <t>上ノ島町　１</t>
  </si>
  <si>
    <t>上ノ島町　２</t>
  </si>
  <si>
    <t>上ノ島町　３</t>
  </si>
  <si>
    <t>栗山町　１</t>
  </si>
  <si>
    <t>栗山町　２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</si>
  <si>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</si>
  <si>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</si>
  <si>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</si>
  <si>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</si>
  <si>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</si>
  <si>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</si>
  <si>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</si>
  <si>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</si>
  <si>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</si>
  <si>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</si>
  <si>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</si>
  <si>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</si>
  <si>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</si>
  <si>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</si>
  <si>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</si>
  <si>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</si>
  <si>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</si>
  <si>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</si>
  <si>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</si>
  <si>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</si>
  <si>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</si>
  <si>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</si>
  <si>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</si>
  <si>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</si>
  <si>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</si>
  <si>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</si>
  <si>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</si>
  <si>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</si>
  <si>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</si>
  <si>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</si>
  <si>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</si>
  <si>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</si>
  <si>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</si>
  <si>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</si>
  <si>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</si>
  <si>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★★★　　　　小計</t>
  </si>
  <si>
    <t>武庫之荘本町１</t>
  </si>
  <si>
    <t>武庫之荘本町２</t>
  </si>
  <si>
    <t>★★★　　　　小計</t>
  </si>
  <si>
    <t>常吉　１</t>
  </si>
  <si>
    <t>常吉　２</t>
  </si>
  <si>
    <t>武庫の里　１</t>
  </si>
  <si>
    <t>武庫の里　２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</si>
  <si>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</si>
  <si>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</si>
  <si>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</si>
  <si>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</si>
  <si>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</si>
  <si>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</si>
  <si>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</si>
  <si>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</si>
  <si>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</si>
  <si>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</si>
  <si>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</si>
  <si>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</si>
  <si>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</si>
  <si>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</si>
  <si>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</si>
  <si>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</si>
  <si>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</si>
  <si>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</si>
  <si>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★★★　　　　小計</t>
  </si>
  <si>
    <t>南塚口町　１</t>
  </si>
  <si>
    <t>南塚口町　２</t>
  </si>
  <si>
    <t>南塚口町　３</t>
  </si>
  <si>
    <t>南塚口町　４</t>
  </si>
  <si>
    <t>南塚口町　６</t>
  </si>
  <si>
    <t>上坂部　１</t>
  </si>
  <si>
    <t>上坂部　２</t>
  </si>
  <si>
    <t>上坂部　３</t>
  </si>
  <si>
    <t>★★★　　　　小計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</si>
  <si>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</si>
  <si>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</si>
  <si>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</si>
  <si>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</si>
  <si>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</si>
  <si>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</si>
  <si>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</si>
  <si>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</si>
  <si>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</si>
  <si>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</si>
  <si>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</si>
  <si>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</si>
  <si>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</si>
  <si>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猪名寺　１</t>
  </si>
  <si>
    <t>猪名寺　２</t>
  </si>
  <si>
    <t>猪名寺　３</t>
  </si>
  <si>
    <t>南清水</t>
  </si>
  <si>
    <t>御園　１</t>
  </si>
  <si>
    <t>御園　２</t>
  </si>
  <si>
    <t>御園　３</t>
  </si>
  <si>
    <t>口田中　１</t>
  </si>
  <si>
    <t>口田中　２</t>
  </si>
  <si>
    <t>瓦宮　１</t>
  </si>
  <si>
    <t>瓦宮　２</t>
  </si>
  <si>
    <t>食満　１</t>
  </si>
  <si>
    <t>食満　２</t>
  </si>
  <si>
    <t>食満　３</t>
  </si>
  <si>
    <t>食満　５</t>
  </si>
  <si>
    <t>食満　６</t>
  </si>
  <si>
    <t>食満　７</t>
  </si>
  <si>
    <t>＜増減人口＞</t>
  </si>
  <si>
    <t>中央地区合計</t>
  </si>
  <si>
    <t>東本町　１</t>
  </si>
  <si>
    <t>東本町　２</t>
  </si>
  <si>
    <t>東本町　３</t>
  </si>
  <si>
    <t>東本町　４</t>
  </si>
  <si>
    <t>※築地北浜　２</t>
  </si>
  <si>
    <t>蓬川荘園</t>
  </si>
  <si>
    <t>昭和通　１</t>
  </si>
  <si>
    <t>昭和通　２</t>
  </si>
  <si>
    <t>昭和通　４</t>
  </si>
  <si>
    <t>昭和南通　３</t>
  </si>
  <si>
    <t>昭和南通　４</t>
  </si>
  <si>
    <t>昭和南通　５</t>
  </si>
  <si>
    <t>昭和南通　６</t>
  </si>
  <si>
    <t>昭和南通　７</t>
  </si>
  <si>
    <t>昭和南通　８</t>
  </si>
  <si>
    <t>神田北通　８</t>
  </si>
  <si>
    <t>神田北通　９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</si>
  <si>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</si>
  <si>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</si>
  <si>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</si>
  <si>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</si>
  <si>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</si>
  <si>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</si>
  <si>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</si>
  <si>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</si>
  <si>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中在家町　３</t>
  </si>
  <si>
    <t>中在家町　４</t>
  </si>
  <si>
    <t>北大物町</t>
  </si>
  <si>
    <t>額田町　　</t>
  </si>
  <si>
    <t>善法寺町</t>
  </si>
  <si>
    <t>常光寺　１</t>
  </si>
  <si>
    <t>常光寺　２</t>
  </si>
  <si>
    <t>常光寺　３</t>
  </si>
  <si>
    <t>常光寺　４</t>
  </si>
  <si>
    <t>今福　１</t>
  </si>
  <si>
    <t>今福　２</t>
  </si>
  <si>
    <t>梶ケ島</t>
  </si>
  <si>
    <t>長洲東通　１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</si>
  <si>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</si>
  <si>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</si>
  <si>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</si>
  <si>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</si>
  <si>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</si>
  <si>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</si>
  <si>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</si>
  <si>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</si>
  <si>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</si>
  <si>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</si>
  <si>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</si>
  <si>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</si>
  <si>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</si>
  <si>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</si>
  <si>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</si>
  <si>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</si>
  <si>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元浜町　１</t>
  </si>
  <si>
    <t>元浜町　２</t>
  </si>
  <si>
    <t>元浜町　３</t>
  </si>
  <si>
    <t>元浜町　４</t>
  </si>
  <si>
    <t>元浜町　５</t>
  </si>
  <si>
    <t>　南竹谷町　２</t>
  </si>
  <si>
    <t>　塚口本町　７</t>
  </si>
  <si>
    <t>　三反田町　２</t>
  </si>
  <si>
    <t>＊平成２２年３月３１日と比較しています。</t>
  </si>
  <si>
    <t>　北竹谷町　２</t>
  </si>
  <si>
    <t>　次屋　３</t>
  </si>
  <si>
    <t>　道意町　６</t>
  </si>
  <si>
    <t>　稲葉荘　４</t>
  </si>
  <si>
    <t>　浜田町　４</t>
  </si>
  <si>
    <t>　尾浜町　１</t>
  </si>
  <si>
    <t>　西立花町　１</t>
  </si>
  <si>
    <t>　塚口町　１</t>
  </si>
  <si>
    <t>　上ノ島町　２</t>
  </si>
  <si>
    <t>　大庄中通　３</t>
  </si>
  <si>
    <t>　崇徳院　２</t>
  </si>
  <si>
    <t>　大島　３</t>
  </si>
  <si>
    <t>　西川　２</t>
  </si>
  <si>
    <t>　南武庫之荘　７</t>
  </si>
  <si>
    <t>　武庫之荘　６</t>
  </si>
  <si>
    <t>　西昆陽　２</t>
  </si>
  <si>
    <t>　南武庫之荘　５</t>
  </si>
  <si>
    <t>　武庫町　１</t>
  </si>
  <si>
    <t>　武庫元町　２</t>
  </si>
  <si>
    <t>　若王寺　２</t>
  </si>
  <si>
    <t>　食満　３</t>
  </si>
  <si>
    <t>　上坂部　１</t>
  </si>
  <si>
    <t>　西難波町　４</t>
  </si>
  <si>
    <t>　杭瀬南新町　４</t>
  </si>
  <si>
    <t>　　(住民基本台帳人口　平成２３年３月３１日現在)</t>
  </si>
  <si>
    <t>　御園町</t>
  </si>
  <si>
    <t>　昭和通　８</t>
  </si>
  <si>
    <t>　開明町　２</t>
  </si>
  <si>
    <t>　西難波町　３</t>
  </si>
  <si>
    <t>　西大物町　</t>
  </si>
  <si>
    <t>　長洲西通　２</t>
  </si>
  <si>
    <t>　高田町</t>
  </si>
  <si>
    <t>　浜　３</t>
  </si>
  <si>
    <t>　潮江　２</t>
  </si>
  <si>
    <t>　長洲本通　１</t>
  </si>
  <si>
    <t>　常光寺　１</t>
  </si>
  <si>
    <t>　道意町　４</t>
  </si>
  <si>
    <t>　浜田町　３</t>
  </si>
  <si>
    <t>　大庄川田町</t>
  </si>
  <si>
    <t>　大庄北　４</t>
  </si>
  <si>
    <t>　南塚口町　８</t>
  </si>
  <si>
    <t>　塚口町　６</t>
  </si>
  <si>
    <t>　南武庫之荘　３</t>
  </si>
  <si>
    <t>　大西町　１</t>
  </si>
  <si>
    <t>　武庫豊町　２</t>
  </si>
  <si>
    <t>　武庫之荘西　２</t>
  </si>
  <si>
    <t>　南武庫之荘　６</t>
  </si>
  <si>
    <t>　食満　５</t>
  </si>
  <si>
    <t>　田能　１</t>
  </si>
  <si>
    <t>　口田中　１</t>
  </si>
  <si>
    <t>　椎堂　１</t>
  </si>
  <si>
    <t>　南塚口町　２</t>
  </si>
  <si>
    <t>　戸ノ内町　３</t>
  </si>
  <si>
    <t>　東難波町　１</t>
  </si>
  <si>
    <t>　西難波町　５</t>
  </si>
  <si>
    <t>　東園田町　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</si>
</sst>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38" fontId="6" fillId="0" borderId="0" xfId="17" applyFont="1" applyAlignment="1">
      <alignment/>
    </xf>
    <xf numFmtId="38" fontId="6" fillId="0" borderId="2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4" fillId="0" borderId="0" xfId="17" applyFont="1" applyAlignment="1">
      <alignment/>
    </xf>
    <xf numFmtId="38" fontId="0" fillId="0" borderId="0" xfId="17" applyFont="1" applyAlignment="1">
      <alignment/>
    </xf>
    <xf numFmtId="38" fontId="4" fillId="0" borderId="0" xfId="17" applyFont="1" applyBorder="1" applyAlignment="1">
      <alignment/>
    </xf>
    <xf numFmtId="0" fontId="0" fillId="0" borderId="2" xfId="0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8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3" xfId="17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7" fillId="0" borderId="0" xfId="17" applyFont="1" applyAlignment="1">
      <alignment/>
    </xf>
    <xf numFmtId="0" fontId="4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38" fontId="4" fillId="0" borderId="10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 horizontal="distributed"/>
    </xf>
    <xf numFmtId="38" fontId="4" fillId="0" borderId="1" xfId="17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7" fillId="0" borderId="0" xfId="17" applyFont="1" applyBorder="1" applyAlignment="1">
      <alignment horizontal="center"/>
    </xf>
    <xf numFmtId="38" fontId="6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0" fillId="0" borderId="0" xfId="17" applyFont="1" applyBorder="1" applyAlignment="1">
      <alignment/>
    </xf>
    <xf numFmtId="38" fontId="0" fillId="0" borderId="0" xfId="17" applyAlignment="1">
      <alignment/>
    </xf>
    <xf numFmtId="38" fontId="0" fillId="0" borderId="0" xfId="17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 horizontal="center"/>
    </xf>
    <xf numFmtId="0" fontId="7" fillId="0" borderId="0" xfId="0" applyFont="1" applyAlignment="1">
      <alignment horizontal="left"/>
    </xf>
    <xf numFmtId="0" fontId="3" fillId="0" borderId="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8" fontId="4" fillId="0" borderId="15" xfId="17" applyFont="1" applyBorder="1" applyAlignment="1">
      <alignment/>
    </xf>
    <xf numFmtId="0" fontId="2" fillId="0" borderId="2" xfId="0" applyFont="1" applyBorder="1" applyAlignment="1">
      <alignment/>
    </xf>
    <xf numFmtId="38" fontId="0" fillId="0" borderId="1" xfId="17" applyFont="1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38" fontId="0" fillId="0" borderId="12" xfId="17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5" xfId="0" applyFont="1" applyBorder="1" applyAlignment="1">
      <alignment/>
    </xf>
    <xf numFmtId="38" fontId="0" fillId="0" borderId="15" xfId="17" applyFont="1" applyBorder="1" applyAlignment="1">
      <alignment/>
    </xf>
    <xf numFmtId="38" fontId="0" fillId="0" borderId="10" xfId="17" applyFont="1" applyBorder="1" applyAlignment="1">
      <alignment/>
    </xf>
    <xf numFmtId="38" fontId="0" fillId="0" borderId="7" xfId="17" applyFont="1" applyBorder="1" applyAlignment="1">
      <alignment/>
    </xf>
    <xf numFmtId="38" fontId="4" fillId="0" borderId="6" xfId="17" applyFont="1" applyBorder="1" applyAlignment="1">
      <alignment horizontal="right"/>
    </xf>
    <xf numFmtId="38" fontId="4" fillId="0" borderId="3" xfId="17" applyFont="1" applyBorder="1" applyAlignment="1">
      <alignment horizontal="right"/>
    </xf>
    <xf numFmtId="0" fontId="4" fillId="0" borderId="8" xfId="0" applyFont="1" applyBorder="1" applyAlignment="1">
      <alignment/>
    </xf>
    <xf numFmtId="38" fontId="4" fillId="0" borderId="0" xfId="17" applyFont="1" applyFill="1" applyBorder="1" applyAlignment="1">
      <alignment/>
    </xf>
    <xf numFmtId="0" fontId="3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8"/>
  <sheetViews>
    <sheetView tabSelected="1"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  <col min="11" max="11" width="9.00390625" style="57" customWidth="1"/>
  </cols>
  <sheetData>
    <row r="2" spans="2:12" ht="17.25">
      <c r="B2" s="117" t="s">
        <v>57</v>
      </c>
      <c r="C2" s="117"/>
      <c r="D2" s="117"/>
      <c r="E2" s="117"/>
      <c r="F2" s="117"/>
      <c r="L2" s="4"/>
    </row>
    <row r="4" spans="1:10" ht="18" customHeight="1">
      <c r="A4" s="4" t="s">
        <v>174</v>
      </c>
      <c r="B4" s="4"/>
      <c r="F4" s="123" t="s">
        <v>491</v>
      </c>
      <c r="G4" s="123"/>
      <c r="H4" s="123"/>
      <c r="I4" s="123"/>
      <c r="J4" s="123"/>
    </row>
    <row r="5" spans="1:10" ht="14.25" customHeight="1">
      <c r="A5" s="40"/>
      <c r="B5" s="118" t="s">
        <v>0</v>
      </c>
      <c r="C5" s="120" t="s">
        <v>1</v>
      </c>
      <c r="D5" s="121"/>
      <c r="E5" s="121"/>
      <c r="F5" s="65"/>
      <c r="G5" s="81"/>
      <c r="H5" s="81"/>
      <c r="I5" s="81"/>
      <c r="J5" s="81"/>
    </row>
    <row r="6" spans="1:10" ht="15.75" customHeight="1">
      <c r="A6" s="92" t="s">
        <v>58</v>
      </c>
      <c r="B6" s="124"/>
      <c r="C6" s="89" t="s">
        <v>163</v>
      </c>
      <c r="D6" s="89" t="s">
        <v>2</v>
      </c>
      <c r="E6" s="94" t="s">
        <v>3</v>
      </c>
      <c r="F6" s="65"/>
      <c r="G6" s="81"/>
      <c r="H6" s="81"/>
      <c r="I6" s="81"/>
      <c r="J6" s="81"/>
    </row>
    <row r="7" spans="1:10" ht="18" customHeight="1">
      <c r="A7" s="101" t="s">
        <v>5</v>
      </c>
      <c r="B7" s="93">
        <f>B25+'H23.3小田 '!B19+'H23.3大庄 '!B19+'H23.3立花 '!B19+'H23.3武庫 '!B19+'H23.3園田 '!B19</f>
        <v>216844</v>
      </c>
      <c r="C7" s="93">
        <f>C25+'H23.3小田 '!C19+'H23.3大庄 '!C19+'H23.3立花 '!C19+'H23.3武庫 '!C19+'H23.3園田 '!C19</f>
        <v>458754</v>
      </c>
      <c r="D7" s="93">
        <f>D25+'H23.3小田 '!D19+'H23.3大庄 '!D19+'H23.3立花 '!D19+'H23.3武庫 '!D19+'H23.3園田 '!D19</f>
        <v>224575</v>
      </c>
      <c r="E7" s="93">
        <f>E25+'H23.3小田 '!E19+'H23.3大庄 '!E19+'H23.3立花 '!E19+'H23.3武庫 '!E19+'H23.3園田 '!E19</f>
        <v>234179</v>
      </c>
      <c r="F7" s="65"/>
      <c r="G7" s="81"/>
      <c r="H7" s="81"/>
      <c r="I7" s="81"/>
      <c r="J7" s="81"/>
    </row>
    <row r="8" spans="1:10" ht="13.5" customHeight="1">
      <c r="A8" s="90"/>
      <c r="B8" s="76"/>
      <c r="C8" s="76"/>
      <c r="D8" s="76"/>
      <c r="E8" s="76"/>
      <c r="F8" s="81"/>
      <c r="G8" s="81"/>
      <c r="H8" s="81"/>
      <c r="I8" s="81"/>
      <c r="J8" s="81"/>
    </row>
    <row r="9" spans="1:10" ht="13.5" customHeight="1">
      <c r="A9" s="90"/>
      <c r="B9" s="76"/>
      <c r="C9" s="76"/>
      <c r="D9" s="76"/>
      <c r="E9" s="76"/>
      <c r="F9" s="81"/>
      <c r="G9" s="81"/>
      <c r="H9" s="81"/>
      <c r="I9" s="81"/>
      <c r="J9" s="81"/>
    </row>
    <row r="10" spans="1:10" ht="18" customHeight="1">
      <c r="A10" s="91" t="s">
        <v>175</v>
      </c>
      <c r="B10" s="76"/>
      <c r="C10" s="76"/>
      <c r="D10" s="76"/>
      <c r="E10" s="76"/>
      <c r="F10" s="81"/>
      <c r="G10" s="81"/>
      <c r="H10" s="81"/>
      <c r="I10" s="81"/>
      <c r="J10" s="81"/>
    </row>
    <row r="11" spans="1:10" ht="13.5" customHeight="1">
      <c r="A11" s="90"/>
      <c r="B11" s="76"/>
      <c r="C11" s="76"/>
      <c r="D11" s="76"/>
      <c r="E11" s="76"/>
      <c r="F11" s="81"/>
      <c r="G11" s="81"/>
      <c r="H11" s="81"/>
      <c r="I11" s="81"/>
      <c r="J11" s="81"/>
    </row>
    <row r="12" spans="1:10" ht="15.75" customHeight="1">
      <c r="A12" s="81" t="s">
        <v>402</v>
      </c>
      <c r="B12" s="4"/>
      <c r="F12" s="81"/>
      <c r="G12" s="81"/>
      <c r="H12" s="81"/>
      <c r="I12" s="81"/>
      <c r="J12" s="81"/>
    </row>
    <row r="13" spans="1:10" ht="13.5" customHeight="1">
      <c r="A13" s="85" t="s">
        <v>171</v>
      </c>
      <c r="B13" s="83" t="s">
        <v>167</v>
      </c>
      <c r="C13" s="83" t="s">
        <v>168</v>
      </c>
      <c r="D13" s="83" t="s">
        <v>170</v>
      </c>
      <c r="E13" s="83" t="s">
        <v>169</v>
      </c>
      <c r="F13" s="85" t="s">
        <v>171</v>
      </c>
      <c r="G13" s="83" t="s">
        <v>167</v>
      </c>
      <c r="H13" s="83" t="s">
        <v>168</v>
      </c>
      <c r="I13" s="83" t="s">
        <v>170</v>
      </c>
      <c r="J13" s="84" t="s">
        <v>169</v>
      </c>
    </row>
    <row r="14" spans="1:10" ht="13.5" customHeight="1">
      <c r="A14" s="6" t="s">
        <v>492</v>
      </c>
      <c r="B14" s="105">
        <v>83</v>
      </c>
      <c r="C14" s="105">
        <v>138</v>
      </c>
      <c r="D14" s="105">
        <v>62</v>
      </c>
      <c r="E14" s="106">
        <v>76</v>
      </c>
      <c r="F14" s="71" t="s">
        <v>463</v>
      </c>
      <c r="G14" s="103">
        <v>-19</v>
      </c>
      <c r="H14" s="103">
        <v>-61</v>
      </c>
      <c r="I14" s="103">
        <v>-38</v>
      </c>
      <c r="J14" s="103">
        <v>-23</v>
      </c>
    </row>
    <row r="15" spans="1:10" ht="13.5" customHeight="1">
      <c r="A15" s="7" t="s">
        <v>493</v>
      </c>
      <c r="B15" s="105">
        <v>24</v>
      </c>
      <c r="C15" s="105">
        <v>26</v>
      </c>
      <c r="D15" s="105">
        <v>2</v>
      </c>
      <c r="E15" s="106">
        <v>24</v>
      </c>
      <c r="F15" s="9" t="s">
        <v>489</v>
      </c>
      <c r="G15" s="103">
        <v>-21</v>
      </c>
      <c r="H15" s="103">
        <v>-47</v>
      </c>
      <c r="I15" s="103">
        <v>-23</v>
      </c>
      <c r="J15" s="103">
        <v>-24</v>
      </c>
    </row>
    <row r="16" spans="1:10" ht="13.5" customHeight="1">
      <c r="A16" s="7" t="s">
        <v>494</v>
      </c>
      <c r="B16" s="105">
        <v>24</v>
      </c>
      <c r="C16" s="105">
        <v>24</v>
      </c>
      <c r="D16" s="105">
        <v>22</v>
      </c>
      <c r="E16" s="106">
        <v>2</v>
      </c>
      <c r="F16" s="9" t="s">
        <v>520</v>
      </c>
      <c r="G16" s="103">
        <v>-14</v>
      </c>
      <c r="H16" s="103">
        <v>-40</v>
      </c>
      <c r="I16" s="103">
        <v>-17</v>
      </c>
      <c r="J16" s="103">
        <v>-23</v>
      </c>
    </row>
    <row r="17" spans="1:10" ht="13.5" customHeight="1">
      <c r="A17" s="7" t="s">
        <v>467</v>
      </c>
      <c r="B17" s="105">
        <v>13</v>
      </c>
      <c r="C17" s="105">
        <v>19</v>
      </c>
      <c r="D17" s="105">
        <v>8</v>
      </c>
      <c r="E17" s="106">
        <v>11</v>
      </c>
      <c r="F17" s="9" t="s">
        <v>521</v>
      </c>
      <c r="G17" s="103">
        <v>-13</v>
      </c>
      <c r="H17" s="103">
        <v>-39</v>
      </c>
      <c r="I17" s="103">
        <v>-24</v>
      </c>
      <c r="J17" s="103">
        <v>-15</v>
      </c>
    </row>
    <row r="18" spans="1:10" ht="13.5" customHeight="1">
      <c r="A18" s="8" t="s">
        <v>495</v>
      </c>
      <c r="B18" s="107">
        <v>14</v>
      </c>
      <c r="C18" s="107">
        <v>16</v>
      </c>
      <c r="D18" s="107">
        <v>11</v>
      </c>
      <c r="E18" s="108">
        <v>5</v>
      </c>
      <c r="F18" s="11" t="s">
        <v>496</v>
      </c>
      <c r="G18" s="104">
        <v>-12</v>
      </c>
      <c r="H18" s="104">
        <v>-38</v>
      </c>
      <c r="I18" s="104">
        <v>-8</v>
      </c>
      <c r="J18" s="104">
        <v>-30</v>
      </c>
    </row>
    <row r="19" spans="1:10" ht="13.5" customHeight="1">
      <c r="A19" s="18" t="s">
        <v>466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3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6" ht="13.5" customHeight="1">
      <c r="A22" s="61"/>
      <c r="B22" s="61"/>
      <c r="C22" s="82"/>
      <c r="D22" s="82"/>
      <c r="E22" s="82"/>
      <c r="F22" s="56"/>
    </row>
    <row r="23" spans="1:10" ht="14.25">
      <c r="A23" s="40"/>
      <c r="B23" s="118" t="s">
        <v>0</v>
      </c>
      <c r="C23" s="120" t="s">
        <v>1</v>
      </c>
      <c r="D23" s="121"/>
      <c r="E23" s="122"/>
      <c r="F23" s="40"/>
      <c r="G23" s="118" t="s">
        <v>0</v>
      </c>
      <c r="H23" s="120" t="s">
        <v>1</v>
      </c>
      <c r="I23" s="121"/>
      <c r="J23" s="121"/>
    </row>
    <row r="24" spans="1:10" ht="15.75" customHeight="1">
      <c r="A24" s="39" t="s">
        <v>58</v>
      </c>
      <c r="B24" s="119"/>
      <c r="C24" s="45" t="s">
        <v>163</v>
      </c>
      <c r="D24" s="45" t="s">
        <v>2</v>
      </c>
      <c r="E24" s="45" t="s">
        <v>3</v>
      </c>
      <c r="F24" s="39" t="s">
        <v>59</v>
      </c>
      <c r="G24" s="119"/>
      <c r="H24" s="45" t="s">
        <v>163</v>
      </c>
      <c r="I24" s="45" t="s">
        <v>2</v>
      </c>
      <c r="J24" s="41" t="s">
        <v>3</v>
      </c>
    </row>
    <row r="25" spans="1:10" ht="13.5">
      <c r="A25" s="25" t="s">
        <v>403</v>
      </c>
      <c r="B25" s="23">
        <f>B28+B31+B37+B40+B43+B46+B49+B52+B55+G26+G36+G45+B70+B80+B88+B91+B94+B97+B102+B105+B108+B111+B114+B117+G71+G76+G86+G90+G95+G100+G105+G110+G113+G116+B139+B146+B149+B152+B156+B160+B168</f>
        <v>26765</v>
      </c>
      <c r="C25" s="23">
        <f>C28+C31+C37+C40+C43+C46+C49+C52+C55+H26+H36+H45+C70+C80+C88+C91+C94+C97+C102+C105+C108+C111+C114+C117+H71+H76+H86+H90+H95+H100+H105+H110+H113+H116+C139+C146+C149+C152+C156+C160+C168</f>
        <v>52889</v>
      </c>
      <c r="D25" s="23">
        <f>D28+D31+D37+D40+D43+D46+D49+D52+D55+I26+I36+I45+D70+D80+D88+D91+D94+D97+D102+D105+D108+D111+D114+D117+I71+I76+I86+I90+I95+I100+I105+I110+I113+I116+D139+D146+D149+D152+D156+D160+D168</f>
        <v>26341</v>
      </c>
      <c r="E25" s="23">
        <f>E28+E31+E37+E40+E43+E46+E49+E52+E55+J26+J36+J45+E70+E80+E88+E91+E94+E97+E102+E105+E108+E111+E114+E117+J71+J76+J86+J90+J95+J100+J105+J110+J113+J116+E139+E146+E149+E152+E156+E160+E168</f>
        <v>26548</v>
      </c>
      <c r="F25" s="71" t="s">
        <v>409</v>
      </c>
      <c r="G25" s="24">
        <v>92</v>
      </c>
      <c r="H25" s="24">
        <f>I25+J25</f>
        <v>179</v>
      </c>
      <c r="I25" s="74">
        <v>79</v>
      </c>
      <c r="J25" s="74">
        <v>100</v>
      </c>
    </row>
    <row r="26" spans="1:11" ht="13.5">
      <c r="A26" s="25"/>
      <c r="B26" s="16"/>
      <c r="C26" s="16"/>
      <c r="D26" s="16"/>
      <c r="E26" s="17"/>
      <c r="F26" s="9" t="s">
        <v>186</v>
      </c>
      <c r="G26" s="24">
        <f>SUM(G25)</f>
        <v>92</v>
      </c>
      <c r="H26" s="24">
        <f>H25</f>
        <v>179</v>
      </c>
      <c r="I26" s="74">
        <f>I25</f>
        <v>79</v>
      </c>
      <c r="J26" s="74">
        <f>J25</f>
        <v>100</v>
      </c>
      <c r="K26" s="58"/>
    </row>
    <row r="27" spans="1:10" ht="13.5">
      <c r="A27" s="7" t="s">
        <v>7</v>
      </c>
      <c r="B27" s="24">
        <v>211</v>
      </c>
      <c r="C27" s="24">
        <f>D27+E27</f>
        <v>373</v>
      </c>
      <c r="D27" s="74">
        <v>197</v>
      </c>
      <c r="E27" s="74">
        <v>176</v>
      </c>
      <c r="F27" s="9"/>
      <c r="G27" s="27"/>
      <c r="H27" s="24"/>
      <c r="I27" s="24"/>
      <c r="J27" s="24"/>
    </row>
    <row r="28" spans="1:11" ht="13.5">
      <c r="A28" s="7" t="s">
        <v>186</v>
      </c>
      <c r="B28" s="24">
        <f>SUM(B27)</f>
        <v>211</v>
      </c>
      <c r="C28" s="24">
        <f>SUM(C27)</f>
        <v>373</v>
      </c>
      <c r="D28" s="74">
        <f>SUM(D27)</f>
        <v>197</v>
      </c>
      <c r="E28" s="74">
        <f>SUM(E27)</f>
        <v>176</v>
      </c>
      <c r="F28" s="9" t="s">
        <v>410</v>
      </c>
      <c r="G28" s="24">
        <v>698</v>
      </c>
      <c r="H28" s="24">
        <f aca="true" t="shared" si="0" ref="H28:H34">I28+J28</f>
        <v>1270</v>
      </c>
      <c r="I28" s="24">
        <v>667</v>
      </c>
      <c r="J28" s="24">
        <v>603</v>
      </c>
      <c r="K28" s="58"/>
    </row>
    <row r="29" spans="1:10" ht="13.5">
      <c r="A29" s="7"/>
      <c r="B29" s="22"/>
      <c r="C29" s="22"/>
      <c r="D29" s="22"/>
      <c r="E29" s="26"/>
      <c r="F29" s="9" t="s">
        <v>411</v>
      </c>
      <c r="G29" s="24">
        <v>586</v>
      </c>
      <c r="H29" s="24">
        <f t="shared" si="0"/>
        <v>1151</v>
      </c>
      <c r="I29" s="24">
        <v>553</v>
      </c>
      <c r="J29" s="24">
        <v>598</v>
      </c>
    </row>
    <row r="30" spans="1:10" ht="13.5">
      <c r="A30" s="7" t="s">
        <v>8</v>
      </c>
      <c r="B30" s="24">
        <v>309</v>
      </c>
      <c r="C30" s="24">
        <f>D30+E30</f>
        <v>617</v>
      </c>
      <c r="D30" s="74">
        <v>302</v>
      </c>
      <c r="E30" s="74">
        <v>315</v>
      </c>
      <c r="F30" s="9" t="s">
        <v>412</v>
      </c>
      <c r="G30" s="24">
        <v>104</v>
      </c>
      <c r="H30" s="24">
        <f t="shared" si="0"/>
        <v>163</v>
      </c>
      <c r="I30" s="24">
        <v>67</v>
      </c>
      <c r="J30" s="24">
        <v>96</v>
      </c>
    </row>
    <row r="31" spans="1:10" ht="13.5">
      <c r="A31" s="7" t="s">
        <v>186</v>
      </c>
      <c r="B31" s="24">
        <f>SUM(B30)</f>
        <v>309</v>
      </c>
      <c r="C31" s="24">
        <f>SUM(C30)</f>
        <v>617</v>
      </c>
      <c r="D31" s="74">
        <f>SUM(D30)</f>
        <v>302</v>
      </c>
      <c r="E31" s="74">
        <f>SUM(E30)</f>
        <v>315</v>
      </c>
      <c r="F31" s="9" t="s">
        <v>71</v>
      </c>
      <c r="G31" s="24">
        <v>64</v>
      </c>
      <c r="H31" s="24">
        <f t="shared" si="0"/>
        <v>130</v>
      </c>
      <c r="I31" s="24">
        <v>67</v>
      </c>
      <c r="J31" s="24">
        <v>63</v>
      </c>
    </row>
    <row r="32" spans="1:10" ht="13.5">
      <c r="A32" s="7"/>
      <c r="B32" s="22"/>
      <c r="C32" s="22"/>
      <c r="D32" s="22"/>
      <c r="E32" s="26"/>
      <c r="F32" s="9" t="s">
        <v>72</v>
      </c>
      <c r="G32" s="24">
        <v>184</v>
      </c>
      <c r="H32" s="24">
        <f t="shared" si="0"/>
        <v>400</v>
      </c>
      <c r="I32" s="24">
        <v>212</v>
      </c>
      <c r="J32" s="24">
        <v>188</v>
      </c>
    </row>
    <row r="33" spans="1:10" ht="13.5">
      <c r="A33" s="7" t="s">
        <v>404</v>
      </c>
      <c r="B33" s="22">
        <v>81</v>
      </c>
      <c r="C33" s="22">
        <f>D33+E33</f>
        <v>191</v>
      </c>
      <c r="D33" s="22">
        <v>95</v>
      </c>
      <c r="E33" s="26">
        <v>96</v>
      </c>
      <c r="F33" s="9" t="s">
        <v>166</v>
      </c>
      <c r="G33" s="24">
        <v>12</v>
      </c>
      <c r="H33" s="24">
        <f t="shared" si="0"/>
        <v>17</v>
      </c>
      <c r="I33" s="24">
        <v>9</v>
      </c>
      <c r="J33" s="24">
        <v>8</v>
      </c>
    </row>
    <row r="34" spans="1:10" ht="13.5">
      <c r="A34" s="7" t="s">
        <v>405</v>
      </c>
      <c r="B34" s="22">
        <v>151</v>
      </c>
      <c r="C34" s="22">
        <f>D34+E34</f>
        <v>310</v>
      </c>
      <c r="D34" s="22">
        <v>148</v>
      </c>
      <c r="E34" s="26">
        <v>162</v>
      </c>
      <c r="F34" s="9" t="s">
        <v>73</v>
      </c>
      <c r="G34" s="24">
        <v>80</v>
      </c>
      <c r="H34" s="24">
        <f t="shared" si="0"/>
        <v>130</v>
      </c>
      <c r="I34" s="24">
        <v>42</v>
      </c>
      <c r="J34" s="24">
        <v>88</v>
      </c>
    </row>
    <row r="35" spans="1:10" ht="13.5">
      <c r="A35" s="7" t="s">
        <v>406</v>
      </c>
      <c r="B35" s="22">
        <v>138</v>
      </c>
      <c r="C35" s="22">
        <f>D35+E35</f>
        <v>268</v>
      </c>
      <c r="D35" s="22">
        <v>128</v>
      </c>
      <c r="E35" s="26">
        <v>140</v>
      </c>
      <c r="F35" s="9" t="s">
        <v>74</v>
      </c>
      <c r="G35" s="24">
        <v>64</v>
      </c>
      <c r="H35" s="24">
        <f>I35+J35</f>
        <v>116</v>
      </c>
      <c r="I35" s="24">
        <v>53</v>
      </c>
      <c r="J35" s="24">
        <v>63</v>
      </c>
    </row>
    <row r="36" spans="1:10" ht="13.5">
      <c r="A36" s="7" t="s">
        <v>407</v>
      </c>
      <c r="B36" s="22">
        <v>280</v>
      </c>
      <c r="C36" s="22">
        <f>D36+E36</f>
        <v>564</v>
      </c>
      <c r="D36" s="22">
        <v>281</v>
      </c>
      <c r="E36" s="26">
        <v>283</v>
      </c>
      <c r="F36" s="9" t="s">
        <v>186</v>
      </c>
      <c r="G36" s="22">
        <f>SUM(G28:G35)</f>
        <v>1792</v>
      </c>
      <c r="H36" s="22">
        <f>SUM(H28:H35)</f>
        <v>3377</v>
      </c>
      <c r="I36" s="22">
        <f>SUM(I28:I35)</f>
        <v>1670</v>
      </c>
      <c r="J36" s="22">
        <f>SUM(J28:J35)</f>
        <v>1707</v>
      </c>
    </row>
    <row r="37" spans="1:10" ht="13.5">
      <c r="A37" s="7" t="s">
        <v>186</v>
      </c>
      <c r="B37" s="22">
        <f>SUM(B33:B36)</f>
        <v>650</v>
      </c>
      <c r="C37" s="22">
        <f>SUM(C33:C36)</f>
        <v>1333</v>
      </c>
      <c r="D37" s="22">
        <f>SUM(D33:D36)</f>
        <v>652</v>
      </c>
      <c r="E37" s="22">
        <f>SUM(E33:E36)</f>
        <v>681</v>
      </c>
      <c r="F37" s="9"/>
      <c r="G37" s="24"/>
      <c r="H37" s="24"/>
      <c r="I37" s="24"/>
      <c r="J37" s="24"/>
    </row>
    <row r="38" spans="1:10" ht="13.5">
      <c r="A38" s="7"/>
      <c r="B38" s="22"/>
      <c r="C38" s="22"/>
      <c r="D38" s="22"/>
      <c r="E38" s="22"/>
      <c r="F38" s="9" t="s">
        <v>413</v>
      </c>
      <c r="G38" s="24">
        <v>31</v>
      </c>
      <c r="H38" s="24">
        <f aca="true" t="shared" si="1" ref="H38:H44">I38+J38</f>
        <v>54</v>
      </c>
      <c r="I38" s="24">
        <v>25</v>
      </c>
      <c r="J38" s="24">
        <v>29</v>
      </c>
    </row>
    <row r="39" spans="1:10" ht="13.5">
      <c r="A39" s="7" t="s">
        <v>9</v>
      </c>
      <c r="B39" s="24">
        <v>1</v>
      </c>
      <c r="C39" s="24">
        <f>D39+E39</f>
        <v>1</v>
      </c>
      <c r="D39" s="74">
        <v>1</v>
      </c>
      <c r="E39" s="74">
        <v>0</v>
      </c>
      <c r="F39" s="9" t="s">
        <v>414</v>
      </c>
      <c r="G39" s="24">
        <v>108</v>
      </c>
      <c r="H39" s="24">
        <f t="shared" si="1"/>
        <v>156</v>
      </c>
      <c r="I39" s="24">
        <v>95</v>
      </c>
      <c r="J39" s="24">
        <v>61</v>
      </c>
    </row>
    <row r="40" spans="1:10" ht="13.5">
      <c r="A40" s="7" t="s">
        <v>186</v>
      </c>
      <c r="B40" s="24">
        <f>SUM(B39)</f>
        <v>1</v>
      </c>
      <c r="C40" s="24">
        <f>SUM(C39)</f>
        <v>1</v>
      </c>
      <c r="D40" s="74">
        <f>SUM(D39)</f>
        <v>1</v>
      </c>
      <c r="E40" s="74">
        <f>SUM(E39)</f>
        <v>0</v>
      </c>
      <c r="F40" s="9" t="s">
        <v>415</v>
      </c>
      <c r="G40" s="24">
        <v>132</v>
      </c>
      <c r="H40" s="24">
        <f t="shared" si="1"/>
        <v>187</v>
      </c>
      <c r="I40" s="24">
        <v>103</v>
      </c>
      <c r="J40" s="24">
        <v>84</v>
      </c>
    </row>
    <row r="41" spans="1:10" ht="13.5">
      <c r="A41" s="7"/>
      <c r="B41" s="22"/>
      <c r="C41" s="22"/>
      <c r="D41" s="22"/>
      <c r="E41" s="24"/>
      <c r="F41" s="9" t="s">
        <v>416</v>
      </c>
      <c r="G41" s="24">
        <v>51</v>
      </c>
      <c r="H41" s="24">
        <f t="shared" si="1"/>
        <v>87</v>
      </c>
      <c r="I41" s="24">
        <v>41</v>
      </c>
      <c r="J41" s="24">
        <v>46</v>
      </c>
    </row>
    <row r="42" spans="1:10" ht="13.5">
      <c r="A42" s="7" t="s">
        <v>408</v>
      </c>
      <c r="B42" s="24">
        <v>1</v>
      </c>
      <c r="C42" s="24">
        <f>D42+E42</f>
        <v>1</v>
      </c>
      <c r="D42" s="74">
        <v>0</v>
      </c>
      <c r="E42" s="74">
        <v>1</v>
      </c>
      <c r="F42" s="9" t="s">
        <v>417</v>
      </c>
      <c r="G42" s="24">
        <v>78</v>
      </c>
      <c r="H42" s="24">
        <f t="shared" si="1"/>
        <v>123</v>
      </c>
      <c r="I42" s="24">
        <v>59</v>
      </c>
      <c r="J42" s="24">
        <v>64</v>
      </c>
    </row>
    <row r="43" spans="1:10" ht="13.5">
      <c r="A43" s="7" t="s">
        <v>186</v>
      </c>
      <c r="B43" s="24">
        <f>SUM(B42)</f>
        <v>1</v>
      </c>
      <c r="C43" s="24">
        <f>SUM(C42)</f>
        <v>1</v>
      </c>
      <c r="D43" s="74">
        <f>SUM(D42)</f>
        <v>0</v>
      </c>
      <c r="E43" s="74">
        <f>SUM(E42)</f>
        <v>1</v>
      </c>
      <c r="F43" s="9" t="s">
        <v>418</v>
      </c>
      <c r="G43" s="24">
        <v>200</v>
      </c>
      <c r="H43" s="24">
        <f t="shared" si="1"/>
        <v>394</v>
      </c>
      <c r="I43" s="24">
        <v>189</v>
      </c>
      <c r="J43" s="24">
        <v>205</v>
      </c>
    </row>
    <row r="44" spans="1:10" ht="13.5">
      <c r="A44" s="7"/>
      <c r="B44" s="22"/>
      <c r="C44" s="22"/>
      <c r="D44" s="22"/>
      <c r="E44" s="24"/>
      <c r="F44" s="9" t="s">
        <v>75</v>
      </c>
      <c r="G44" s="24">
        <v>112</v>
      </c>
      <c r="H44" s="24">
        <f t="shared" si="1"/>
        <v>231</v>
      </c>
      <c r="I44" s="24">
        <v>108</v>
      </c>
      <c r="J44" s="24">
        <v>123</v>
      </c>
    </row>
    <row r="45" spans="1:10" ht="13.5">
      <c r="A45" s="7" t="s">
        <v>135</v>
      </c>
      <c r="B45" s="24">
        <v>1</v>
      </c>
      <c r="C45" s="24">
        <f>D45+E45</f>
        <v>1</v>
      </c>
      <c r="D45" s="74">
        <v>1</v>
      </c>
      <c r="E45" s="74">
        <v>0</v>
      </c>
      <c r="F45" s="9" t="s">
        <v>186</v>
      </c>
      <c r="G45" s="22">
        <f>SUM(G38:G44)</f>
        <v>712</v>
      </c>
      <c r="H45" s="22">
        <f>SUM(H37:H44)</f>
        <v>1232</v>
      </c>
      <c r="I45" s="22">
        <f>SUM(I38:I44)</f>
        <v>620</v>
      </c>
      <c r="J45" s="22">
        <f>SUM(J38:J44)</f>
        <v>612</v>
      </c>
    </row>
    <row r="46" spans="1:10" ht="13.5">
      <c r="A46" s="7" t="s">
        <v>186</v>
      </c>
      <c r="B46" s="24">
        <f>SUM(B45)</f>
        <v>1</v>
      </c>
      <c r="C46" s="24">
        <f>C45</f>
        <v>1</v>
      </c>
      <c r="D46" s="74">
        <f>D45</f>
        <v>1</v>
      </c>
      <c r="E46" s="74">
        <f>E45</f>
        <v>0</v>
      </c>
      <c r="F46" s="9"/>
      <c r="G46" s="24"/>
      <c r="H46" s="24"/>
      <c r="I46" s="24"/>
      <c r="J46" s="24"/>
    </row>
    <row r="47" spans="1:10" ht="13.5">
      <c r="A47" s="7"/>
      <c r="B47" s="24"/>
      <c r="C47" s="24"/>
      <c r="D47" s="24"/>
      <c r="E47" s="24"/>
      <c r="F47" s="9" t="s">
        <v>76</v>
      </c>
      <c r="G47" s="24">
        <v>28</v>
      </c>
      <c r="H47" s="24">
        <f aca="true" t="shared" si="2" ref="H47:H55">I47+J47</f>
        <v>28</v>
      </c>
      <c r="I47" s="24">
        <v>16</v>
      </c>
      <c r="J47" s="24">
        <v>12</v>
      </c>
    </row>
    <row r="48" spans="1:10" ht="13.5">
      <c r="A48" s="7" t="s">
        <v>10</v>
      </c>
      <c r="B48" s="24">
        <v>14</v>
      </c>
      <c r="C48" s="24">
        <f>D48+E48</f>
        <v>15</v>
      </c>
      <c r="D48" s="74">
        <v>14</v>
      </c>
      <c r="E48" s="74">
        <v>1</v>
      </c>
      <c r="F48" s="9" t="s">
        <v>77</v>
      </c>
      <c r="G48" s="24">
        <v>31</v>
      </c>
      <c r="H48" s="24">
        <f t="shared" si="2"/>
        <v>43</v>
      </c>
      <c r="I48" s="24">
        <v>26</v>
      </c>
      <c r="J48" s="24">
        <v>17</v>
      </c>
    </row>
    <row r="49" spans="1:10" ht="13.5">
      <c r="A49" s="7" t="s">
        <v>186</v>
      </c>
      <c r="B49" s="24">
        <f>SUM(B48)</f>
        <v>14</v>
      </c>
      <c r="C49" s="24">
        <f>C48</f>
        <v>15</v>
      </c>
      <c r="D49" s="74">
        <f>D48</f>
        <v>14</v>
      </c>
      <c r="E49" s="74">
        <f>E48</f>
        <v>1</v>
      </c>
      <c r="F49" s="9" t="s">
        <v>78</v>
      </c>
      <c r="G49" s="24">
        <v>37</v>
      </c>
      <c r="H49" s="24">
        <f t="shared" si="2"/>
        <v>60</v>
      </c>
      <c r="I49" s="24">
        <v>28</v>
      </c>
      <c r="J49" s="24">
        <v>32</v>
      </c>
    </row>
    <row r="50" spans="1:10" ht="13.5">
      <c r="A50" s="7"/>
      <c r="B50" s="24"/>
      <c r="C50" s="24"/>
      <c r="D50" s="24"/>
      <c r="E50" s="24"/>
      <c r="F50" s="9" t="s">
        <v>79</v>
      </c>
      <c r="G50" s="24">
        <v>192</v>
      </c>
      <c r="H50" s="24">
        <f t="shared" si="2"/>
        <v>388</v>
      </c>
      <c r="I50" s="24">
        <v>191</v>
      </c>
      <c r="J50" s="24">
        <v>197</v>
      </c>
    </row>
    <row r="51" spans="1:10" ht="13.5">
      <c r="A51" s="7" t="s">
        <v>4</v>
      </c>
      <c r="B51" s="24">
        <v>9</v>
      </c>
      <c r="C51" s="24">
        <f>D51+E51</f>
        <v>16</v>
      </c>
      <c r="D51" s="74">
        <v>9</v>
      </c>
      <c r="E51" s="74">
        <v>7</v>
      </c>
      <c r="F51" s="9" t="s">
        <v>80</v>
      </c>
      <c r="G51" s="24">
        <v>30</v>
      </c>
      <c r="H51" s="24">
        <f t="shared" si="2"/>
        <v>42</v>
      </c>
      <c r="I51" s="24">
        <v>21</v>
      </c>
      <c r="J51" s="24">
        <v>21</v>
      </c>
    </row>
    <row r="52" spans="1:10" ht="13.5">
      <c r="A52" s="7" t="s">
        <v>186</v>
      </c>
      <c r="B52" s="24">
        <f>SUM(B51)</f>
        <v>9</v>
      </c>
      <c r="C52" s="24">
        <f>C51</f>
        <v>16</v>
      </c>
      <c r="D52" s="74">
        <f>D51</f>
        <v>9</v>
      </c>
      <c r="E52" s="74">
        <f>E51</f>
        <v>7</v>
      </c>
      <c r="F52" s="9" t="s">
        <v>81</v>
      </c>
      <c r="G52" s="24">
        <v>179</v>
      </c>
      <c r="H52" s="24">
        <f t="shared" si="2"/>
        <v>303</v>
      </c>
      <c r="I52" s="24">
        <v>151</v>
      </c>
      <c r="J52" s="24">
        <v>152</v>
      </c>
    </row>
    <row r="53" spans="1:10" ht="13.5">
      <c r="A53" s="7"/>
      <c r="B53" s="27"/>
      <c r="C53" s="24"/>
      <c r="D53" s="24"/>
      <c r="E53" s="24"/>
      <c r="F53" s="9" t="s">
        <v>82</v>
      </c>
      <c r="G53" s="24">
        <v>53</v>
      </c>
      <c r="H53" s="24">
        <f t="shared" si="2"/>
        <v>81</v>
      </c>
      <c r="I53" s="24">
        <v>35</v>
      </c>
      <c r="J53" s="24">
        <v>46</v>
      </c>
    </row>
    <row r="54" spans="1:10" ht="13.5">
      <c r="A54" s="7" t="s">
        <v>6</v>
      </c>
      <c r="B54" s="24">
        <v>265</v>
      </c>
      <c r="C54" s="24">
        <f>D54+E54</f>
        <v>327</v>
      </c>
      <c r="D54" s="74">
        <v>257</v>
      </c>
      <c r="E54" s="74">
        <v>70</v>
      </c>
      <c r="F54" s="9" t="s">
        <v>419</v>
      </c>
      <c r="G54" s="24">
        <v>61</v>
      </c>
      <c r="H54" s="24">
        <f t="shared" si="2"/>
        <v>126</v>
      </c>
      <c r="I54" s="24">
        <v>66</v>
      </c>
      <c r="J54" s="24">
        <v>60</v>
      </c>
    </row>
    <row r="55" spans="1:10" ht="13.5">
      <c r="A55" s="8" t="s">
        <v>186</v>
      </c>
      <c r="B55" s="28">
        <f>SUM(B54)</f>
        <v>265</v>
      </c>
      <c r="C55" s="29">
        <f>C54</f>
        <v>327</v>
      </c>
      <c r="D55" s="113">
        <f>D54</f>
        <v>257</v>
      </c>
      <c r="E55" s="114">
        <f>E54</f>
        <v>70</v>
      </c>
      <c r="F55" s="11" t="s">
        <v>420</v>
      </c>
      <c r="G55" s="28">
        <v>119</v>
      </c>
      <c r="H55" s="29">
        <f t="shared" si="2"/>
        <v>233</v>
      </c>
      <c r="I55" s="29">
        <v>115</v>
      </c>
      <c r="J55" s="29">
        <v>118</v>
      </c>
    </row>
    <row r="56" spans="1:10" ht="13.5">
      <c r="A56" s="125" t="s">
        <v>136</v>
      </c>
      <c r="B56" s="125"/>
      <c r="C56" s="125"/>
      <c r="D56" s="125"/>
      <c r="E56" s="125"/>
      <c r="F56" s="125"/>
      <c r="G56" s="125"/>
      <c r="H56" s="125"/>
      <c r="I56" s="125"/>
      <c r="J56" s="125"/>
    </row>
    <row r="57" spans="1:10" ht="13.5">
      <c r="A57" s="18"/>
      <c r="B57" s="24"/>
      <c r="C57" s="24"/>
      <c r="D57" s="24"/>
      <c r="E57" s="24"/>
      <c r="F57" s="18"/>
      <c r="G57" s="24"/>
      <c r="H57" s="24"/>
      <c r="I57" s="24"/>
      <c r="J57" s="24"/>
    </row>
    <row r="58" spans="1:10" ht="13.5" customHeight="1">
      <c r="A58" s="18"/>
      <c r="B58" s="18"/>
      <c r="C58" s="5"/>
      <c r="D58" s="5"/>
      <c r="E58" s="18"/>
      <c r="F58" s="5"/>
      <c r="G58" s="5"/>
      <c r="H58" s="1"/>
      <c r="I58" s="1"/>
      <c r="J58" s="1"/>
    </row>
    <row r="59" spans="1:10" ht="13.5" customHeight="1">
      <c r="A59" s="18"/>
      <c r="B59" s="18"/>
      <c r="C59" s="5"/>
      <c r="D59" s="5"/>
      <c r="E59" s="18"/>
      <c r="F59" s="5"/>
      <c r="G59" s="5"/>
      <c r="H59" s="1"/>
      <c r="I59" s="1"/>
      <c r="J59" s="1"/>
    </row>
    <row r="60" spans="1:10" ht="13.5" customHeight="1">
      <c r="A60" s="18"/>
      <c r="B60" s="18"/>
      <c r="C60" s="5"/>
      <c r="D60" s="5"/>
      <c r="E60" s="18"/>
      <c r="F60" s="5"/>
      <c r="G60" s="5"/>
      <c r="H60" s="1"/>
      <c r="I60" s="1"/>
      <c r="J60" s="1"/>
    </row>
    <row r="61" spans="1:10" ht="13.5" customHeight="1">
      <c r="A61" s="34"/>
      <c r="B61" s="1"/>
      <c r="C61" s="1"/>
      <c r="D61" s="1"/>
      <c r="E61" s="52">
        <v>1</v>
      </c>
      <c r="G61" s="1"/>
      <c r="H61" s="1"/>
      <c r="I61" s="1"/>
      <c r="J61" s="1"/>
    </row>
    <row r="62" spans="1:10" ht="13.5" customHeight="1">
      <c r="A62" s="34"/>
      <c r="B62" s="1"/>
      <c r="C62" s="1"/>
      <c r="D62" s="1"/>
      <c r="E62" s="52"/>
      <c r="G62" s="1"/>
      <c r="H62" s="1"/>
      <c r="I62" s="1"/>
      <c r="J62" s="1"/>
    </row>
    <row r="63" spans="1:10" ht="13.5">
      <c r="A63" s="34"/>
      <c r="B63" s="2"/>
      <c r="C63" s="2"/>
      <c r="D63" s="2"/>
      <c r="E63" s="3"/>
      <c r="G63" s="2"/>
      <c r="H63" s="2"/>
      <c r="I63" s="2"/>
      <c r="J63" s="2"/>
    </row>
    <row r="64" spans="1:6" ht="17.25">
      <c r="A64" s="34"/>
      <c r="B64" s="117" t="s">
        <v>57</v>
      </c>
      <c r="C64" s="117"/>
      <c r="D64" s="117"/>
      <c r="E64" s="117"/>
      <c r="F64" s="117"/>
    </row>
    <row r="65" ht="13.5">
      <c r="A65" s="34"/>
    </row>
    <row r="66" spans="1:10" ht="18" customHeight="1">
      <c r="A66" s="4" t="s">
        <v>176</v>
      </c>
      <c r="B66" s="4"/>
      <c r="F66" s="123" t="s">
        <v>491</v>
      </c>
      <c r="G66" s="123"/>
      <c r="H66" s="123"/>
      <c r="I66" s="123"/>
      <c r="J66" s="123"/>
    </row>
    <row r="67" ht="13.5">
      <c r="A67" s="34"/>
    </row>
    <row r="68" spans="1:10" ht="18" customHeight="1">
      <c r="A68" s="38"/>
      <c r="B68" s="118" t="s">
        <v>0</v>
      </c>
      <c r="C68" s="120" t="s">
        <v>1</v>
      </c>
      <c r="D68" s="121"/>
      <c r="E68" s="122"/>
      <c r="F68" s="38"/>
      <c r="G68" s="118" t="s">
        <v>0</v>
      </c>
      <c r="H68" s="120" t="s">
        <v>165</v>
      </c>
      <c r="I68" s="121"/>
      <c r="J68" s="121"/>
    </row>
    <row r="69" spans="1:10" ht="15.75" customHeight="1">
      <c r="A69" s="39" t="s">
        <v>58</v>
      </c>
      <c r="B69" s="119"/>
      <c r="C69" s="45" t="s">
        <v>163</v>
      </c>
      <c r="D69" s="45" t="s">
        <v>2</v>
      </c>
      <c r="E69" s="45" t="s">
        <v>3</v>
      </c>
      <c r="F69" s="39" t="s">
        <v>59</v>
      </c>
      <c r="G69" s="119"/>
      <c r="H69" s="45" t="s">
        <v>163</v>
      </c>
      <c r="I69" s="45" t="s">
        <v>2</v>
      </c>
      <c r="J69" s="41" t="s">
        <v>3</v>
      </c>
    </row>
    <row r="70" spans="1:10" ht="13.5" customHeight="1">
      <c r="A70" s="7" t="s">
        <v>186</v>
      </c>
      <c r="B70" s="24">
        <f>G47+G48+G49+G50+G51+G52+G53+G54+G55</f>
        <v>730</v>
      </c>
      <c r="C70" s="24">
        <f>H47+H48+H49+H50+H51+H52+H53+H54+H55</f>
        <v>1304</v>
      </c>
      <c r="D70" s="24">
        <f>I47+I48+I49+I50+I51+I52+I53+I54+I55</f>
        <v>649</v>
      </c>
      <c r="E70" s="24">
        <f>J47+J48+J49+J50+J51+J52+J53+J54+J55</f>
        <v>655</v>
      </c>
      <c r="F70" s="71" t="s">
        <v>100</v>
      </c>
      <c r="G70" s="24">
        <v>44</v>
      </c>
      <c r="H70" s="24">
        <f>I70+J70</f>
        <v>82</v>
      </c>
      <c r="I70" s="74">
        <v>41</v>
      </c>
      <c r="J70" s="74">
        <v>41</v>
      </c>
    </row>
    <row r="71" spans="1:10" ht="13.5">
      <c r="A71" s="7"/>
      <c r="B71" s="24"/>
      <c r="C71" s="24"/>
      <c r="D71" s="24"/>
      <c r="E71" s="26"/>
      <c r="F71" s="9" t="s">
        <v>186</v>
      </c>
      <c r="G71" s="24">
        <f>SUM(G70)</f>
        <v>44</v>
      </c>
      <c r="H71" s="24">
        <f>H70</f>
        <v>82</v>
      </c>
      <c r="I71" s="74">
        <f>I70</f>
        <v>41</v>
      </c>
      <c r="J71" s="74">
        <f>J70</f>
        <v>41</v>
      </c>
    </row>
    <row r="72" spans="1:10" ht="13.5">
      <c r="A72" s="7" t="s">
        <v>421</v>
      </c>
      <c r="B72" s="24">
        <v>13</v>
      </c>
      <c r="C72" s="24">
        <f aca="true" t="shared" si="3" ref="C72:C77">D72+E72</f>
        <v>32</v>
      </c>
      <c r="D72" s="24">
        <v>15</v>
      </c>
      <c r="E72" s="24">
        <v>17</v>
      </c>
      <c r="F72" s="9"/>
      <c r="G72" s="24"/>
      <c r="H72" s="24"/>
      <c r="I72" s="24"/>
      <c r="J72" s="24"/>
    </row>
    <row r="73" spans="1:10" ht="13.5">
      <c r="A73" s="7" t="s">
        <v>422</v>
      </c>
      <c r="B73" s="24">
        <v>113</v>
      </c>
      <c r="C73" s="24">
        <f t="shared" si="3"/>
        <v>164</v>
      </c>
      <c r="D73" s="24">
        <v>97</v>
      </c>
      <c r="E73" s="24">
        <v>67</v>
      </c>
      <c r="F73" s="9" t="s">
        <v>101</v>
      </c>
      <c r="G73" s="24">
        <v>15</v>
      </c>
      <c r="H73" s="24">
        <f>I73+J73</f>
        <v>22</v>
      </c>
      <c r="I73" s="24">
        <v>16</v>
      </c>
      <c r="J73" s="24">
        <v>6</v>
      </c>
    </row>
    <row r="74" spans="1:10" ht="13.5">
      <c r="A74" s="7" t="s">
        <v>423</v>
      </c>
      <c r="B74" s="24">
        <v>36</v>
      </c>
      <c r="C74" s="24">
        <f t="shared" si="3"/>
        <v>67</v>
      </c>
      <c r="D74" s="24">
        <v>27</v>
      </c>
      <c r="E74" s="24">
        <v>40</v>
      </c>
      <c r="F74" s="9" t="s">
        <v>102</v>
      </c>
      <c r="G74" s="24">
        <v>78</v>
      </c>
      <c r="H74" s="24">
        <f>I74+J74</f>
        <v>137</v>
      </c>
      <c r="I74" s="24">
        <v>65</v>
      </c>
      <c r="J74" s="24">
        <v>72</v>
      </c>
    </row>
    <row r="75" spans="1:10" ht="13.5">
      <c r="A75" s="7" t="s">
        <v>424</v>
      </c>
      <c r="B75" s="24">
        <v>26</v>
      </c>
      <c r="C75" s="24">
        <f t="shared" si="3"/>
        <v>52</v>
      </c>
      <c r="D75" s="24">
        <v>26</v>
      </c>
      <c r="E75" s="24">
        <v>26</v>
      </c>
      <c r="F75" s="9" t="s">
        <v>103</v>
      </c>
      <c r="G75" s="24">
        <v>101</v>
      </c>
      <c r="H75" s="24">
        <f>I75+J75</f>
        <v>208</v>
      </c>
      <c r="I75" s="24">
        <v>103</v>
      </c>
      <c r="J75" s="24">
        <v>105</v>
      </c>
    </row>
    <row r="76" spans="1:10" ht="13.5">
      <c r="A76" s="7" t="s">
        <v>425</v>
      </c>
      <c r="B76" s="24">
        <v>23</v>
      </c>
      <c r="C76" s="24">
        <f t="shared" si="3"/>
        <v>46</v>
      </c>
      <c r="D76" s="24">
        <v>21</v>
      </c>
      <c r="E76" s="24">
        <v>25</v>
      </c>
      <c r="F76" s="9" t="s">
        <v>60</v>
      </c>
      <c r="G76" s="27">
        <f>SUM(G73:G75)</f>
        <v>194</v>
      </c>
      <c r="H76" s="24">
        <f>SUM(H73:H75)</f>
        <v>367</v>
      </c>
      <c r="I76" s="24">
        <f>SUM(I73:I75)</f>
        <v>184</v>
      </c>
      <c r="J76" s="24">
        <f>SUM(J73:J75)</f>
        <v>183</v>
      </c>
    </row>
    <row r="77" spans="1:10" ht="13.5">
      <c r="A77" s="7" t="s">
        <v>426</v>
      </c>
      <c r="B77" s="24">
        <v>109</v>
      </c>
      <c r="C77" s="24">
        <f t="shared" si="3"/>
        <v>243</v>
      </c>
      <c r="D77" s="24">
        <v>114</v>
      </c>
      <c r="E77" s="24">
        <v>129</v>
      </c>
      <c r="F77" s="9"/>
      <c r="G77" s="24"/>
      <c r="H77" s="24"/>
      <c r="I77" s="24"/>
      <c r="J77" s="24"/>
    </row>
    <row r="78" spans="1:10" ht="13.5">
      <c r="A78" s="7" t="s">
        <v>427</v>
      </c>
      <c r="B78" s="24">
        <v>68</v>
      </c>
      <c r="C78" s="24">
        <f>D78+E78</f>
        <v>144</v>
      </c>
      <c r="D78" s="24">
        <v>67</v>
      </c>
      <c r="E78" s="24">
        <v>77</v>
      </c>
      <c r="F78" s="9" t="s">
        <v>104</v>
      </c>
      <c r="G78" s="24">
        <v>83</v>
      </c>
      <c r="H78" s="24">
        <f aca="true" t="shared" si="4" ref="H78:H85">I78+J78</f>
        <v>151</v>
      </c>
      <c r="I78" s="24">
        <v>66</v>
      </c>
      <c r="J78" s="24">
        <v>85</v>
      </c>
    </row>
    <row r="79" spans="1:10" ht="13.5">
      <c r="A79" s="7" t="s">
        <v>428</v>
      </c>
      <c r="B79" s="24">
        <v>115</v>
      </c>
      <c r="C79" s="24">
        <f>D79+E79</f>
        <v>216</v>
      </c>
      <c r="D79" s="24">
        <v>105</v>
      </c>
      <c r="E79" s="24">
        <v>111</v>
      </c>
      <c r="F79" s="9" t="s">
        <v>105</v>
      </c>
      <c r="G79" s="24">
        <v>208</v>
      </c>
      <c r="H79" s="24">
        <f t="shared" si="4"/>
        <v>351</v>
      </c>
      <c r="I79" s="24">
        <v>192</v>
      </c>
      <c r="J79" s="24">
        <v>159</v>
      </c>
    </row>
    <row r="80" spans="1:10" ht="13.5">
      <c r="A80" s="7" t="s">
        <v>186</v>
      </c>
      <c r="B80" s="24">
        <f>SUM(B72:B79)</f>
        <v>503</v>
      </c>
      <c r="C80" s="22">
        <f>SUM(C72:C79)</f>
        <v>964</v>
      </c>
      <c r="D80" s="24">
        <f>SUM(D72:D79)</f>
        <v>472</v>
      </c>
      <c r="E80" s="24">
        <f>SUM(E72:E79)</f>
        <v>492</v>
      </c>
      <c r="F80" s="9" t="s">
        <v>106</v>
      </c>
      <c r="G80" s="24">
        <v>167</v>
      </c>
      <c r="H80" s="24">
        <f t="shared" si="4"/>
        <v>302</v>
      </c>
      <c r="I80" s="24">
        <v>161</v>
      </c>
      <c r="J80" s="24">
        <v>141</v>
      </c>
    </row>
    <row r="81" spans="1:10" ht="13.5">
      <c r="A81" s="7"/>
      <c r="B81" s="24"/>
      <c r="C81" s="24"/>
      <c r="D81" s="24"/>
      <c r="E81" s="24"/>
      <c r="F81" s="9" t="s">
        <v>107</v>
      </c>
      <c r="G81" s="24">
        <v>41</v>
      </c>
      <c r="H81" s="24">
        <f t="shared" si="4"/>
        <v>68</v>
      </c>
      <c r="I81" s="24">
        <v>38</v>
      </c>
      <c r="J81" s="24">
        <v>30</v>
      </c>
    </row>
    <row r="82" spans="1:10" ht="13.5">
      <c r="A82" s="7" t="s">
        <v>83</v>
      </c>
      <c r="B82" s="24">
        <v>203</v>
      </c>
      <c r="C82" s="24">
        <f aca="true" t="shared" si="5" ref="C82:C87">D82+E82</f>
        <v>303</v>
      </c>
      <c r="D82" s="24">
        <v>165</v>
      </c>
      <c r="E82" s="24">
        <v>138</v>
      </c>
      <c r="F82" s="9" t="s">
        <v>108</v>
      </c>
      <c r="G82" s="24">
        <v>89</v>
      </c>
      <c r="H82" s="24">
        <f t="shared" si="4"/>
        <v>138</v>
      </c>
      <c r="I82" s="24">
        <v>65</v>
      </c>
      <c r="J82" s="24">
        <v>73</v>
      </c>
    </row>
    <row r="83" spans="1:10" ht="13.5">
      <c r="A83" s="7" t="s">
        <v>84</v>
      </c>
      <c r="B83" s="24">
        <v>75</v>
      </c>
      <c r="C83" s="24">
        <f t="shared" si="5"/>
        <v>94</v>
      </c>
      <c r="D83" s="24">
        <v>54</v>
      </c>
      <c r="E83" s="24">
        <v>40</v>
      </c>
      <c r="F83" s="9" t="s">
        <v>109</v>
      </c>
      <c r="G83" s="24">
        <v>31</v>
      </c>
      <c r="H83" s="24">
        <f t="shared" si="4"/>
        <v>47</v>
      </c>
      <c r="I83" s="24">
        <v>31</v>
      </c>
      <c r="J83" s="24">
        <v>16</v>
      </c>
    </row>
    <row r="84" spans="1:10" ht="13.5">
      <c r="A84" s="7" t="s">
        <v>85</v>
      </c>
      <c r="B84" s="24">
        <v>126</v>
      </c>
      <c r="C84" s="24">
        <f t="shared" si="5"/>
        <v>269</v>
      </c>
      <c r="D84" s="24">
        <v>135</v>
      </c>
      <c r="E84" s="24">
        <v>134</v>
      </c>
      <c r="F84" s="9" t="s">
        <v>110</v>
      </c>
      <c r="G84" s="24">
        <v>118</v>
      </c>
      <c r="H84" s="24">
        <f t="shared" si="4"/>
        <v>237</v>
      </c>
      <c r="I84" s="24">
        <v>112</v>
      </c>
      <c r="J84" s="24">
        <v>125</v>
      </c>
    </row>
    <row r="85" spans="1:10" ht="13.5">
      <c r="A85" s="7" t="s">
        <v>86</v>
      </c>
      <c r="B85" s="24">
        <v>33</v>
      </c>
      <c r="C85" s="24">
        <f t="shared" si="5"/>
        <v>70</v>
      </c>
      <c r="D85" s="24">
        <v>31</v>
      </c>
      <c r="E85" s="24">
        <v>39</v>
      </c>
      <c r="F85" s="9" t="s">
        <v>111</v>
      </c>
      <c r="G85" s="24">
        <v>259</v>
      </c>
      <c r="H85" s="24">
        <f t="shared" si="4"/>
        <v>411</v>
      </c>
      <c r="I85" s="24">
        <v>235</v>
      </c>
      <c r="J85" s="24">
        <v>176</v>
      </c>
    </row>
    <row r="86" spans="1:10" ht="13.5">
      <c r="A86" s="7" t="s">
        <v>87</v>
      </c>
      <c r="B86" s="24">
        <v>85</v>
      </c>
      <c r="C86" s="24">
        <f t="shared" si="5"/>
        <v>160</v>
      </c>
      <c r="D86" s="24">
        <v>75</v>
      </c>
      <c r="E86" s="24">
        <v>85</v>
      </c>
      <c r="F86" s="9" t="s">
        <v>186</v>
      </c>
      <c r="G86" s="24">
        <f>SUM(G78:G85)</f>
        <v>996</v>
      </c>
      <c r="H86" s="24">
        <f>SUM(H78:H85)</f>
        <v>1705</v>
      </c>
      <c r="I86" s="24">
        <f>SUM(I78:I85)</f>
        <v>900</v>
      </c>
      <c r="J86" s="24">
        <f>SUM(J78:J85)</f>
        <v>805</v>
      </c>
    </row>
    <row r="87" spans="1:10" ht="13.5">
      <c r="A87" s="7" t="s">
        <v>88</v>
      </c>
      <c r="B87" s="24">
        <v>147</v>
      </c>
      <c r="C87" s="24">
        <f t="shared" si="5"/>
        <v>288</v>
      </c>
      <c r="D87" s="24">
        <v>155</v>
      </c>
      <c r="E87" s="24">
        <v>133</v>
      </c>
      <c r="F87" s="9"/>
      <c r="G87" s="24"/>
      <c r="H87" s="24"/>
      <c r="I87" s="24"/>
      <c r="J87" s="24"/>
    </row>
    <row r="88" spans="1:10" ht="13.5">
      <c r="A88" s="7" t="s">
        <v>186</v>
      </c>
      <c r="B88" s="24">
        <f>SUM(B82:B87)</f>
        <v>669</v>
      </c>
      <c r="C88" s="22">
        <f>SUM(C82:C87)</f>
        <v>1184</v>
      </c>
      <c r="D88" s="22">
        <f>SUM(D82:D87)</f>
        <v>615</v>
      </c>
      <c r="E88" s="22">
        <f>SUM(E82:E87)</f>
        <v>569</v>
      </c>
      <c r="F88" s="9" t="s">
        <v>429</v>
      </c>
      <c r="G88" s="24">
        <v>65</v>
      </c>
      <c r="H88" s="24">
        <f>I88+J88</f>
        <v>127</v>
      </c>
      <c r="I88" s="24">
        <v>66</v>
      </c>
      <c r="J88" s="24">
        <v>61</v>
      </c>
    </row>
    <row r="89" spans="1:10" ht="13.5">
      <c r="A89" s="7"/>
      <c r="B89" s="24"/>
      <c r="C89" s="24"/>
      <c r="D89" s="24"/>
      <c r="E89" s="24"/>
      <c r="F89" s="9" t="s">
        <v>430</v>
      </c>
      <c r="G89" s="24">
        <v>52</v>
      </c>
      <c r="H89" s="24">
        <f>I89+J89</f>
        <v>101</v>
      </c>
      <c r="I89" s="24">
        <v>48</v>
      </c>
      <c r="J89" s="24">
        <v>53</v>
      </c>
    </row>
    <row r="90" spans="1:10" ht="13.5">
      <c r="A90" s="7" t="s">
        <v>89</v>
      </c>
      <c r="B90" s="24">
        <v>364</v>
      </c>
      <c r="C90" s="24">
        <f>D90+E90</f>
        <v>644</v>
      </c>
      <c r="D90" s="74">
        <v>305</v>
      </c>
      <c r="E90" s="74">
        <v>339</v>
      </c>
      <c r="F90" s="9" t="s">
        <v>186</v>
      </c>
      <c r="G90" s="24">
        <f>SUM(G87:G89)</f>
        <v>117</v>
      </c>
      <c r="H90" s="24">
        <f>SUM(H87:H89)</f>
        <v>228</v>
      </c>
      <c r="I90" s="24">
        <f>SUM(I87:I89)</f>
        <v>114</v>
      </c>
      <c r="J90" s="24">
        <f>SUM(J87:J89)</f>
        <v>114</v>
      </c>
    </row>
    <row r="91" spans="1:10" ht="13.5">
      <c r="A91" s="7" t="s">
        <v>186</v>
      </c>
      <c r="B91" s="24">
        <f>SUM(B90)</f>
        <v>364</v>
      </c>
      <c r="C91" s="24">
        <f>C90</f>
        <v>644</v>
      </c>
      <c r="D91" s="74">
        <f>D90</f>
        <v>305</v>
      </c>
      <c r="E91" s="74">
        <f>E90</f>
        <v>339</v>
      </c>
      <c r="F91" s="9"/>
      <c r="G91" s="24"/>
      <c r="H91" s="24"/>
      <c r="I91" s="24"/>
      <c r="J91" s="24"/>
    </row>
    <row r="92" spans="1:10" ht="13.5">
      <c r="A92" s="7"/>
      <c r="B92" s="24"/>
      <c r="C92" s="24"/>
      <c r="D92" s="24"/>
      <c r="E92" s="24"/>
      <c r="F92" s="9" t="s">
        <v>112</v>
      </c>
      <c r="G92" s="24">
        <v>49</v>
      </c>
      <c r="H92" s="24">
        <f>I92+J92</f>
        <v>93</v>
      </c>
      <c r="I92" s="24">
        <v>42</v>
      </c>
      <c r="J92" s="24">
        <v>51</v>
      </c>
    </row>
    <row r="93" spans="1:10" ht="13.5">
      <c r="A93" s="7" t="s">
        <v>90</v>
      </c>
      <c r="B93" s="24">
        <v>138</v>
      </c>
      <c r="C93" s="24">
        <f>D93+E93</f>
        <v>218</v>
      </c>
      <c r="D93" s="74">
        <v>124</v>
      </c>
      <c r="E93" s="74">
        <v>94</v>
      </c>
      <c r="F93" s="9" t="s">
        <v>113</v>
      </c>
      <c r="G93" s="24">
        <v>96</v>
      </c>
      <c r="H93" s="24">
        <f>I93+J93</f>
        <v>202</v>
      </c>
      <c r="I93" s="24">
        <v>90</v>
      </c>
      <c r="J93" s="24">
        <v>112</v>
      </c>
    </row>
    <row r="94" spans="1:10" ht="13.5">
      <c r="A94" s="7" t="s">
        <v>186</v>
      </c>
      <c r="B94" s="24">
        <f>SUM(B93)</f>
        <v>138</v>
      </c>
      <c r="C94" s="24">
        <f>C93</f>
        <v>218</v>
      </c>
      <c r="D94" s="74">
        <f>D93</f>
        <v>124</v>
      </c>
      <c r="E94" s="74">
        <f>E93</f>
        <v>94</v>
      </c>
      <c r="F94" s="9" t="s">
        <v>114</v>
      </c>
      <c r="G94" s="24">
        <v>77</v>
      </c>
      <c r="H94" s="24">
        <f>I94+J94</f>
        <v>165</v>
      </c>
      <c r="I94" s="24">
        <v>81</v>
      </c>
      <c r="J94" s="24">
        <v>84</v>
      </c>
    </row>
    <row r="95" spans="1:10" ht="13.5">
      <c r="A95" s="7"/>
      <c r="B95" s="24"/>
      <c r="C95" s="24"/>
      <c r="D95" s="24"/>
      <c r="E95" s="24"/>
      <c r="F95" s="9" t="s">
        <v>186</v>
      </c>
      <c r="G95" s="24">
        <f>SUM(G92:G94)</f>
        <v>222</v>
      </c>
      <c r="H95" s="24">
        <f>SUM(H92:H94)</f>
        <v>460</v>
      </c>
      <c r="I95" s="24">
        <f>SUM(I92:I94)</f>
        <v>213</v>
      </c>
      <c r="J95" s="24">
        <f>SUM(J92:J94)</f>
        <v>247</v>
      </c>
    </row>
    <row r="96" spans="1:10" ht="13.5">
      <c r="A96" s="7" t="s">
        <v>91</v>
      </c>
      <c r="B96" s="24">
        <v>438</v>
      </c>
      <c r="C96" s="24">
        <f>D96+E96</f>
        <v>733</v>
      </c>
      <c r="D96" s="74">
        <v>377</v>
      </c>
      <c r="E96" s="74">
        <v>356</v>
      </c>
      <c r="F96" s="9"/>
      <c r="G96" s="24"/>
      <c r="H96" s="24"/>
      <c r="I96" s="24"/>
      <c r="J96" s="24"/>
    </row>
    <row r="97" spans="1:10" ht="13.5">
      <c r="A97" s="7" t="s">
        <v>60</v>
      </c>
      <c r="B97" s="24">
        <f>SUM(B96)</f>
        <v>438</v>
      </c>
      <c r="C97" s="24">
        <f>C96</f>
        <v>733</v>
      </c>
      <c r="D97" s="74">
        <f>D96</f>
        <v>377</v>
      </c>
      <c r="E97" s="74">
        <f>E96</f>
        <v>356</v>
      </c>
      <c r="F97" s="9" t="s">
        <v>115</v>
      </c>
      <c r="G97" s="24">
        <v>139</v>
      </c>
      <c r="H97" s="24">
        <f>I97+J97</f>
        <v>257</v>
      </c>
      <c r="I97" s="24">
        <v>125</v>
      </c>
      <c r="J97" s="24">
        <v>132</v>
      </c>
    </row>
    <row r="98" spans="1:10" ht="13.5">
      <c r="A98" s="7"/>
      <c r="B98" s="24"/>
      <c r="C98" s="24"/>
      <c r="D98" s="24"/>
      <c r="E98" s="24"/>
      <c r="F98" s="9" t="s">
        <v>116</v>
      </c>
      <c r="G98" s="24">
        <v>357</v>
      </c>
      <c r="H98" s="24">
        <f>I98+J98</f>
        <v>665</v>
      </c>
      <c r="I98" s="24">
        <v>356</v>
      </c>
      <c r="J98" s="24">
        <v>309</v>
      </c>
    </row>
    <row r="99" spans="1:10" ht="13.5">
      <c r="A99" s="7" t="s">
        <v>92</v>
      </c>
      <c r="B99" s="24">
        <v>235</v>
      </c>
      <c r="C99" s="24">
        <f>D99+E99</f>
        <v>474</v>
      </c>
      <c r="D99" s="24">
        <v>224</v>
      </c>
      <c r="E99" s="24">
        <v>250</v>
      </c>
      <c r="F99" s="9" t="s">
        <v>117</v>
      </c>
      <c r="G99" s="24">
        <v>53</v>
      </c>
      <c r="H99" s="24">
        <f>I99+J99</f>
        <v>128</v>
      </c>
      <c r="I99" s="24">
        <v>54</v>
      </c>
      <c r="J99" s="24">
        <v>74</v>
      </c>
    </row>
    <row r="100" spans="1:10" ht="13.5">
      <c r="A100" s="7" t="s">
        <v>93</v>
      </c>
      <c r="B100" s="24">
        <v>262</v>
      </c>
      <c r="C100" s="24">
        <f>D100+E100</f>
        <v>362</v>
      </c>
      <c r="D100" s="24">
        <v>222</v>
      </c>
      <c r="E100" s="26">
        <v>140</v>
      </c>
      <c r="F100" s="9" t="s">
        <v>186</v>
      </c>
      <c r="G100" s="24">
        <f>SUM(G97:G99)</f>
        <v>549</v>
      </c>
      <c r="H100" s="24">
        <f>SUM(H97:H99)</f>
        <v>1050</v>
      </c>
      <c r="I100" s="24">
        <f>SUM(I97:I99)</f>
        <v>535</v>
      </c>
      <c r="J100" s="24">
        <f>SUM(J97:J99)</f>
        <v>515</v>
      </c>
    </row>
    <row r="101" spans="1:10" ht="13.5">
      <c r="A101" s="7" t="s">
        <v>94</v>
      </c>
      <c r="B101" s="24">
        <v>57</v>
      </c>
      <c r="C101" s="24">
        <f>D101+E101</f>
        <v>116</v>
      </c>
      <c r="D101" s="24">
        <v>55</v>
      </c>
      <c r="E101" s="26">
        <v>61</v>
      </c>
      <c r="F101" s="9"/>
      <c r="G101" s="24"/>
      <c r="H101" s="24"/>
      <c r="I101" s="24"/>
      <c r="J101" s="24"/>
    </row>
    <row r="102" spans="1:10" ht="13.5">
      <c r="A102" s="7" t="s">
        <v>186</v>
      </c>
      <c r="B102" s="24">
        <f>SUM(B99:B101)</f>
        <v>554</v>
      </c>
      <c r="C102" s="22">
        <f>SUM(C99:C101)</f>
        <v>952</v>
      </c>
      <c r="D102" s="24">
        <f>SUM(D99:D101)</f>
        <v>501</v>
      </c>
      <c r="E102" s="24">
        <f>SUM(E99:E101)</f>
        <v>451</v>
      </c>
      <c r="F102" s="9" t="s">
        <v>118</v>
      </c>
      <c r="G102" s="24">
        <v>46</v>
      </c>
      <c r="H102" s="24">
        <f>I102+J102</f>
        <v>86</v>
      </c>
      <c r="I102" s="24">
        <v>42</v>
      </c>
      <c r="J102" s="24">
        <v>44</v>
      </c>
    </row>
    <row r="103" spans="1:10" ht="13.5">
      <c r="A103" s="7"/>
      <c r="B103" s="24"/>
      <c r="C103" s="24"/>
      <c r="D103" s="24"/>
      <c r="E103" s="26"/>
      <c r="F103" s="9" t="s">
        <v>119</v>
      </c>
      <c r="G103" s="24">
        <v>127</v>
      </c>
      <c r="H103" s="24">
        <f>I103+J103</f>
        <v>259</v>
      </c>
      <c r="I103" s="24">
        <v>119</v>
      </c>
      <c r="J103" s="24">
        <v>140</v>
      </c>
    </row>
    <row r="104" spans="1:10" ht="13.5">
      <c r="A104" s="7" t="s">
        <v>95</v>
      </c>
      <c r="B104" s="24">
        <v>48</v>
      </c>
      <c r="C104" s="24">
        <f>D104+E104</f>
        <v>112</v>
      </c>
      <c r="D104" s="74">
        <v>49</v>
      </c>
      <c r="E104" s="74">
        <v>63</v>
      </c>
      <c r="F104" s="9" t="s">
        <v>120</v>
      </c>
      <c r="G104" s="24">
        <v>146</v>
      </c>
      <c r="H104" s="24">
        <f>I104+J104</f>
        <v>285</v>
      </c>
      <c r="I104" s="24">
        <v>128</v>
      </c>
      <c r="J104" s="24">
        <v>157</v>
      </c>
    </row>
    <row r="105" spans="1:10" ht="13.5">
      <c r="A105" s="7" t="s">
        <v>186</v>
      </c>
      <c r="B105" s="24">
        <f>SUM(B104)</f>
        <v>48</v>
      </c>
      <c r="C105" s="24">
        <f>C104</f>
        <v>112</v>
      </c>
      <c r="D105" s="74">
        <f>D104</f>
        <v>49</v>
      </c>
      <c r="E105" s="74">
        <f>E104</f>
        <v>63</v>
      </c>
      <c r="F105" s="9" t="s">
        <v>186</v>
      </c>
      <c r="G105" s="24">
        <f>SUM(G102:G104)</f>
        <v>319</v>
      </c>
      <c r="H105" s="24">
        <f>SUM(H102:H104)</f>
        <v>630</v>
      </c>
      <c r="I105" s="24">
        <f>SUM(I102:I104)</f>
        <v>289</v>
      </c>
      <c r="J105" s="24">
        <f>SUM(J102:J104)</f>
        <v>341</v>
      </c>
    </row>
    <row r="106" spans="1:10" ht="13.5">
      <c r="A106" s="7"/>
      <c r="B106" s="24"/>
      <c r="C106" s="24"/>
      <c r="D106" s="24"/>
      <c r="E106" s="26"/>
      <c r="F106" s="9"/>
      <c r="G106" s="24"/>
      <c r="H106" s="24"/>
      <c r="I106" s="24"/>
      <c r="J106" s="24"/>
    </row>
    <row r="107" spans="1:10" ht="13.5">
      <c r="A107" s="7" t="s">
        <v>96</v>
      </c>
      <c r="B107" s="24">
        <v>302</v>
      </c>
      <c r="C107" s="24">
        <f>D107+E107</f>
        <v>533</v>
      </c>
      <c r="D107" s="74">
        <v>275</v>
      </c>
      <c r="E107" s="74">
        <v>258</v>
      </c>
      <c r="F107" s="9" t="s">
        <v>187</v>
      </c>
      <c r="G107" s="24">
        <v>144</v>
      </c>
      <c r="H107" s="24">
        <f>I107+J107</f>
        <v>267</v>
      </c>
      <c r="I107" s="24">
        <v>122</v>
      </c>
      <c r="J107" s="24">
        <v>145</v>
      </c>
    </row>
    <row r="108" spans="1:10" ht="13.5">
      <c r="A108" s="7" t="s">
        <v>186</v>
      </c>
      <c r="B108" s="24">
        <f>SUM(B107)</f>
        <v>302</v>
      </c>
      <c r="C108" s="24">
        <f>C107</f>
        <v>533</v>
      </c>
      <c r="D108" s="74">
        <f>D107</f>
        <v>275</v>
      </c>
      <c r="E108" s="74">
        <f>E107</f>
        <v>258</v>
      </c>
      <c r="F108" s="9" t="s">
        <v>188</v>
      </c>
      <c r="G108" s="24">
        <v>250</v>
      </c>
      <c r="H108" s="24">
        <f>I108+J108</f>
        <v>373</v>
      </c>
      <c r="I108" s="24">
        <v>209</v>
      </c>
      <c r="J108" s="24">
        <v>164</v>
      </c>
    </row>
    <row r="109" spans="1:10" ht="13.5">
      <c r="A109" s="7"/>
      <c r="B109" s="24"/>
      <c r="C109" s="24"/>
      <c r="D109" s="24"/>
      <c r="E109" s="26"/>
      <c r="F109" s="9" t="s">
        <v>121</v>
      </c>
      <c r="G109" s="24">
        <v>20</v>
      </c>
      <c r="H109" s="24">
        <f>I109+J109</f>
        <v>51</v>
      </c>
      <c r="I109" s="24">
        <v>24</v>
      </c>
      <c r="J109" s="24">
        <v>27</v>
      </c>
    </row>
    <row r="110" spans="1:10" ht="13.5">
      <c r="A110" s="7" t="s">
        <v>97</v>
      </c>
      <c r="B110" s="24">
        <v>309</v>
      </c>
      <c r="C110" s="24">
        <f>D110+E110</f>
        <v>535</v>
      </c>
      <c r="D110" s="74">
        <v>282</v>
      </c>
      <c r="E110" s="74">
        <v>253</v>
      </c>
      <c r="F110" s="9" t="s">
        <v>186</v>
      </c>
      <c r="G110" s="24">
        <f>SUM(G107:G109)</f>
        <v>414</v>
      </c>
      <c r="H110" s="24">
        <f>SUM(H107:H109)</f>
        <v>691</v>
      </c>
      <c r="I110" s="24">
        <f>SUM(I107:I109)</f>
        <v>355</v>
      </c>
      <c r="J110" s="24">
        <f>SUM(J107:J109)</f>
        <v>336</v>
      </c>
    </row>
    <row r="111" spans="1:10" ht="13.5">
      <c r="A111" s="7" t="s">
        <v>186</v>
      </c>
      <c r="B111" s="24">
        <f>SUM(B110)</f>
        <v>309</v>
      </c>
      <c r="C111" s="24">
        <f>C110</f>
        <v>535</v>
      </c>
      <c r="D111" s="74">
        <f>D110</f>
        <v>282</v>
      </c>
      <c r="E111" s="74">
        <f>E110</f>
        <v>253</v>
      </c>
      <c r="F111" s="9"/>
      <c r="G111" s="24"/>
      <c r="H111" s="24"/>
      <c r="I111" s="24"/>
      <c r="J111" s="24"/>
    </row>
    <row r="112" spans="1:10" ht="13.5">
      <c r="A112" s="7"/>
      <c r="B112" s="24"/>
      <c r="C112" s="24"/>
      <c r="D112" s="24"/>
      <c r="E112" s="26"/>
      <c r="F112" s="9" t="s">
        <v>122</v>
      </c>
      <c r="G112" s="24">
        <v>62</v>
      </c>
      <c r="H112" s="24">
        <f>I112+J112</f>
        <v>122</v>
      </c>
      <c r="I112" s="74">
        <v>65</v>
      </c>
      <c r="J112" s="74">
        <v>57</v>
      </c>
    </row>
    <row r="113" spans="1:10" ht="13.5">
      <c r="A113" s="7" t="s">
        <v>98</v>
      </c>
      <c r="B113" s="24">
        <v>256</v>
      </c>
      <c r="C113" s="24">
        <f>D113+E113</f>
        <v>389</v>
      </c>
      <c r="D113" s="74">
        <v>219</v>
      </c>
      <c r="E113" s="74">
        <v>170</v>
      </c>
      <c r="F113" s="9" t="s">
        <v>186</v>
      </c>
      <c r="G113" s="24">
        <f>SUM(G112)</f>
        <v>62</v>
      </c>
      <c r="H113" s="24">
        <f>H112</f>
        <v>122</v>
      </c>
      <c r="I113" s="74">
        <f>I112</f>
        <v>65</v>
      </c>
      <c r="J113" s="74">
        <f>J112</f>
        <v>57</v>
      </c>
    </row>
    <row r="114" spans="1:10" ht="13.5">
      <c r="A114" s="7" t="s">
        <v>60</v>
      </c>
      <c r="B114" s="24">
        <f>SUM(B113)</f>
        <v>256</v>
      </c>
      <c r="C114" s="24">
        <f>C113</f>
        <v>389</v>
      </c>
      <c r="D114" s="74">
        <f>D113</f>
        <v>219</v>
      </c>
      <c r="E114" s="74">
        <f>E113</f>
        <v>170</v>
      </c>
      <c r="F114" s="9"/>
      <c r="G114" s="24"/>
      <c r="H114" s="24"/>
      <c r="I114" s="24"/>
      <c r="J114" s="24"/>
    </row>
    <row r="115" spans="1:10" ht="13.5">
      <c r="A115" s="7"/>
      <c r="B115" s="24"/>
      <c r="C115" s="24"/>
      <c r="D115" s="24"/>
      <c r="E115" s="26"/>
      <c r="F115" s="9" t="s">
        <v>123</v>
      </c>
      <c r="G115" s="24">
        <v>3</v>
      </c>
      <c r="H115" s="24">
        <f>I115+J115</f>
        <v>3</v>
      </c>
      <c r="I115" s="74">
        <v>3</v>
      </c>
      <c r="J115" s="74">
        <v>0</v>
      </c>
    </row>
    <row r="116" spans="1:10" ht="13.5">
      <c r="A116" s="7" t="s">
        <v>99</v>
      </c>
      <c r="B116" s="24">
        <v>286</v>
      </c>
      <c r="C116" s="24">
        <f>D116+E116</f>
        <v>601</v>
      </c>
      <c r="D116" s="74">
        <v>278</v>
      </c>
      <c r="E116" s="74">
        <v>323</v>
      </c>
      <c r="F116" s="9" t="s">
        <v>186</v>
      </c>
      <c r="G116" s="24">
        <f>SUM(G115)</f>
        <v>3</v>
      </c>
      <c r="H116" s="24">
        <f>H115</f>
        <v>3</v>
      </c>
      <c r="I116" s="74">
        <f>I115</f>
        <v>3</v>
      </c>
      <c r="J116" s="74">
        <f>J115</f>
        <v>0</v>
      </c>
    </row>
    <row r="117" spans="1:10" ht="13.5">
      <c r="A117" s="7" t="s">
        <v>186</v>
      </c>
      <c r="B117" s="24">
        <f>SUM(B116)</f>
        <v>286</v>
      </c>
      <c r="C117" s="24">
        <f>C116</f>
        <v>601</v>
      </c>
      <c r="D117" s="74">
        <f>D116</f>
        <v>278</v>
      </c>
      <c r="E117" s="74">
        <f>E116</f>
        <v>323</v>
      </c>
      <c r="F117" s="9"/>
      <c r="G117" s="24"/>
      <c r="H117" s="24"/>
      <c r="I117" s="24"/>
      <c r="J117" s="24"/>
    </row>
    <row r="118" spans="1:10" ht="13.5">
      <c r="A118" s="8"/>
      <c r="B118" s="24"/>
      <c r="C118" s="24"/>
      <c r="D118" s="24"/>
      <c r="E118" s="26"/>
      <c r="F118" s="11"/>
      <c r="G118" s="29"/>
      <c r="H118" s="29"/>
      <c r="I118" s="29"/>
      <c r="J118" s="29"/>
    </row>
    <row r="119" spans="1:10" ht="13.5">
      <c r="A119" s="37"/>
      <c r="B119" s="51"/>
      <c r="C119" s="51"/>
      <c r="D119" s="51"/>
      <c r="E119" s="51"/>
      <c r="F119" s="37"/>
      <c r="G119" s="51"/>
      <c r="H119" s="51"/>
      <c r="I119" s="51"/>
      <c r="J119" s="51"/>
    </row>
    <row r="120" spans="1:10" ht="13.5">
      <c r="A120" s="18"/>
      <c r="B120" s="24"/>
      <c r="C120" s="24"/>
      <c r="D120" s="24"/>
      <c r="E120" s="24"/>
      <c r="F120" s="18"/>
      <c r="G120" s="24"/>
      <c r="H120" s="24"/>
      <c r="I120" s="24"/>
      <c r="J120" s="24"/>
    </row>
    <row r="121" spans="1:10" ht="13.5">
      <c r="A121" s="18"/>
      <c r="B121" s="24"/>
      <c r="C121" s="24"/>
      <c r="D121" s="24"/>
      <c r="E121" s="24"/>
      <c r="F121" s="18"/>
      <c r="G121" s="24"/>
      <c r="H121" s="24"/>
      <c r="I121" s="24"/>
      <c r="J121" s="24"/>
    </row>
    <row r="122" spans="1:10" ht="13.5">
      <c r="A122" s="18"/>
      <c r="B122" s="24"/>
      <c r="C122" s="24"/>
      <c r="D122" s="24"/>
      <c r="E122" s="24"/>
      <c r="F122" s="18"/>
      <c r="G122" s="24"/>
      <c r="H122" s="24"/>
      <c r="I122" s="24"/>
      <c r="J122" s="24"/>
    </row>
    <row r="123" spans="1:10" ht="13.5">
      <c r="A123" s="18"/>
      <c r="B123" s="24"/>
      <c r="C123" s="24"/>
      <c r="D123" s="24"/>
      <c r="E123" s="24"/>
      <c r="F123" s="18"/>
      <c r="G123" s="24"/>
      <c r="H123" s="24"/>
      <c r="I123" s="24"/>
      <c r="J123" s="24"/>
    </row>
    <row r="124" spans="1:10" ht="13.5">
      <c r="A124" s="34"/>
      <c r="E124" s="33">
        <v>2</v>
      </c>
      <c r="G124" s="1"/>
      <c r="H124" s="1"/>
      <c r="I124" s="1"/>
      <c r="J124" s="1"/>
    </row>
    <row r="125" spans="1:2" ht="13.5" customHeight="1">
      <c r="A125" s="34"/>
      <c r="B125" s="4"/>
    </row>
    <row r="126" spans="1:5" ht="13.5" customHeight="1">
      <c r="A126" s="34"/>
      <c r="B126" s="4"/>
      <c r="E126" s="33"/>
    </row>
    <row r="127" spans="1:6" ht="17.25">
      <c r="A127" s="34"/>
      <c r="B127" s="117" t="s">
        <v>57</v>
      </c>
      <c r="C127" s="117"/>
      <c r="D127" s="117"/>
      <c r="E127" s="117"/>
      <c r="F127" s="117"/>
    </row>
    <row r="128" ht="13.5">
      <c r="A128" s="34"/>
    </row>
    <row r="129" spans="1:10" ht="18" customHeight="1">
      <c r="A129" s="4" t="s">
        <v>176</v>
      </c>
      <c r="B129" s="4"/>
      <c r="F129" s="123" t="s">
        <v>491</v>
      </c>
      <c r="G129" s="123"/>
      <c r="H129" s="123"/>
      <c r="I129" s="123"/>
      <c r="J129" s="123"/>
    </row>
    <row r="130" ht="13.5">
      <c r="A130" s="34"/>
    </row>
    <row r="131" spans="1:10" ht="14.25">
      <c r="A131" s="38"/>
      <c r="B131" s="118" t="s">
        <v>0</v>
      </c>
      <c r="C131" s="120" t="s">
        <v>1</v>
      </c>
      <c r="D131" s="121"/>
      <c r="E131" s="122"/>
      <c r="F131" s="38"/>
      <c r="G131" s="118" t="s">
        <v>0</v>
      </c>
      <c r="H131" s="120" t="s">
        <v>1</v>
      </c>
      <c r="I131" s="121"/>
      <c r="J131" s="121"/>
    </row>
    <row r="132" spans="1:10" ht="15.75" customHeight="1">
      <c r="A132" s="39" t="s">
        <v>58</v>
      </c>
      <c r="B132" s="119"/>
      <c r="C132" s="45" t="s">
        <v>163</v>
      </c>
      <c r="D132" s="45" t="s">
        <v>2</v>
      </c>
      <c r="E132" s="45" t="s">
        <v>3</v>
      </c>
      <c r="F132" s="39" t="s">
        <v>59</v>
      </c>
      <c r="G132" s="119"/>
      <c r="H132" s="39" t="s">
        <v>163</v>
      </c>
      <c r="I132" s="44" t="s">
        <v>2</v>
      </c>
      <c r="J132" s="47" t="s">
        <v>3</v>
      </c>
    </row>
    <row r="133" spans="1:10" ht="13.5">
      <c r="A133" s="7" t="s">
        <v>124</v>
      </c>
      <c r="B133" s="27">
        <v>1011</v>
      </c>
      <c r="C133" s="24">
        <f aca="true" t="shared" si="6" ref="C133:C138">D133+E133</f>
        <v>2046</v>
      </c>
      <c r="D133" s="24">
        <v>1039</v>
      </c>
      <c r="E133" s="26">
        <v>1007</v>
      </c>
      <c r="F133" s="6"/>
      <c r="G133" s="51"/>
      <c r="H133" s="51"/>
      <c r="I133" s="51"/>
      <c r="J133" s="51"/>
    </row>
    <row r="134" spans="1:10" ht="13.5">
      <c r="A134" s="7" t="s">
        <v>125</v>
      </c>
      <c r="B134" s="22">
        <v>1062</v>
      </c>
      <c r="C134" s="24">
        <f t="shared" si="6"/>
        <v>2135</v>
      </c>
      <c r="D134" s="22">
        <v>1034</v>
      </c>
      <c r="E134" s="26">
        <v>1101</v>
      </c>
      <c r="F134" s="7"/>
      <c r="G134" s="24"/>
      <c r="H134" s="24"/>
      <c r="I134" s="24"/>
      <c r="J134" s="24"/>
    </row>
    <row r="135" spans="1:10" ht="13.5">
      <c r="A135" s="7" t="s">
        <v>126</v>
      </c>
      <c r="B135" s="24">
        <v>618</v>
      </c>
      <c r="C135" s="24">
        <f t="shared" si="6"/>
        <v>1301</v>
      </c>
      <c r="D135" s="24">
        <v>632</v>
      </c>
      <c r="E135" s="26">
        <v>669</v>
      </c>
      <c r="F135" s="7"/>
      <c r="G135" s="24"/>
      <c r="H135" s="24"/>
      <c r="I135" s="24"/>
      <c r="J135" s="24"/>
    </row>
    <row r="136" spans="1:10" ht="13.5">
      <c r="A136" s="7" t="s">
        <v>127</v>
      </c>
      <c r="B136" s="24">
        <v>1006</v>
      </c>
      <c r="C136" s="24">
        <f t="shared" si="6"/>
        <v>2272</v>
      </c>
      <c r="D136" s="24">
        <v>1118</v>
      </c>
      <c r="E136" s="26">
        <v>1154</v>
      </c>
      <c r="F136" s="7"/>
      <c r="G136" s="24"/>
      <c r="H136" s="24"/>
      <c r="I136" s="24"/>
      <c r="J136" s="24"/>
    </row>
    <row r="137" spans="1:10" ht="13.5">
      <c r="A137" s="7" t="s">
        <v>128</v>
      </c>
      <c r="B137" s="22">
        <v>653</v>
      </c>
      <c r="C137" s="24">
        <f t="shared" si="6"/>
        <v>1443</v>
      </c>
      <c r="D137" s="22">
        <v>674</v>
      </c>
      <c r="E137" s="26">
        <v>769</v>
      </c>
      <c r="F137" s="7"/>
      <c r="G137" s="24"/>
      <c r="H137" s="24"/>
      <c r="I137" s="24"/>
      <c r="J137" s="24"/>
    </row>
    <row r="138" spans="1:10" ht="13.5">
      <c r="A138" s="7" t="s">
        <v>129</v>
      </c>
      <c r="B138" s="22">
        <v>558</v>
      </c>
      <c r="C138" s="24">
        <f t="shared" si="6"/>
        <v>1175</v>
      </c>
      <c r="D138" s="22">
        <v>558</v>
      </c>
      <c r="E138" s="26">
        <v>617</v>
      </c>
      <c r="F138" s="7"/>
      <c r="G138" s="24"/>
      <c r="H138" s="24"/>
      <c r="I138" s="24"/>
      <c r="J138" s="24"/>
    </row>
    <row r="139" spans="1:10" ht="13.5">
      <c r="A139" s="7" t="s">
        <v>186</v>
      </c>
      <c r="B139" s="22">
        <f>SUM(B133:B138)</f>
        <v>4908</v>
      </c>
      <c r="C139" s="22">
        <f>SUM(C133:C138)</f>
        <v>10372</v>
      </c>
      <c r="D139" s="22">
        <f>SUM(D133:D138)</f>
        <v>5055</v>
      </c>
      <c r="E139" s="26">
        <f>SUM(E133:E138)</f>
        <v>5317</v>
      </c>
      <c r="F139" s="7"/>
      <c r="G139" s="24"/>
      <c r="H139" s="24"/>
      <c r="I139" s="24"/>
      <c r="J139" s="24"/>
    </row>
    <row r="140" spans="1:10" ht="13.5">
      <c r="A140" s="7"/>
      <c r="B140" s="24"/>
      <c r="C140" s="24"/>
      <c r="D140" s="24"/>
      <c r="E140" s="26"/>
      <c r="F140" s="7"/>
      <c r="G140" s="24"/>
      <c r="H140" s="24"/>
      <c r="I140" s="24"/>
      <c r="J140" s="24"/>
    </row>
    <row r="141" spans="1:10" ht="13.5">
      <c r="A141" s="7" t="s">
        <v>130</v>
      </c>
      <c r="B141" s="24">
        <v>1168</v>
      </c>
      <c r="C141" s="24">
        <f>D141+E141</f>
        <v>2801</v>
      </c>
      <c r="D141" s="24">
        <v>1320</v>
      </c>
      <c r="E141" s="26">
        <v>1481</v>
      </c>
      <c r="F141" s="7"/>
      <c r="G141" s="24"/>
      <c r="H141" s="24"/>
      <c r="I141" s="24"/>
      <c r="J141" s="24"/>
    </row>
    <row r="142" spans="1:10" ht="13.5">
      <c r="A142" s="7" t="s">
        <v>131</v>
      </c>
      <c r="B142" s="24">
        <v>1126</v>
      </c>
      <c r="C142" s="24">
        <f>D142+E142</f>
        <v>2390</v>
      </c>
      <c r="D142" s="24">
        <v>1299</v>
      </c>
      <c r="E142" s="26">
        <v>1091</v>
      </c>
      <c r="F142" s="7"/>
      <c r="G142" s="24"/>
      <c r="H142" s="24"/>
      <c r="I142" s="24"/>
      <c r="J142" s="24"/>
    </row>
    <row r="143" spans="1:10" ht="13.5">
      <c r="A143" s="7" t="s">
        <v>132</v>
      </c>
      <c r="B143" s="24">
        <v>1581</v>
      </c>
      <c r="C143" s="24">
        <f>D143+E143</f>
        <v>3149</v>
      </c>
      <c r="D143" s="24">
        <v>1531</v>
      </c>
      <c r="E143" s="26">
        <v>1618</v>
      </c>
      <c r="F143" s="7"/>
      <c r="G143" s="24"/>
      <c r="H143" s="24"/>
      <c r="I143" s="24"/>
      <c r="J143" s="24"/>
    </row>
    <row r="144" spans="1:10" ht="13.5">
      <c r="A144" s="7" t="s">
        <v>133</v>
      </c>
      <c r="B144" s="24">
        <v>1601</v>
      </c>
      <c r="C144" s="24">
        <f>D144+E144</f>
        <v>3445</v>
      </c>
      <c r="D144" s="24">
        <v>1665</v>
      </c>
      <c r="E144" s="26">
        <v>1780</v>
      </c>
      <c r="F144" s="7"/>
      <c r="G144" s="24"/>
      <c r="H144" s="24"/>
      <c r="I144" s="24"/>
      <c r="J144" s="24"/>
    </row>
    <row r="145" spans="1:10" ht="13.5">
      <c r="A145" s="7" t="s">
        <v>134</v>
      </c>
      <c r="B145" s="24">
        <v>1480</v>
      </c>
      <c r="C145" s="24">
        <f>D145+E145</f>
        <v>2555</v>
      </c>
      <c r="D145" s="24">
        <v>1347</v>
      </c>
      <c r="E145" s="26">
        <v>1208</v>
      </c>
      <c r="F145" s="7"/>
      <c r="G145" s="24"/>
      <c r="H145" s="24"/>
      <c r="I145" s="24"/>
      <c r="J145" s="24"/>
    </row>
    <row r="146" spans="1:10" ht="13.5">
      <c r="A146" s="7" t="s">
        <v>186</v>
      </c>
      <c r="B146" s="24">
        <f>SUM(B141:B145)</f>
        <v>6956</v>
      </c>
      <c r="C146" s="24">
        <f>SUM(C141:C145)</f>
        <v>14340</v>
      </c>
      <c r="D146" s="24">
        <f>SUM(D141:D145)</f>
        <v>7162</v>
      </c>
      <c r="E146" s="26">
        <f>SUM(E141:E145)</f>
        <v>7178</v>
      </c>
      <c r="F146" s="7"/>
      <c r="G146" s="24"/>
      <c r="H146" s="24"/>
      <c r="I146" s="24"/>
      <c r="J146" s="24"/>
    </row>
    <row r="147" spans="1:10" ht="13.5">
      <c r="A147" s="7"/>
      <c r="B147" s="24"/>
      <c r="C147" s="24"/>
      <c r="D147" s="24"/>
      <c r="E147" s="26"/>
      <c r="F147" s="7"/>
      <c r="G147" s="24"/>
      <c r="H147" s="24"/>
      <c r="I147" s="24"/>
      <c r="J147" s="24"/>
    </row>
    <row r="148" spans="1:10" ht="13.5">
      <c r="A148" s="7" t="s">
        <v>431</v>
      </c>
      <c r="B148" s="24">
        <v>625</v>
      </c>
      <c r="C148" s="24">
        <f>D148+E148</f>
        <v>1475</v>
      </c>
      <c r="D148" s="74">
        <v>706</v>
      </c>
      <c r="E148" s="75">
        <v>769</v>
      </c>
      <c r="F148" s="7"/>
      <c r="G148" s="24"/>
      <c r="H148" s="24"/>
      <c r="I148" s="24"/>
      <c r="J148" s="24"/>
    </row>
    <row r="149" spans="1:10" ht="13.5">
      <c r="A149" s="7" t="s">
        <v>186</v>
      </c>
      <c r="B149" s="24">
        <f>SUM(B148)</f>
        <v>625</v>
      </c>
      <c r="C149" s="24">
        <f>C148</f>
        <v>1475</v>
      </c>
      <c r="D149" s="74">
        <f>D148</f>
        <v>706</v>
      </c>
      <c r="E149" s="75">
        <f>E148</f>
        <v>769</v>
      </c>
      <c r="F149" s="7"/>
      <c r="G149" s="24"/>
      <c r="H149" s="24"/>
      <c r="I149" s="24"/>
      <c r="J149" s="24"/>
    </row>
    <row r="150" spans="1:10" ht="13.5">
      <c r="A150" s="7"/>
      <c r="B150" s="24"/>
      <c r="C150" s="24"/>
      <c r="D150" s="24"/>
      <c r="E150" s="26"/>
      <c r="F150" s="7"/>
      <c r="G150" s="24"/>
      <c r="H150" s="24"/>
      <c r="I150" s="24"/>
      <c r="J150" s="24"/>
    </row>
    <row r="151" spans="1:10" ht="13.5">
      <c r="A151" s="7" t="s">
        <v>61</v>
      </c>
      <c r="B151" s="24">
        <v>907</v>
      </c>
      <c r="C151" s="24">
        <f>D151+E151</f>
        <v>1970</v>
      </c>
      <c r="D151" s="74">
        <v>932</v>
      </c>
      <c r="E151" s="75">
        <v>1038</v>
      </c>
      <c r="F151" s="7"/>
      <c r="G151" s="24"/>
      <c r="H151" s="24"/>
      <c r="I151" s="24"/>
      <c r="J151" s="24"/>
    </row>
    <row r="152" spans="1:10" ht="13.5">
      <c r="A152" s="7" t="s">
        <v>186</v>
      </c>
      <c r="B152" s="24">
        <f>SUM(B151)</f>
        <v>907</v>
      </c>
      <c r="C152" s="24">
        <f>C151</f>
        <v>1970</v>
      </c>
      <c r="D152" s="74">
        <f>D151</f>
        <v>932</v>
      </c>
      <c r="E152" s="75">
        <f>E151</f>
        <v>1038</v>
      </c>
      <c r="F152" s="7"/>
      <c r="G152" s="27"/>
      <c r="H152" s="24"/>
      <c r="I152" s="24"/>
      <c r="J152" s="24"/>
    </row>
    <row r="153" spans="1:10" ht="13.5">
      <c r="A153" s="7"/>
      <c r="B153" s="24"/>
      <c r="C153" s="24"/>
      <c r="D153" s="24"/>
      <c r="E153" s="26"/>
      <c r="F153" s="7"/>
      <c r="G153" s="27"/>
      <c r="H153" s="24"/>
      <c r="I153" s="24"/>
      <c r="J153" s="24"/>
    </row>
    <row r="154" spans="1:10" ht="13.5">
      <c r="A154" s="7" t="s">
        <v>62</v>
      </c>
      <c r="B154" s="24">
        <v>266</v>
      </c>
      <c r="C154" s="24">
        <f>D154+E154</f>
        <v>553</v>
      </c>
      <c r="D154" s="24">
        <v>277</v>
      </c>
      <c r="E154" s="26">
        <v>276</v>
      </c>
      <c r="F154" s="7"/>
      <c r="G154" s="24"/>
      <c r="H154" s="24"/>
      <c r="I154" s="24"/>
      <c r="J154" s="24"/>
    </row>
    <row r="155" spans="1:10" ht="13.5">
      <c r="A155" s="7" t="s">
        <v>63</v>
      </c>
      <c r="B155" s="24">
        <v>308</v>
      </c>
      <c r="C155" s="24">
        <f>D155+E155</f>
        <v>650</v>
      </c>
      <c r="D155" s="24">
        <v>314</v>
      </c>
      <c r="E155" s="26">
        <v>336</v>
      </c>
      <c r="F155" s="7"/>
      <c r="G155" s="24"/>
      <c r="H155" s="24"/>
      <c r="I155" s="24"/>
      <c r="J155" s="24"/>
    </row>
    <row r="156" spans="1:10" ht="13.5">
      <c r="A156" s="7" t="s">
        <v>186</v>
      </c>
      <c r="B156" s="27">
        <f>SUM(B154:B155)</f>
        <v>574</v>
      </c>
      <c r="C156" s="24">
        <f>SUM(C154:C155)</f>
        <v>1203</v>
      </c>
      <c r="D156" s="24">
        <f>SUM(D154:D155)</f>
        <v>591</v>
      </c>
      <c r="E156" s="26">
        <f>SUM(E154:E155)</f>
        <v>612</v>
      </c>
      <c r="F156" s="7"/>
      <c r="G156" s="27"/>
      <c r="H156" s="24"/>
      <c r="I156" s="24"/>
      <c r="J156" s="24"/>
    </row>
    <row r="157" spans="1:10" ht="13.5">
      <c r="A157" s="7"/>
      <c r="B157" s="24"/>
      <c r="C157" s="24"/>
      <c r="D157" s="24"/>
      <c r="E157" s="26"/>
      <c r="F157" s="7"/>
      <c r="G157" s="24"/>
      <c r="H157" s="24"/>
      <c r="I157" s="24"/>
      <c r="J157" s="24"/>
    </row>
    <row r="158" spans="1:10" ht="13.5">
      <c r="A158" s="7" t="s">
        <v>64</v>
      </c>
      <c r="B158" s="24">
        <v>109</v>
      </c>
      <c r="C158" s="24">
        <f>D158+E158</f>
        <v>228</v>
      </c>
      <c r="D158" s="24">
        <v>124</v>
      </c>
      <c r="E158" s="26">
        <v>104</v>
      </c>
      <c r="F158" s="7"/>
      <c r="G158" s="24"/>
      <c r="H158" s="24"/>
      <c r="I158" s="24"/>
      <c r="J158" s="24"/>
    </row>
    <row r="159" spans="1:10" ht="13.5">
      <c r="A159" s="7" t="s">
        <v>65</v>
      </c>
      <c r="B159" s="24">
        <v>323</v>
      </c>
      <c r="C159" s="24">
        <f>D159+E159</f>
        <v>668</v>
      </c>
      <c r="D159" s="24">
        <v>331</v>
      </c>
      <c r="E159" s="26">
        <v>337</v>
      </c>
      <c r="F159" s="7"/>
      <c r="G159" s="24"/>
      <c r="H159" s="24"/>
      <c r="I159" s="24"/>
      <c r="J159" s="24"/>
    </row>
    <row r="160" spans="1:10" ht="13.5">
      <c r="A160" s="7" t="s">
        <v>186</v>
      </c>
      <c r="B160" s="27">
        <f>SUM(B158:B159)</f>
        <v>432</v>
      </c>
      <c r="C160" s="24">
        <f>SUM(C158:C159)</f>
        <v>896</v>
      </c>
      <c r="D160" s="24">
        <f>SUM(D158:D159)</f>
        <v>455</v>
      </c>
      <c r="E160" s="26">
        <f>SUM(E158:E159)</f>
        <v>441</v>
      </c>
      <c r="F160" s="7"/>
      <c r="G160" s="24"/>
      <c r="H160" s="24"/>
      <c r="I160" s="24"/>
      <c r="J160" s="24"/>
    </row>
    <row r="161" spans="1:10" ht="13.5">
      <c r="A161" s="7"/>
      <c r="B161" s="24"/>
      <c r="C161" s="24"/>
      <c r="D161" s="24"/>
      <c r="E161" s="26"/>
      <c r="F161" s="7"/>
      <c r="G161" s="24"/>
      <c r="H161" s="24"/>
      <c r="I161" s="24"/>
      <c r="J161" s="24"/>
    </row>
    <row r="162" spans="1:10" ht="13.5">
      <c r="A162" s="7"/>
      <c r="B162" s="24"/>
      <c r="C162" s="24"/>
      <c r="D162" s="24"/>
      <c r="E162" s="26"/>
      <c r="F162" s="7"/>
      <c r="G162" s="24"/>
      <c r="H162" s="24"/>
      <c r="I162" s="24"/>
      <c r="J162" s="24"/>
    </row>
    <row r="163" spans="1:10" ht="13.5">
      <c r="A163" s="7" t="s">
        <v>66</v>
      </c>
      <c r="B163" s="24">
        <v>41</v>
      </c>
      <c r="C163" s="24">
        <f>D163+E163</f>
        <v>109</v>
      </c>
      <c r="D163" s="24">
        <v>54</v>
      </c>
      <c r="E163" s="26">
        <v>55</v>
      </c>
      <c r="F163" s="7"/>
      <c r="G163" s="27"/>
      <c r="H163" s="24"/>
      <c r="I163" s="24"/>
      <c r="J163" s="24"/>
    </row>
    <row r="164" spans="1:10" ht="13.5">
      <c r="A164" s="7" t="s">
        <v>67</v>
      </c>
      <c r="B164" s="22">
        <v>153</v>
      </c>
      <c r="C164" s="24">
        <f>D164+E164</f>
        <v>337</v>
      </c>
      <c r="D164" s="24">
        <v>155</v>
      </c>
      <c r="E164" s="26">
        <v>182</v>
      </c>
      <c r="F164" s="7"/>
      <c r="G164" s="24"/>
      <c r="H164" s="24"/>
      <c r="I164" s="24"/>
      <c r="J164" s="24"/>
    </row>
    <row r="165" spans="1:10" ht="13.5">
      <c r="A165" s="7" t="s">
        <v>68</v>
      </c>
      <c r="B165" s="22">
        <v>194</v>
      </c>
      <c r="C165" s="24">
        <f>D165+E165</f>
        <v>401</v>
      </c>
      <c r="D165" s="24">
        <v>185</v>
      </c>
      <c r="E165" s="26">
        <v>216</v>
      </c>
      <c r="F165" s="7"/>
      <c r="G165" s="24"/>
      <c r="H165" s="24"/>
      <c r="I165" s="24"/>
      <c r="J165" s="24"/>
    </row>
    <row r="166" spans="1:10" ht="13.5">
      <c r="A166" s="7" t="s">
        <v>69</v>
      </c>
      <c r="B166" s="22">
        <v>197</v>
      </c>
      <c r="C166" s="24">
        <f>D166+E166</f>
        <v>385</v>
      </c>
      <c r="D166" s="24">
        <v>182</v>
      </c>
      <c r="E166" s="26">
        <v>203</v>
      </c>
      <c r="F166" s="7"/>
      <c r="G166" s="24"/>
      <c r="H166" s="24"/>
      <c r="I166" s="24"/>
      <c r="J166" s="24"/>
    </row>
    <row r="167" spans="1:10" ht="13.5">
      <c r="A167" s="7" t="s">
        <v>70</v>
      </c>
      <c r="B167" s="27">
        <v>204</v>
      </c>
      <c r="C167" s="24">
        <f>D167+E167</f>
        <v>422</v>
      </c>
      <c r="D167" s="24">
        <v>217</v>
      </c>
      <c r="E167" s="26">
        <v>205</v>
      </c>
      <c r="F167" s="7"/>
      <c r="G167" s="24"/>
      <c r="H167" s="24"/>
      <c r="I167" s="24"/>
      <c r="J167" s="24"/>
    </row>
    <row r="168" spans="1:10" ht="13.5">
      <c r="A168" s="7" t="s">
        <v>186</v>
      </c>
      <c r="B168" s="24">
        <f>SUM(B162:B167)</f>
        <v>789</v>
      </c>
      <c r="C168" s="24">
        <f>SUM(C163:C167)</f>
        <v>1654</v>
      </c>
      <c r="D168" s="24">
        <f>SUM(D163:D167)</f>
        <v>793</v>
      </c>
      <c r="E168" s="26">
        <f>SUM(E163:E167)</f>
        <v>861</v>
      </c>
      <c r="F168" s="7"/>
      <c r="G168" s="27"/>
      <c r="H168" s="24"/>
      <c r="I168" s="24"/>
      <c r="J168" s="24"/>
    </row>
    <row r="169" spans="1:10" ht="13.5">
      <c r="A169" s="7"/>
      <c r="B169" s="27"/>
      <c r="C169" s="24"/>
      <c r="D169" s="24"/>
      <c r="E169" s="26"/>
      <c r="F169" s="12"/>
      <c r="G169" s="13"/>
      <c r="H169" s="18"/>
      <c r="I169" s="18"/>
      <c r="J169" s="18"/>
    </row>
    <row r="170" spans="1:10" ht="13.5">
      <c r="A170" s="7"/>
      <c r="B170" s="24"/>
      <c r="C170" s="24"/>
      <c r="D170" s="24"/>
      <c r="E170" s="26"/>
      <c r="F170" s="12"/>
      <c r="G170" s="13"/>
      <c r="H170" s="18"/>
      <c r="I170" s="18"/>
      <c r="J170" s="18"/>
    </row>
    <row r="171" spans="1:10" ht="13.5">
      <c r="A171" s="7"/>
      <c r="B171" s="24"/>
      <c r="C171" s="24"/>
      <c r="D171" s="24"/>
      <c r="E171" s="26"/>
      <c r="F171" s="12"/>
      <c r="G171" s="13"/>
      <c r="H171" s="18"/>
      <c r="I171" s="18"/>
      <c r="J171" s="18"/>
    </row>
    <row r="172" spans="1:10" ht="13.5">
      <c r="A172" s="7"/>
      <c r="B172" s="24"/>
      <c r="C172" s="24"/>
      <c r="D172" s="24"/>
      <c r="E172" s="26"/>
      <c r="F172" s="12"/>
      <c r="G172" s="13"/>
      <c r="H172" s="18"/>
      <c r="I172" s="18"/>
      <c r="J172" s="18"/>
    </row>
    <row r="173" spans="1:10" ht="13.5">
      <c r="A173" s="7"/>
      <c r="B173" s="24"/>
      <c r="C173" s="24"/>
      <c r="D173" s="24"/>
      <c r="E173" s="26"/>
      <c r="F173" s="12"/>
      <c r="G173" s="46"/>
      <c r="H173" s="5"/>
      <c r="I173" s="5"/>
      <c r="J173" s="5"/>
    </row>
    <row r="174" spans="1:10" ht="13.5">
      <c r="A174" s="7"/>
      <c r="B174" s="24"/>
      <c r="C174" s="24"/>
      <c r="D174" s="24"/>
      <c r="E174" s="26"/>
      <c r="F174" s="12"/>
      <c r="G174" s="46"/>
      <c r="H174" s="5"/>
      <c r="I174" s="5"/>
      <c r="J174" s="5"/>
    </row>
    <row r="175" spans="1:7" ht="13.5">
      <c r="A175" s="7"/>
      <c r="B175" s="24"/>
      <c r="C175" s="24"/>
      <c r="D175" s="24"/>
      <c r="E175" s="26"/>
      <c r="F175" s="99"/>
      <c r="G175" s="1"/>
    </row>
    <row r="176" spans="1:7" ht="13.5">
      <c r="A176" s="7"/>
      <c r="B176" s="24"/>
      <c r="C176" s="24"/>
      <c r="D176" s="24"/>
      <c r="E176" s="26"/>
      <c r="F176" s="99"/>
      <c r="G176" s="1"/>
    </row>
    <row r="177" spans="1:7" ht="13.5">
      <c r="A177" s="7"/>
      <c r="B177" s="24"/>
      <c r="C177" s="24"/>
      <c r="D177" s="24"/>
      <c r="E177" s="26"/>
      <c r="F177" s="99"/>
      <c r="G177" s="1"/>
    </row>
    <row r="178" spans="1:7" ht="13.5">
      <c r="A178" s="7"/>
      <c r="B178" s="24"/>
      <c r="C178" s="24"/>
      <c r="D178" s="24"/>
      <c r="E178" s="26"/>
      <c r="F178" s="99"/>
      <c r="G178" s="1"/>
    </row>
    <row r="179" spans="1:7" ht="13.5">
      <c r="A179" s="7"/>
      <c r="B179" s="24"/>
      <c r="C179" s="24"/>
      <c r="D179" s="24"/>
      <c r="E179" s="26"/>
      <c r="F179" s="99"/>
      <c r="G179" s="1"/>
    </row>
    <row r="180" spans="1:10" ht="13.5">
      <c r="A180" s="95"/>
      <c r="B180" s="98"/>
      <c r="C180" s="96"/>
      <c r="D180" s="96"/>
      <c r="E180" s="97"/>
      <c r="F180" s="100"/>
      <c r="G180" s="95"/>
      <c r="H180" s="56"/>
      <c r="I180" s="56"/>
      <c r="J180" s="56"/>
    </row>
    <row r="181" spans="1:7" ht="13.5">
      <c r="A181" s="7" t="s">
        <v>41</v>
      </c>
      <c r="B181" s="5"/>
      <c r="C181" s="5"/>
      <c r="D181" s="18"/>
      <c r="E181" s="15"/>
      <c r="F181" s="2"/>
      <c r="G181" s="1"/>
    </row>
    <row r="182" spans="1:6" ht="13.5">
      <c r="A182" s="7" t="s">
        <v>42</v>
      </c>
      <c r="B182" s="18"/>
      <c r="C182" s="18"/>
      <c r="D182" s="5"/>
      <c r="E182" s="15"/>
      <c r="F182" s="2"/>
    </row>
    <row r="183" ht="13.5" customHeight="1"/>
    <row r="184" ht="13.5" customHeight="1"/>
    <row r="185" ht="13.5" customHeight="1"/>
    <row r="186" ht="13.5" customHeight="1"/>
    <row r="187" ht="13.5" customHeight="1">
      <c r="E187" s="49">
        <v>3</v>
      </c>
    </row>
    <row r="188" ht="13.5" customHeight="1"/>
    <row r="189" ht="13.5" customHeight="1"/>
    <row r="248" ht="18" customHeight="1"/>
    <row r="309" ht="18" customHeight="1"/>
    <row r="311" ht="13.5" customHeight="1"/>
    <row r="312" ht="13.5" customHeight="1"/>
    <row r="366" ht="13.5" customHeight="1"/>
    <row r="368" ht="13.5">
      <c r="E368" s="49"/>
    </row>
    <row r="371" ht="18" customHeight="1"/>
    <row r="373" ht="13.5" customHeight="1"/>
    <row r="374" ht="13.5" customHeight="1"/>
    <row r="433" ht="18" customHeight="1"/>
    <row r="435" ht="13.5" customHeight="1"/>
    <row r="436" ht="13.5" customHeight="1"/>
    <row r="494" ht="18" customHeight="1"/>
    <row r="496" ht="13.5" customHeight="1"/>
    <row r="497" ht="13.5" customHeight="1"/>
    <row r="555" ht="18" customHeight="1"/>
    <row r="557" ht="13.5" customHeight="1"/>
    <row r="558" ht="13.5" customHeight="1"/>
    <row r="617" ht="18" customHeight="1"/>
    <row r="619" ht="13.5" customHeight="1"/>
    <row r="620" ht="13.5" customHeight="1"/>
    <row r="676" ht="18" customHeight="1"/>
    <row r="678" ht="18" customHeight="1"/>
    <row r="680" ht="13.5" customHeight="1"/>
    <row r="681" ht="13.5" customHeight="1"/>
    <row r="740" ht="18" customHeight="1"/>
    <row r="742" ht="13.5" customHeight="1"/>
    <row r="743" ht="13.5" customHeight="1"/>
  </sheetData>
  <mergeCells count="21">
    <mergeCell ref="G68:G69"/>
    <mergeCell ref="B127:F127"/>
    <mergeCell ref="H68:J68"/>
    <mergeCell ref="B68:B69"/>
    <mergeCell ref="C68:E68"/>
    <mergeCell ref="B131:B132"/>
    <mergeCell ref="C131:E131"/>
    <mergeCell ref="G23:G24"/>
    <mergeCell ref="H23:J23"/>
    <mergeCell ref="A56:J56"/>
    <mergeCell ref="B64:F64"/>
    <mergeCell ref="F66:J66"/>
    <mergeCell ref="G131:G132"/>
    <mergeCell ref="H131:J131"/>
    <mergeCell ref="F129:J129"/>
    <mergeCell ref="B2:F2"/>
    <mergeCell ref="B23:B24"/>
    <mergeCell ref="C23:E23"/>
    <mergeCell ref="F4:J4"/>
    <mergeCell ref="B5:B6"/>
    <mergeCell ref="C5:E5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scale="98" r:id="rId1"/>
  <rowBreaks count="2" manualBreakCount="2">
    <brk id="62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1" ht="13.5">
      <c r="A1" s="34"/>
    </row>
    <row r="2" spans="1:6" ht="17.25">
      <c r="A2" s="34"/>
      <c r="B2" s="117" t="s">
        <v>57</v>
      </c>
      <c r="C2" s="117"/>
      <c r="D2" s="117"/>
      <c r="E2" s="117"/>
      <c r="F2" s="117"/>
    </row>
    <row r="3" ht="13.5">
      <c r="A3" s="34"/>
    </row>
    <row r="4" spans="1:10" ht="18" customHeight="1">
      <c r="A4" s="4" t="s">
        <v>177</v>
      </c>
      <c r="B4" s="4"/>
      <c r="F4" s="123" t="s">
        <v>491</v>
      </c>
      <c r="G4" s="123"/>
      <c r="H4" s="123"/>
      <c r="I4" s="123"/>
      <c r="J4" s="123"/>
    </row>
    <row r="5" spans="1:10" ht="14.25" customHeight="1">
      <c r="A5" s="4"/>
      <c r="B5" s="4"/>
      <c r="F5" s="81"/>
      <c r="G5" s="81"/>
      <c r="H5" s="81"/>
      <c r="I5" s="81"/>
      <c r="J5" s="81"/>
    </row>
    <row r="6" spans="1:10" ht="15.75" customHeight="1">
      <c r="A6" s="81" t="s">
        <v>402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172</v>
      </c>
      <c r="B8" s="18">
        <v>39</v>
      </c>
      <c r="C8" s="18">
        <v>63</v>
      </c>
      <c r="D8" s="18">
        <v>44</v>
      </c>
      <c r="E8" s="7">
        <v>19</v>
      </c>
      <c r="F8" s="71" t="s">
        <v>490</v>
      </c>
      <c r="G8" s="103">
        <v>-3</v>
      </c>
      <c r="H8" s="103">
        <v>-73</v>
      </c>
      <c r="I8" s="103">
        <v>-33</v>
      </c>
      <c r="J8" s="103">
        <v>-40</v>
      </c>
    </row>
    <row r="9" spans="1:10" ht="13.5" customHeight="1">
      <c r="A9" s="7" t="s">
        <v>468</v>
      </c>
      <c r="B9" s="18">
        <v>28</v>
      </c>
      <c r="C9" s="18">
        <v>49</v>
      </c>
      <c r="D9" s="18">
        <v>19</v>
      </c>
      <c r="E9" s="7">
        <v>30</v>
      </c>
      <c r="F9" s="9" t="s">
        <v>479</v>
      </c>
      <c r="G9" s="103">
        <v>-1</v>
      </c>
      <c r="H9" s="103">
        <v>-49</v>
      </c>
      <c r="I9" s="103">
        <v>-18</v>
      </c>
      <c r="J9" s="103">
        <v>-31</v>
      </c>
    </row>
    <row r="10" spans="1:10" ht="13.5" customHeight="1">
      <c r="A10" s="7" t="s">
        <v>497</v>
      </c>
      <c r="B10" s="18">
        <v>4</v>
      </c>
      <c r="C10" s="18">
        <v>33</v>
      </c>
      <c r="D10" s="18">
        <v>21</v>
      </c>
      <c r="E10" s="7">
        <v>12</v>
      </c>
      <c r="F10" s="9" t="s">
        <v>500</v>
      </c>
      <c r="G10" s="103">
        <v>-17</v>
      </c>
      <c r="H10" s="103">
        <v>-47</v>
      </c>
      <c r="I10" s="103">
        <v>-22</v>
      </c>
      <c r="J10" s="103">
        <v>-25</v>
      </c>
    </row>
    <row r="11" spans="1:10" ht="13.5" customHeight="1">
      <c r="A11" s="7" t="s">
        <v>498</v>
      </c>
      <c r="B11" s="18">
        <v>16</v>
      </c>
      <c r="C11" s="18">
        <v>19</v>
      </c>
      <c r="D11" s="18">
        <v>1</v>
      </c>
      <c r="E11" s="7">
        <v>18</v>
      </c>
      <c r="F11" s="9" t="s">
        <v>501</v>
      </c>
      <c r="G11" s="103">
        <v>-3</v>
      </c>
      <c r="H11" s="103">
        <v>-41</v>
      </c>
      <c r="I11" s="103">
        <v>-24</v>
      </c>
      <c r="J11" s="103">
        <v>-17</v>
      </c>
    </row>
    <row r="12" spans="1:10" ht="13.5" customHeight="1">
      <c r="A12" s="8" t="s">
        <v>499</v>
      </c>
      <c r="B12" s="19">
        <v>14</v>
      </c>
      <c r="C12" s="19">
        <v>19</v>
      </c>
      <c r="D12" s="19">
        <v>17</v>
      </c>
      <c r="E12" s="8">
        <v>2</v>
      </c>
      <c r="F12" s="11" t="s">
        <v>502</v>
      </c>
      <c r="G12" s="104">
        <v>-10</v>
      </c>
      <c r="H12" s="104">
        <v>-40</v>
      </c>
      <c r="I12" s="104">
        <v>-18</v>
      </c>
      <c r="J12" s="104">
        <v>-22</v>
      </c>
    </row>
    <row r="13" spans="1:10" ht="13.5" customHeight="1">
      <c r="A13" s="18" t="s">
        <v>466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4"/>
      <c r="B14" s="4"/>
      <c r="F14" s="81"/>
      <c r="G14" s="81"/>
      <c r="H14" s="81"/>
      <c r="I14" s="81"/>
      <c r="J14" s="81"/>
    </row>
    <row r="15" spans="1:10" ht="13.5" customHeight="1">
      <c r="A15" s="4"/>
      <c r="B15" s="4"/>
      <c r="F15" s="81"/>
      <c r="G15" s="81"/>
      <c r="H15" s="81"/>
      <c r="I15" s="81"/>
      <c r="J15" s="81"/>
    </row>
    <row r="16" ht="13.5" customHeight="1">
      <c r="A16" s="34"/>
    </row>
    <row r="17" spans="1:10" ht="14.25">
      <c r="A17" s="38"/>
      <c r="B17" s="31"/>
      <c r="C17" s="120" t="s">
        <v>1</v>
      </c>
      <c r="D17" s="121"/>
      <c r="E17" s="122"/>
      <c r="F17" s="31"/>
      <c r="G17" s="31"/>
      <c r="H17" s="120" t="s">
        <v>1</v>
      </c>
      <c r="I17" s="121"/>
      <c r="J17" s="121"/>
    </row>
    <row r="18" spans="1:10" ht="15.75" customHeight="1">
      <c r="A18" s="39" t="s">
        <v>58</v>
      </c>
      <c r="B18" s="44" t="s">
        <v>0</v>
      </c>
      <c r="C18" s="43" t="s">
        <v>163</v>
      </c>
      <c r="D18" s="45" t="s">
        <v>2</v>
      </c>
      <c r="E18" s="45" t="s">
        <v>3</v>
      </c>
      <c r="F18" s="39" t="s">
        <v>59</v>
      </c>
      <c r="G18" s="44" t="s">
        <v>0</v>
      </c>
      <c r="H18" s="39" t="s">
        <v>163</v>
      </c>
      <c r="I18" s="48" t="s">
        <v>2</v>
      </c>
      <c r="J18" s="47" t="s">
        <v>3</v>
      </c>
    </row>
    <row r="19" spans="1:15" ht="13.5">
      <c r="A19" s="60" t="s">
        <v>189</v>
      </c>
      <c r="B19" s="23">
        <f>B23+B28+B34+B40+B43+B46+B53+G22+G25+G28+G31+G34+G40+G44+G47+G53+B74+B77+B83+B86+B91+B96+B101+B105+B109+B113+B118</f>
        <v>35315</v>
      </c>
      <c r="C19" s="23">
        <f>C23+C28+C34+C40+C43+C46+C53+H22+H25+H28+H31+H34+H40+H44+H47+H53+C74+C77+C83+C86+C91+C96+C101+C105+C109+C113+C118</f>
        <v>73732</v>
      </c>
      <c r="D19" s="23">
        <f>D23+D28+D34+D40+D43+D46+D53+I22+I25+I28+I31+I34+I40+I44+I47+I53+D74+D77+D83+D86+D91+D96+D101+D105+D109+D113+D118</f>
        <v>35995</v>
      </c>
      <c r="E19" s="23">
        <f>E23+E28+E34+E40+E43+E46+E53+J22+J25+J28+J31+J34+J40+J44+J47+J53+E74+E77+E83+E86+E91+E96+E101+E105+E109+E113+E118</f>
        <v>37737</v>
      </c>
      <c r="F19" s="71" t="s">
        <v>209</v>
      </c>
      <c r="G19" s="51">
        <v>321</v>
      </c>
      <c r="H19" s="51">
        <f>I19+J19</f>
        <v>637</v>
      </c>
      <c r="I19" s="51">
        <v>281</v>
      </c>
      <c r="J19" s="51">
        <v>356</v>
      </c>
      <c r="K19" s="18"/>
      <c r="L19" s="24"/>
      <c r="M19" s="24"/>
      <c r="N19" s="24"/>
      <c r="O19" s="24"/>
    </row>
    <row r="20" spans="1:15" ht="13.5">
      <c r="A20" s="25"/>
      <c r="B20" s="23"/>
      <c r="C20" s="23"/>
      <c r="D20" s="23"/>
      <c r="E20" s="76"/>
      <c r="F20" s="9" t="s">
        <v>210</v>
      </c>
      <c r="G20" s="24">
        <v>884</v>
      </c>
      <c r="H20" s="24">
        <f>I20+J20</f>
        <v>1881</v>
      </c>
      <c r="I20" s="24">
        <v>942</v>
      </c>
      <c r="J20" s="24">
        <v>939</v>
      </c>
      <c r="K20" s="18"/>
      <c r="L20" s="24"/>
      <c r="M20" s="24"/>
      <c r="N20" s="24"/>
      <c r="O20" s="24"/>
    </row>
    <row r="21" spans="1:15" ht="13.5">
      <c r="A21" s="7" t="s">
        <v>190</v>
      </c>
      <c r="B21" s="24">
        <v>166</v>
      </c>
      <c r="C21" s="24">
        <f>D21+E21</f>
        <v>395</v>
      </c>
      <c r="D21" s="24">
        <v>199</v>
      </c>
      <c r="E21" s="24">
        <v>196</v>
      </c>
      <c r="F21" s="9" t="s">
        <v>211</v>
      </c>
      <c r="G21" s="24">
        <v>660</v>
      </c>
      <c r="H21" s="24">
        <f>I21+J21</f>
        <v>1305</v>
      </c>
      <c r="I21" s="24">
        <v>651</v>
      </c>
      <c r="J21" s="24">
        <v>654</v>
      </c>
      <c r="K21" s="18"/>
      <c r="L21" s="24"/>
      <c r="M21" s="24"/>
      <c r="N21" s="24"/>
      <c r="O21" s="24"/>
    </row>
    <row r="22" spans="1:15" ht="13.5">
      <c r="A22" s="7" t="s">
        <v>191</v>
      </c>
      <c r="B22" s="24">
        <v>813</v>
      </c>
      <c r="C22" s="24">
        <f>D22+E22</f>
        <v>1990</v>
      </c>
      <c r="D22" s="24">
        <v>965</v>
      </c>
      <c r="E22" s="24">
        <v>1025</v>
      </c>
      <c r="F22" s="9" t="s">
        <v>192</v>
      </c>
      <c r="G22" s="24">
        <f>SUM(G19:G21)</f>
        <v>1865</v>
      </c>
      <c r="H22" s="24">
        <f>SUM(H19:H21)</f>
        <v>3823</v>
      </c>
      <c r="I22" s="24">
        <f>SUM(I19:I21)</f>
        <v>1874</v>
      </c>
      <c r="J22" s="24">
        <f>SUM(J19:J21)</f>
        <v>1949</v>
      </c>
      <c r="K22" s="18"/>
      <c r="L22" s="24"/>
      <c r="M22" s="24"/>
      <c r="N22" s="24"/>
      <c r="O22" s="24"/>
    </row>
    <row r="23" spans="1:15" ht="13.5">
      <c r="A23" s="7" t="s">
        <v>192</v>
      </c>
      <c r="B23" s="24">
        <f>SUM(B21:B22)</f>
        <v>979</v>
      </c>
      <c r="C23" s="24">
        <f>D23+E23</f>
        <v>2385</v>
      </c>
      <c r="D23" s="24">
        <f>SUM(D21:D22)</f>
        <v>1164</v>
      </c>
      <c r="E23" s="24">
        <f>SUM(E21:E22)</f>
        <v>1221</v>
      </c>
      <c r="F23" s="9"/>
      <c r="G23" s="24"/>
      <c r="H23" s="24"/>
      <c r="I23" s="24"/>
      <c r="J23" s="24"/>
      <c r="K23" s="18"/>
      <c r="L23" s="24"/>
      <c r="M23" s="24"/>
      <c r="N23" s="24"/>
      <c r="O23" s="24"/>
    </row>
    <row r="24" spans="1:15" ht="13.5">
      <c r="A24" s="7"/>
      <c r="B24" s="24"/>
      <c r="C24" s="24"/>
      <c r="D24" s="24"/>
      <c r="E24" s="24"/>
      <c r="F24" s="9" t="s">
        <v>212</v>
      </c>
      <c r="G24" s="24">
        <v>942</v>
      </c>
      <c r="H24" s="24">
        <f>I24+J24</f>
        <v>1958</v>
      </c>
      <c r="I24" s="24">
        <v>994</v>
      </c>
      <c r="J24" s="24">
        <v>964</v>
      </c>
      <c r="K24" s="13"/>
      <c r="L24" s="24"/>
      <c r="M24" s="24"/>
      <c r="N24" s="24"/>
      <c r="O24" s="24"/>
    </row>
    <row r="25" spans="1:15" ht="13.5">
      <c r="A25" s="7" t="s">
        <v>193</v>
      </c>
      <c r="B25" s="24">
        <v>518</v>
      </c>
      <c r="C25" s="24">
        <f>D25+E25</f>
        <v>1167</v>
      </c>
      <c r="D25" s="24">
        <v>573</v>
      </c>
      <c r="E25" s="24">
        <v>594</v>
      </c>
      <c r="F25" s="9" t="s">
        <v>192</v>
      </c>
      <c r="G25" s="24">
        <f>G24</f>
        <v>942</v>
      </c>
      <c r="H25" s="24">
        <f>I25+J25</f>
        <v>1958</v>
      </c>
      <c r="I25" s="24">
        <f>I24</f>
        <v>994</v>
      </c>
      <c r="J25" s="24">
        <f>J24</f>
        <v>964</v>
      </c>
      <c r="K25" s="18"/>
      <c r="L25" s="24"/>
      <c r="M25" s="24"/>
      <c r="N25" s="24"/>
      <c r="O25" s="24"/>
    </row>
    <row r="26" spans="1:15" ht="13.5">
      <c r="A26" s="7" t="s">
        <v>194</v>
      </c>
      <c r="B26" s="24">
        <v>425</v>
      </c>
      <c r="C26" s="24">
        <f>D26+E26</f>
        <v>1026</v>
      </c>
      <c r="D26" s="24">
        <v>497</v>
      </c>
      <c r="E26" s="24">
        <v>529</v>
      </c>
      <c r="F26" s="9"/>
      <c r="G26" s="3"/>
      <c r="H26" s="3"/>
      <c r="I26" s="3"/>
      <c r="J26" s="3"/>
      <c r="K26" s="18"/>
      <c r="L26" s="24"/>
      <c r="M26" s="24"/>
      <c r="N26" s="24"/>
      <c r="O26" s="24"/>
    </row>
    <row r="27" spans="1:15" ht="13.5">
      <c r="A27" s="7" t="s">
        <v>195</v>
      </c>
      <c r="B27" s="24">
        <v>640</v>
      </c>
      <c r="C27" s="24">
        <f>D27+E27</f>
        <v>1437</v>
      </c>
      <c r="D27" s="24">
        <v>701</v>
      </c>
      <c r="E27" s="24">
        <v>736</v>
      </c>
      <c r="F27" s="9" t="s">
        <v>213</v>
      </c>
      <c r="G27" s="24">
        <v>523</v>
      </c>
      <c r="H27" s="24">
        <f>I27+J27</f>
        <v>1190</v>
      </c>
      <c r="I27" s="24">
        <v>599</v>
      </c>
      <c r="J27" s="24">
        <v>591</v>
      </c>
      <c r="K27" s="18"/>
      <c r="L27" s="24"/>
      <c r="M27" s="24"/>
      <c r="N27" s="24"/>
      <c r="O27" s="24"/>
    </row>
    <row r="28" spans="1:15" ht="13.5">
      <c r="A28" s="7" t="s">
        <v>192</v>
      </c>
      <c r="B28" s="24">
        <f>SUM(B25:B27)</f>
        <v>1583</v>
      </c>
      <c r="C28" s="24">
        <f>D28+E28</f>
        <v>3630</v>
      </c>
      <c r="D28" s="24">
        <f>SUM(D25:D27)</f>
        <v>1771</v>
      </c>
      <c r="E28" s="24">
        <f>SUM(E25:E27)</f>
        <v>1859</v>
      </c>
      <c r="F28" s="9" t="s">
        <v>192</v>
      </c>
      <c r="G28" s="24">
        <f>G27</f>
        <v>523</v>
      </c>
      <c r="H28" s="24">
        <f>H27</f>
        <v>1190</v>
      </c>
      <c r="I28" s="24">
        <f>I27</f>
        <v>599</v>
      </c>
      <c r="J28" s="24">
        <f>J27</f>
        <v>591</v>
      </c>
      <c r="K28" s="18"/>
      <c r="L28" s="24"/>
      <c r="M28" s="24"/>
      <c r="N28" s="24"/>
      <c r="O28" s="24"/>
    </row>
    <row r="29" spans="1:15" ht="13.5">
      <c r="A29" s="7"/>
      <c r="B29" s="24"/>
      <c r="C29" s="24"/>
      <c r="D29" s="24"/>
      <c r="E29" s="24"/>
      <c r="F29" s="9"/>
      <c r="G29" s="24"/>
      <c r="H29" s="24"/>
      <c r="I29" s="24"/>
      <c r="J29" s="24"/>
      <c r="K29" s="18"/>
      <c r="L29" s="24"/>
      <c r="M29" s="24"/>
      <c r="N29" s="24"/>
      <c r="O29" s="24"/>
    </row>
    <row r="30" spans="1:15" ht="13.5">
      <c r="A30" s="7" t="s">
        <v>196</v>
      </c>
      <c r="B30" s="24">
        <v>758</v>
      </c>
      <c r="C30" s="24">
        <f>D30+E30</f>
        <v>1625</v>
      </c>
      <c r="D30" s="24">
        <v>796</v>
      </c>
      <c r="E30" s="24">
        <v>829</v>
      </c>
      <c r="F30" s="9" t="s">
        <v>432</v>
      </c>
      <c r="G30" s="24">
        <v>766</v>
      </c>
      <c r="H30" s="24">
        <f>I30+J30</f>
        <v>1580</v>
      </c>
      <c r="I30" s="24">
        <v>798</v>
      </c>
      <c r="J30" s="24">
        <v>782</v>
      </c>
      <c r="K30" s="13"/>
      <c r="L30" s="24"/>
      <c r="M30" s="24"/>
      <c r="N30" s="24"/>
      <c r="O30" s="24"/>
    </row>
    <row r="31" spans="1:15" ht="13.5">
      <c r="A31" s="7" t="s">
        <v>197</v>
      </c>
      <c r="B31" s="24">
        <v>509</v>
      </c>
      <c r="C31" s="24">
        <f>D31+E31</f>
        <v>1090</v>
      </c>
      <c r="D31" s="24">
        <v>534</v>
      </c>
      <c r="E31" s="24">
        <v>556</v>
      </c>
      <c r="F31" s="9" t="s">
        <v>164</v>
      </c>
      <c r="G31" s="24">
        <f>G30</f>
        <v>766</v>
      </c>
      <c r="H31" s="24">
        <f>H30</f>
        <v>1580</v>
      </c>
      <c r="I31" s="24">
        <f>I30</f>
        <v>798</v>
      </c>
      <c r="J31" s="24">
        <f>J30</f>
        <v>782</v>
      </c>
      <c r="K31" s="18"/>
      <c r="L31" s="24"/>
      <c r="M31" s="24"/>
      <c r="N31" s="24"/>
      <c r="O31" s="24"/>
    </row>
    <row r="32" spans="1:15" ht="13.5">
      <c r="A32" s="7" t="s">
        <v>198</v>
      </c>
      <c r="B32" s="24">
        <v>383</v>
      </c>
      <c r="C32" s="24">
        <f>D32+E32</f>
        <v>932</v>
      </c>
      <c r="D32" s="24">
        <v>466</v>
      </c>
      <c r="E32" s="24">
        <v>466</v>
      </c>
      <c r="F32" s="9"/>
      <c r="G32" s="24"/>
      <c r="H32" s="24"/>
      <c r="I32" s="24"/>
      <c r="J32" s="24"/>
      <c r="K32" s="18"/>
      <c r="L32" s="24"/>
      <c r="M32" s="24"/>
      <c r="N32" s="24"/>
      <c r="O32" s="24"/>
    </row>
    <row r="33" spans="1:15" ht="13.5">
      <c r="A33" s="7" t="s">
        <v>199</v>
      </c>
      <c r="B33" s="24">
        <v>120</v>
      </c>
      <c r="C33" s="24">
        <f>D33+E33</f>
        <v>245</v>
      </c>
      <c r="D33" s="24">
        <v>121</v>
      </c>
      <c r="E33" s="24">
        <v>124</v>
      </c>
      <c r="F33" s="9" t="s">
        <v>433</v>
      </c>
      <c r="G33" s="24">
        <v>852</v>
      </c>
      <c r="H33" s="24">
        <f>I33+J33</f>
        <v>1850</v>
      </c>
      <c r="I33" s="24">
        <v>966</v>
      </c>
      <c r="J33" s="24">
        <v>884</v>
      </c>
      <c r="K33" s="18"/>
      <c r="L33" s="24"/>
      <c r="M33" s="24"/>
      <c r="N33" s="24"/>
      <c r="O33" s="24"/>
    </row>
    <row r="34" spans="1:15" ht="13.5">
      <c r="A34" s="7" t="s">
        <v>192</v>
      </c>
      <c r="B34" s="24">
        <f>SUM(B30:B33)</f>
        <v>1770</v>
      </c>
      <c r="C34" s="24">
        <f>D34+E34</f>
        <v>3892</v>
      </c>
      <c r="D34" s="24">
        <f>SUM(D30:D33)</f>
        <v>1917</v>
      </c>
      <c r="E34" s="24">
        <f>SUM(E30:E33)</f>
        <v>1975</v>
      </c>
      <c r="F34" s="9" t="s">
        <v>164</v>
      </c>
      <c r="G34" s="24">
        <f>G33</f>
        <v>852</v>
      </c>
      <c r="H34" s="24">
        <f>I34+J34</f>
        <v>1850</v>
      </c>
      <c r="I34" s="24">
        <f>I33</f>
        <v>966</v>
      </c>
      <c r="J34" s="24">
        <f>J33</f>
        <v>884</v>
      </c>
      <c r="K34" s="13"/>
      <c r="L34" s="24"/>
      <c r="M34" s="24"/>
      <c r="N34" s="24"/>
      <c r="O34" s="24"/>
    </row>
    <row r="35" spans="1:15" ht="13.5">
      <c r="A35" s="12"/>
      <c r="B35" s="24"/>
      <c r="C35" s="24"/>
      <c r="D35" s="24"/>
      <c r="E35" s="24"/>
      <c r="F35" s="10"/>
      <c r="G35" s="24"/>
      <c r="H35" s="24"/>
      <c r="I35" s="24"/>
      <c r="J35" s="24"/>
      <c r="K35" s="18"/>
      <c r="L35" s="24"/>
      <c r="M35" s="24"/>
      <c r="N35" s="24"/>
      <c r="O35" s="24"/>
    </row>
    <row r="36" spans="1:15" ht="13.5">
      <c r="A36" s="7" t="s">
        <v>200</v>
      </c>
      <c r="B36" s="24">
        <v>674</v>
      </c>
      <c r="C36" s="24">
        <f>D36+E36</f>
        <v>1432</v>
      </c>
      <c r="D36" s="24">
        <v>695</v>
      </c>
      <c r="E36" s="24">
        <v>737</v>
      </c>
      <c r="F36" s="9" t="s">
        <v>434</v>
      </c>
      <c r="G36" s="24">
        <v>892</v>
      </c>
      <c r="H36" s="24">
        <f>I36+J36</f>
        <v>1776</v>
      </c>
      <c r="I36" s="24">
        <v>852</v>
      </c>
      <c r="J36" s="24">
        <v>924</v>
      </c>
      <c r="K36" s="18"/>
      <c r="L36" s="24"/>
      <c r="M36" s="24"/>
      <c r="N36" s="24"/>
      <c r="O36" s="24"/>
    </row>
    <row r="37" spans="1:15" ht="13.5">
      <c r="A37" s="7" t="s">
        <v>201</v>
      </c>
      <c r="B37" s="24">
        <v>552</v>
      </c>
      <c r="C37" s="24">
        <f>D37+E37</f>
        <v>1166</v>
      </c>
      <c r="D37" s="24">
        <v>582</v>
      </c>
      <c r="E37" s="24">
        <v>584</v>
      </c>
      <c r="F37" s="9" t="s">
        <v>435</v>
      </c>
      <c r="G37" s="24">
        <v>684</v>
      </c>
      <c r="H37" s="24">
        <f>I37+J37</f>
        <v>1341</v>
      </c>
      <c r="I37" s="24">
        <v>625</v>
      </c>
      <c r="J37" s="24">
        <v>716</v>
      </c>
      <c r="K37" s="13"/>
      <c r="L37" s="24"/>
      <c r="M37" s="24"/>
      <c r="N37" s="24"/>
      <c r="O37" s="24"/>
    </row>
    <row r="38" spans="1:15" ht="13.5">
      <c r="A38" s="7" t="s">
        <v>202</v>
      </c>
      <c r="B38" s="24">
        <v>283</v>
      </c>
      <c r="C38" s="24">
        <f>D38+E38</f>
        <v>623</v>
      </c>
      <c r="D38" s="24">
        <v>307</v>
      </c>
      <c r="E38" s="26">
        <v>316</v>
      </c>
      <c r="F38" s="9" t="s">
        <v>436</v>
      </c>
      <c r="G38" s="24">
        <v>541</v>
      </c>
      <c r="H38" s="24">
        <f>I38+J38</f>
        <v>1123</v>
      </c>
      <c r="I38" s="24">
        <v>538</v>
      </c>
      <c r="J38" s="24">
        <v>585</v>
      </c>
      <c r="K38" s="18"/>
      <c r="L38" s="24"/>
      <c r="M38" s="24"/>
      <c r="N38" s="24"/>
      <c r="O38" s="24"/>
    </row>
    <row r="39" spans="1:15" ht="13.5">
      <c r="A39" s="7" t="s">
        <v>23</v>
      </c>
      <c r="B39" s="24">
        <v>197</v>
      </c>
      <c r="C39" s="24">
        <f>D39+E39</f>
        <v>484</v>
      </c>
      <c r="D39" s="24">
        <v>243</v>
      </c>
      <c r="E39" s="26">
        <v>241</v>
      </c>
      <c r="F39" s="9" t="s">
        <v>437</v>
      </c>
      <c r="G39" s="24">
        <v>39</v>
      </c>
      <c r="H39" s="24">
        <f>I39+1</f>
        <v>40</v>
      </c>
      <c r="I39" s="24">
        <v>39</v>
      </c>
      <c r="J39" s="74">
        <v>1</v>
      </c>
      <c r="K39" s="18"/>
      <c r="L39" s="24"/>
      <c r="M39" s="24"/>
      <c r="N39" s="24"/>
      <c r="O39" s="24"/>
    </row>
    <row r="40" spans="1:15" ht="13.5">
      <c r="A40" s="7" t="s">
        <v>192</v>
      </c>
      <c r="B40" s="24">
        <f>SUM(B36:B39)</f>
        <v>1706</v>
      </c>
      <c r="C40" s="24">
        <f>D40+E40</f>
        <v>3705</v>
      </c>
      <c r="D40" s="24">
        <f>SUM(D36:D39)</f>
        <v>1827</v>
      </c>
      <c r="E40" s="26">
        <f>SUM(E36:E39)</f>
        <v>1878</v>
      </c>
      <c r="F40" s="9" t="s">
        <v>164</v>
      </c>
      <c r="G40" s="24">
        <f>SUM(G36:G39)</f>
        <v>2156</v>
      </c>
      <c r="H40" s="24">
        <f>SUM(H36:H39)</f>
        <v>4280</v>
      </c>
      <c r="I40" s="24">
        <f>SUM(I36:I39)</f>
        <v>2054</v>
      </c>
      <c r="J40" s="24">
        <f>J36+J37+J38+1</f>
        <v>2226</v>
      </c>
      <c r="K40" s="18"/>
      <c r="L40" s="24"/>
      <c r="M40" s="24"/>
      <c r="N40" s="24"/>
      <c r="O40" s="24"/>
    </row>
    <row r="41" spans="1:15" ht="13.5">
      <c r="A41" s="12"/>
      <c r="B41" s="24"/>
      <c r="C41" s="24"/>
      <c r="D41" s="24"/>
      <c r="E41" s="26"/>
      <c r="F41" s="10"/>
      <c r="G41" s="24"/>
      <c r="H41" s="24"/>
      <c r="I41" s="24"/>
      <c r="J41" s="24"/>
      <c r="K41" s="18"/>
      <c r="L41" s="24"/>
      <c r="M41" s="24"/>
      <c r="N41" s="24"/>
      <c r="O41" s="24"/>
    </row>
    <row r="42" spans="1:15" ht="13.5">
      <c r="A42" s="7" t="s">
        <v>203</v>
      </c>
      <c r="B42" s="24">
        <v>145</v>
      </c>
      <c r="C42" s="24">
        <f>D42+E42</f>
        <v>280</v>
      </c>
      <c r="D42" s="24">
        <v>142</v>
      </c>
      <c r="E42" s="26">
        <v>138</v>
      </c>
      <c r="F42" s="9" t="s">
        <v>438</v>
      </c>
      <c r="G42" s="24">
        <v>854</v>
      </c>
      <c r="H42" s="24">
        <f>I42+J42</f>
        <v>1711</v>
      </c>
      <c r="I42" s="24">
        <v>777</v>
      </c>
      <c r="J42" s="24">
        <v>934</v>
      </c>
      <c r="K42" s="18"/>
      <c r="L42" s="24"/>
      <c r="M42" s="24"/>
      <c r="N42" s="24"/>
      <c r="O42" s="24"/>
    </row>
    <row r="43" spans="1:15" ht="13.5">
      <c r="A43" s="7" t="s">
        <v>192</v>
      </c>
      <c r="B43" s="24">
        <f>B42</f>
        <v>145</v>
      </c>
      <c r="C43" s="24">
        <f>D43+E43</f>
        <v>280</v>
      </c>
      <c r="D43" s="24">
        <f>D42</f>
        <v>142</v>
      </c>
      <c r="E43" s="26">
        <f>E42</f>
        <v>138</v>
      </c>
      <c r="F43" s="9" t="s">
        <v>439</v>
      </c>
      <c r="G43" s="24">
        <v>537</v>
      </c>
      <c r="H43" s="24">
        <f>I43+J43</f>
        <v>1021</v>
      </c>
      <c r="I43" s="24">
        <v>490</v>
      </c>
      <c r="J43" s="24">
        <v>531</v>
      </c>
      <c r="K43" s="13"/>
      <c r="L43" s="24"/>
      <c r="M43" s="24"/>
      <c r="N43" s="24"/>
      <c r="O43" s="24"/>
    </row>
    <row r="44" spans="1:15" ht="13.5">
      <c r="A44" s="12"/>
      <c r="B44" s="24"/>
      <c r="C44" s="24"/>
      <c r="D44" s="24"/>
      <c r="E44" s="26"/>
      <c r="F44" s="9" t="s">
        <v>164</v>
      </c>
      <c r="G44" s="24">
        <f>SUM(G42:G43)</f>
        <v>1391</v>
      </c>
      <c r="H44" s="24">
        <f>I44+J44</f>
        <v>2732</v>
      </c>
      <c r="I44" s="24">
        <f>SUM(I42:I43)</f>
        <v>1267</v>
      </c>
      <c r="J44" s="24">
        <f>SUM(J42:J43)</f>
        <v>1465</v>
      </c>
      <c r="K44" s="18"/>
      <c r="L44" s="24"/>
      <c r="M44" s="24"/>
      <c r="N44" s="24"/>
      <c r="O44" s="24"/>
    </row>
    <row r="45" spans="1:15" ht="13.5">
      <c r="A45" s="7" t="s">
        <v>24</v>
      </c>
      <c r="B45" s="24">
        <v>393</v>
      </c>
      <c r="C45" s="24">
        <f>D45+E45</f>
        <v>785</v>
      </c>
      <c r="D45" s="24">
        <v>394</v>
      </c>
      <c r="E45" s="26">
        <v>391</v>
      </c>
      <c r="F45" s="10"/>
      <c r="G45" s="24"/>
      <c r="H45" s="24"/>
      <c r="I45" s="24"/>
      <c r="J45" s="24"/>
      <c r="K45" s="18"/>
      <c r="L45" s="24"/>
      <c r="M45" s="24"/>
      <c r="N45" s="24"/>
      <c r="O45" s="24"/>
    </row>
    <row r="46" spans="1:15" ht="13.5">
      <c r="A46" s="7" t="s">
        <v>192</v>
      </c>
      <c r="B46" s="24">
        <f>B45</f>
        <v>393</v>
      </c>
      <c r="C46" s="24">
        <f>D46+E46</f>
        <v>785</v>
      </c>
      <c r="D46" s="24">
        <f>D45</f>
        <v>394</v>
      </c>
      <c r="E46" s="26">
        <f>E45</f>
        <v>391</v>
      </c>
      <c r="F46" s="9" t="s">
        <v>440</v>
      </c>
      <c r="G46" s="24">
        <v>415</v>
      </c>
      <c r="H46" s="24">
        <f>I46+J46</f>
        <v>735</v>
      </c>
      <c r="I46" s="24">
        <v>357</v>
      </c>
      <c r="J46" s="24">
        <v>378</v>
      </c>
      <c r="K46" s="18"/>
      <c r="L46" s="24"/>
      <c r="M46" s="24"/>
      <c r="N46" s="24"/>
      <c r="O46" s="24"/>
    </row>
    <row r="47" spans="1:15" ht="13.5">
      <c r="A47" s="7"/>
      <c r="B47" s="24"/>
      <c r="C47" s="24"/>
      <c r="D47" s="24"/>
      <c r="E47" s="26"/>
      <c r="F47" s="9" t="s">
        <v>164</v>
      </c>
      <c r="G47" s="24">
        <f>G46</f>
        <v>415</v>
      </c>
      <c r="H47" s="24">
        <f>H46</f>
        <v>735</v>
      </c>
      <c r="I47" s="24">
        <f>I46</f>
        <v>357</v>
      </c>
      <c r="J47" s="24">
        <f>J46</f>
        <v>378</v>
      </c>
      <c r="K47" s="18"/>
      <c r="L47" s="24"/>
      <c r="M47" s="24"/>
      <c r="N47" s="24"/>
      <c r="O47" s="24"/>
    </row>
    <row r="48" spans="1:15" ht="13.5">
      <c r="A48" s="7" t="s">
        <v>204</v>
      </c>
      <c r="B48" s="24">
        <v>2806</v>
      </c>
      <c r="C48" s="24">
        <f>D48+E48</f>
        <v>5666</v>
      </c>
      <c r="D48" s="24">
        <v>2622</v>
      </c>
      <c r="E48" s="26">
        <v>3044</v>
      </c>
      <c r="F48" s="10"/>
      <c r="G48" s="24"/>
      <c r="H48" s="24"/>
      <c r="I48" s="24"/>
      <c r="J48" s="24"/>
      <c r="K48" s="18"/>
      <c r="L48" s="24"/>
      <c r="M48" s="24"/>
      <c r="N48" s="24"/>
      <c r="O48" s="24"/>
    </row>
    <row r="49" spans="1:15" ht="13.5">
      <c r="A49" s="7" t="s">
        <v>205</v>
      </c>
      <c r="B49" s="24">
        <v>967</v>
      </c>
      <c r="C49" s="24">
        <f>D49+E49</f>
        <v>1879</v>
      </c>
      <c r="D49" s="24">
        <v>904</v>
      </c>
      <c r="E49" s="26">
        <v>975</v>
      </c>
      <c r="F49" s="9" t="s">
        <v>14</v>
      </c>
      <c r="G49" s="24">
        <v>278</v>
      </c>
      <c r="H49" s="24">
        <f>I49+J49</f>
        <v>536</v>
      </c>
      <c r="I49" s="24">
        <v>249</v>
      </c>
      <c r="J49" s="24">
        <v>287</v>
      </c>
      <c r="K49" s="18"/>
      <c r="L49" s="24"/>
      <c r="M49" s="24"/>
      <c r="N49" s="24"/>
      <c r="O49" s="24"/>
    </row>
    <row r="50" spans="1:15" ht="13.5">
      <c r="A50" s="7" t="s">
        <v>206</v>
      </c>
      <c r="B50" s="24">
        <v>609</v>
      </c>
      <c r="C50" s="24">
        <f>D50+E50</f>
        <v>1399</v>
      </c>
      <c r="D50" s="24">
        <v>682</v>
      </c>
      <c r="E50" s="26">
        <v>717</v>
      </c>
      <c r="F50" s="9" t="s">
        <v>11</v>
      </c>
      <c r="G50" s="24">
        <v>217</v>
      </c>
      <c r="H50" s="24">
        <f>I50+J50</f>
        <v>430</v>
      </c>
      <c r="I50" s="24">
        <v>190</v>
      </c>
      <c r="J50" s="24">
        <v>240</v>
      </c>
      <c r="K50" s="18"/>
      <c r="L50" s="24"/>
      <c r="M50" s="24"/>
      <c r="N50" s="24"/>
      <c r="O50" s="24"/>
    </row>
    <row r="51" spans="1:15" ht="13.5">
      <c r="A51" s="7" t="s">
        <v>207</v>
      </c>
      <c r="B51" s="24">
        <v>26</v>
      </c>
      <c r="C51" s="24">
        <f>D51+E51</f>
        <v>48</v>
      </c>
      <c r="D51" s="24">
        <v>19</v>
      </c>
      <c r="E51" s="26">
        <v>29</v>
      </c>
      <c r="F51" s="9" t="s">
        <v>15</v>
      </c>
      <c r="G51" s="24">
        <v>522</v>
      </c>
      <c r="H51" s="24">
        <f>I51+J51</f>
        <v>1009</v>
      </c>
      <c r="I51" s="24">
        <v>498</v>
      </c>
      <c r="J51" s="24">
        <v>511</v>
      </c>
      <c r="K51" s="18"/>
      <c r="L51" s="24"/>
      <c r="M51" s="24"/>
      <c r="N51" s="24"/>
      <c r="O51" s="24"/>
    </row>
    <row r="52" spans="1:15" ht="13.5">
      <c r="A52" s="7" t="s">
        <v>208</v>
      </c>
      <c r="B52" s="24">
        <v>377</v>
      </c>
      <c r="C52" s="24">
        <f>D52+E52</f>
        <v>623</v>
      </c>
      <c r="D52" s="24">
        <v>311</v>
      </c>
      <c r="E52" s="26">
        <v>312</v>
      </c>
      <c r="F52" s="9" t="s">
        <v>16</v>
      </c>
      <c r="G52" s="24">
        <v>241</v>
      </c>
      <c r="H52" s="24">
        <f>I52+J52</f>
        <v>434</v>
      </c>
      <c r="I52" s="24">
        <v>224</v>
      </c>
      <c r="J52" s="24">
        <v>210</v>
      </c>
      <c r="K52" s="13"/>
      <c r="L52" s="24"/>
      <c r="M52" s="24"/>
      <c r="N52" s="24"/>
      <c r="O52" s="24"/>
    </row>
    <row r="53" spans="1:15" ht="13.5">
      <c r="A53" s="7" t="s">
        <v>192</v>
      </c>
      <c r="B53" s="24">
        <f>SUM(B48:B52)</f>
        <v>4785</v>
      </c>
      <c r="C53" s="24">
        <f>SUM(C48:C52)</f>
        <v>9615</v>
      </c>
      <c r="D53" s="24">
        <f>SUM(D48:D52)</f>
        <v>4538</v>
      </c>
      <c r="E53" s="26">
        <f>SUM(E48:E52)</f>
        <v>5077</v>
      </c>
      <c r="F53" s="9" t="s">
        <v>164</v>
      </c>
      <c r="G53" s="24">
        <f>SUM(G49:G52)</f>
        <v>1258</v>
      </c>
      <c r="H53" s="24">
        <f>I53+J53</f>
        <v>2409</v>
      </c>
      <c r="I53" s="24">
        <f>SUM(I49:I52)</f>
        <v>1161</v>
      </c>
      <c r="J53" s="24">
        <f>SUM(J49:J52)</f>
        <v>1248</v>
      </c>
      <c r="K53" s="18"/>
      <c r="L53" s="24"/>
      <c r="M53" s="24"/>
      <c r="N53" s="24"/>
      <c r="O53" s="24"/>
    </row>
    <row r="54" spans="1:15" ht="13.5">
      <c r="A54" s="8"/>
      <c r="B54" s="29"/>
      <c r="C54" s="29"/>
      <c r="D54" s="29"/>
      <c r="E54" s="30"/>
      <c r="F54" s="109"/>
      <c r="G54" s="29"/>
      <c r="H54" s="29"/>
      <c r="I54" s="29"/>
      <c r="J54" s="29"/>
      <c r="K54" s="18"/>
      <c r="L54" s="24"/>
      <c r="M54" s="24"/>
      <c r="N54" s="24"/>
      <c r="O54" s="24"/>
    </row>
    <row r="55" spans="1:10" ht="13.5">
      <c r="A55" s="7" t="s">
        <v>43</v>
      </c>
      <c r="B55" s="18"/>
      <c r="C55" s="18"/>
      <c r="D55" s="18"/>
      <c r="E55" s="18"/>
      <c r="F55" s="18"/>
      <c r="G55" s="24"/>
      <c r="H55" s="24"/>
      <c r="I55" s="24"/>
      <c r="J55" s="24"/>
    </row>
    <row r="56" spans="1:10" ht="13.5">
      <c r="A56" s="7" t="s">
        <v>44</v>
      </c>
      <c r="B56" s="5"/>
      <c r="C56" s="5"/>
      <c r="D56" s="5"/>
      <c r="E56" s="18"/>
      <c r="F56" s="18"/>
      <c r="G56" s="1"/>
      <c r="H56" s="24"/>
      <c r="I56" s="24"/>
      <c r="J56" s="24"/>
    </row>
    <row r="57" spans="1:10" ht="13.5">
      <c r="A57" s="7" t="s">
        <v>26</v>
      </c>
      <c r="B57" s="5"/>
      <c r="C57" s="5"/>
      <c r="D57" s="5"/>
      <c r="E57" s="18"/>
      <c r="F57" s="18"/>
      <c r="G57" s="24"/>
      <c r="H57" s="24"/>
      <c r="I57" s="24"/>
      <c r="J57" s="24"/>
    </row>
    <row r="58" spans="1:10" ht="13.5">
      <c r="A58" s="18"/>
      <c r="B58" s="5"/>
      <c r="C58" s="5"/>
      <c r="D58" s="5"/>
      <c r="E58" s="18"/>
      <c r="F58" s="18"/>
      <c r="G58" s="3"/>
      <c r="H58" s="3"/>
      <c r="I58" s="3"/>
      <c r="J58" s="3"/>
    </row>
    <row r="59" spans="1:10" ht="13.5">
      <c r="A59" s="18"/>
      <c r="B59" s="5"/>
      <c r="C59" s="5"/>
      <c r="D59" s="5"/>
      <c r="E59" s="18"/>
      <c r="F59" s="18"/>
      <c r="G59" s="3"/>
      <c r="H59" s="3"/>
      <c r="I59" s="3"/>
      <c r="J59" s="3"/>
    </row>
    <row r="60" spans="1:10" ht="13.5">
      <c r="A60" s="18"/>
      <c r="B60" s="5"/>
      <c r="C60" s="5"/>
      <c r="D60" s="5"/>
      <c r="E60" s="18"/>
      <c r="F60" s="18"/>
      <c r="G60" s="3"/>
      <c r="H60" s="3"/>
      <c r="I60" s="3"/>
      <c r="J60" s="3"/>
    </row>
    <row r="61" ht="13.5">
      <c r="G61" s="5"/>
    </row>
    <row r="62" spans="1:7" ht="13.5">
      <c r="A62" s="13"/>
      <c r="D62" s="33"/>
      <c r="E62" s="14">
        <v>4</v>
      </c>
      <c r="F62" s="2"/>
      <c r="G62" s="1"/>
    </row>
    <row r="63" spans="1:7" ht="13.5">
      <c r="A63" s="13"/>
      <c r="C63" s="3"/>
      <c r="D63" s="33"/>
      <c r="F63" s="2"/>
      <c r="G63" s="1"/>
    </row>
    <row r="64" spans="1:7" ht="13.5">
      <c r="A64" s="13"/>
      <c r="C64" s="3"/>
      <c r="D64" s="33"/>
      <c r="E64" s="3"/>
      <c r="F64" s="2"/>
      <c r="G64" s="1"/>
    </row>
    <row r="65" spans="1:6" ht="17.25">
      <c r="A65" s="3"/>
      <c r="B65" s="117" t="s">
        <v>57</v>
      </c>
      <c r="C65" s="117"/>
      <c r="D65" s="117"/>
      <c r="E65" s="117"/>
      <c r="F65" s="117"/>
    </row>
    <row r="66" ht="13.5">
      <c r="A66" s="3"/>
    </row>
    <row r="67" spans="1:10" ht="18" customHeight="1">
      <c r="A67" s="61" t="s">
        <v>178</v>
      </c>
      <c r="B67" s="4"/>
      <c r="F67" s="123" t="s">
        <v>491</v>
      </c>
      <c r="G67" s="123"/>
      <c r="H67" s="123"/>
      <c r="I67" s="123"/>
      <c r="J67" s="123"/>
    </row>
    <row r="68" ht="13.5">
      <c r="A68" s="3"/>
    </row>
    <row r="69" spans="1:10" ht="14.25">
      <c r="A69" s="38"/>
      <c r="B69" s="118" t="s">
        <v>0</v>
      </c>
      <c r="C69" s="120" t="s">
        <v>1</v>
      </c>
      <c r="D69" s="121"/>
      <c r="E69" s="122"/>
      <c r="F69" s="38"/>
      <c r="G69" s="118" t="s">
        <v>0</v>
      </c>
      <c r="H69" s="120" t="s">
        <v>1</v>
      </c>
      <c r="I69" s="121"/>
      <c r="J69" s="121"/>
    </row>
    <row r="70" spans="1:10" ht="15.75" customHeight="1">
      <c r="A70" s="39" t="s">
        <v>58</v>
      </c>
      <c r="B70" s="119"/>
      <c r="C70" s="45" t="s">
        <v>163</v>
      </c>
      <c r="D70" s="45" t="s">
        <v>2</v>
      </c>
      <c r="E70" s="45" t="s">
        <v>3</v>
      </c>
      <c r="F70" s="39" t="s">
        <v>59</v>
      </c>
      <c r="G70" s="119"/>
      <c r="H70" s="39" t="s">
        <v>163</v>
      </c>
      <c r="I70" s="44" t="s">
        <v>2</v>
      </c>
      <c r="J70" s="47" t="s">
        <v>3</v>
      </c>
    </row>
    <row r="71" spans="1:10" ht="13.5">
      <c r="A71" s="6" t="s">
        <v>17</v>
      </c>
      <c r="B71" s="51">
        <v>630</v>
      </c>
      <c r="C71" s="51">
        <f>D71+E71</f>
        <v>1112</v>
      </c>
      <c r="D71" s="51">
        <v>550</v>
      </c>
      <c r="E71" s="59">
        <v>562</v>
      </c>
      <c r="F71" s="7"/>
      <c r="G71" s="27"/>
      <c r="H71" s="24"/>
      <c r="I71" s="24"/>
      <c r="J71" s="51"/>
    </row>
    <row r="72" spans="1:10" ht="13.5">
      <c r="A72" s="7" t="s">
        <v>18</v>
      </c>
      <c r="B72" s="24">
        <v>502</v>
      </c>
      <c r="C72" s="24">
        <f>D72+E72</f>
        <v>1001</v>
      </c>
      <c r="D72" s="24">
        <v>501</v>
      </c>
      <c r="E72" s="26">
        <v>500</v>
      </c>
      <c r="F72" s="7"/>
      <c r="G72" s="27"/>
      <c r="H72" s="24"/>
      <c r="I72" s="24"/>
      <c r="J72" s="24"/>
    </row>
    <row r="73" spans="1:10" ht="13.5">
      <c r="A73" s="7" t="s">
        <v>19</v>
      </c>
      <c r="B73" s="24">
        <v>235</v>
      </c>
      <c r="C73" s="24">
        <f>D73+E73</f>
        <v>504</v>
      </c>
      <c r="D73" s="24">
        <v>247</v>
      </c>
      <c r="E73" s="26">
        <v>257</v>
      </c>
      <c r="F73" s="7"/>
      <c r="G73" s="24"/>
      <c r="H73" s="24"/>
      <c r="I73" s="24"/>
      <c r="J73" s="24"/>
    </row>
    <row r="74" spans="1:10" ht="13.5">
      <c r="A74" s="7" t="s">
        <v>164</v>
      </c>
      <c r="B74" s="24">
        <f>SUM(B71:B73)</f>
        <v>1367</v>
      </c>
      <c r="C74" s="24">
        <f>D74+E74</f>
        <v>2617</v>
      </c>
      <c r="D74" s="24">
        <f>SUM(D71:D73)</f>
        <v>1298</v>
      </c>
      <c r="E74" s="26">
        <f>SUM(E71:E73)</f>
        <v>1319</v>
      </c>
      <c r="F74" s="7"/>
      <c r="G74" s="27"/>
      <c r="H74" s="24"/>
      <c r="I74" s="24"/>
      <c r="J74" s="24"/>
    </row>
    <row r="75" spans="1:10" ht="13.5">
      <c r="A75" s="12"/>
      <c r="B75" s="24"/>
      <c r="C75" s="24"/>
      <c r="D75" s="24"/>
      <c r="E75" s="26"/>
      <c r="F75" s="7"/>
      <c r="G75" s="27"/>
      <c r="H75" s="24"/>
      <c r="I75" s="24"/>
      <c r="J75" s="24"/>
    </row>
    <row r="76" spans="1:10" ht="13.5">
      <c r="A76" s="7" t="s">
        <v>214</v>
      </c>
      <c r="B76" s="24">
        <v>472</v>
      </c>
      <c r="C76" s="24">
        <f>D76+E76</f>
        <v>982</v>
      </c>
      <c r="D76" s="24">
        <v>480</v>
      </c>
      <c r="E76" s="26">
        <v>502</v>
      </c>
      <c r="F76" s="7"/>
      <c r="G76" s="27"/>
      <c r="H76" s="24"/>
      <c r="I76" s="24"/>
      <c r="J76" s="24"/>
    </row>
    <row r="77" spans="1:10" ht="13.5">
      <c r="A77" s="7" t="s">
        <v>164</v>
      </c>
      <c r="B77" s="24">
        <f>B76</f>
        <v>472</v>
      </c>
      <c r="C77" s="24">
        <f>D77+E77</f>
        <v>982</v>
      </c>
      <c r="D77" s="24">
        <f>D76</f>
        <v>480</v>
      </c>
      <c r="E77" s="26">
        <f>E76</f>
        <v>502</v>
      </c>
      <c r="F77" s="7"/>
      <c r="G77" s="27"/>
      <c r="H77" s="24"/>
      <c r="I77" s="24"/>
      <c r="J77" s="24"/>
    </row>
    <row r="78" spans="1:10" ht="13.5">
      <c r="A78" s="12"/>
      <c r="B78" s="24"/>
      <c r="C78" s="24"/>
      <c r="D78" s="24"/>
      <c r="E78" s="26"/>
      <c r="F78" s="7"/>
      <c r="G78" s="27"/>
      <c r="H78" s="24"/>
      <c r="I78" s="24"/>
      <c r="J78" s="24"/>
    </row>
    <row r="79" spans="1:10" ht="13.5">
      <c r="A79" s="7" t="s">
        <v>13</v>
      </c>
      <c r="B79" s="24">
        <v>316</v>
      </c>
      <c r="C79" s="24">
        <f>D79+E79</f>
        <v>626</v>
      </c>
      <c r="D79" s="24">
        <v>332</v>
      </c>
      <c r="E79" s="26">
        <v>294</v>
      </c>
      <c r="F79" s="7"/>
      <c r="G79" s="27"/>
      <c r="H79" s="24"/>
      <c r="I79" s="24"/>
      <c r="J79" s="24"/>
    </row>
    <row r="80" spans="1:10" ht="13.5">
      <c r="A80" s="7" t="s">
        <v>20</v>
      </c>
      <c r="B80" s="24">
        <v>532</v>
      </c>
      <c r="C80" s="24">
        <f>D80+E80</f>
        <v>1000</v>
      </c>
      <c r="D80" s="24">
        <v>485</v>
      </c>
      <c r="E80" s="26">
        <v>515</v>
      </c>
      <c r="F80" s="7"/>
      <c r="G80" s="24"/>
      <c r="H80" s="24"/>
      <c r="I80" s="24"/>
      <c r="J80" s="24"/>
    </row>
    <row r="81" spans="1:10" ht="13.5">
      <c r="A81" s="7" t="s">
        <v>21</v>
      </c>
      <c r="B81" s="24">
        <v>7</v>
      </c>
      <c r="C81" s="24">
        <f>D81+E81</f>
        <v>23</v>
      </c>
      <c r="D81" s="24">
        <v>14</v>
      </c>
      <c r="E81" s="26">
        <v>9</v>
      </c>
      <c r="F81" s="7"/>
      <c r="G81" s="27"/>
      <c r="H81" s="24"/>
      <c r="I81" s="24"/>
      <c r="J81" s="24"/>
    </row>
    <row r="82" spans="1:10" ht="13.5">
      <c r="A82" s="7" t="s">
        <v>22</v>
      </c>
      <c r="B82" s="24">
        <v>1231</v>
      </c>
      <c r="C82" s="24">
        <f>D82+E82</f>
        <v>2658</v>
      </c>
      <c r="D82" s="24">
        <v>1277</v>
      </c>
      <c r="E82" s="26">
        <v>1381</v>
      </c>
      <c r="F82" s="7"/>
      <c r="G82" s="27"/>
      <c r="H82" s="24"/>
      <c r="I82" s="24"/>
      <c r="J82" s="24"/>
    </row>
    <row r="83" spans="1:10" ht="13.5">
      <c r="A83" s="7" t="s">
        <v>164</v>
      </c>
      <c r="B83" s="24">
        <f>SUM(B79:B82)</f>
        <v>2086</v>
      </c>
      <c r="C83" s="24">
        <f>D83+E83</f>
        <v>4307</v>
      </c>
      <c r="D83" s="24">
        <f>SUM(D79:D82)</f>
        <v>2108</v>
      </c>
      <c r="E83" s="26">
        <f>SUM(E79:E82)</f>
        <v>2199</v>
      </c>
      <c r="F83" s="7"/>
      <c r="G83" s="27"/>
      <c r="H83" s="24"/>
      <c r="I83" s="24"/>
      <c r="J83" s="24"/>
    </row>
    <row r="84" spans="1:10" ht="13.5">
      <c r="A84" s="12"/>
      <c r="B84" s="24"/>
      <c r="C84" s="24"/>
      <c r="D84" s="24"/>
      <c r="E84" s="26"/>
      <c r="F84" s="7"/>
      <c r="G84" s="27"/>
      <c r="H84" s="24"/>
      <c r="I84" s="24"/>
      <c r="J84" s="24"/>
    </row>
    <row r="85" spans="1:10" ht="13.5">
      <c r="A85" s="7" t="s">
        <v>25</v>
      </c>
      <c r="B85" s="74">
        <v>1</v>
      </c>
      <c r="C85" s="24">
        <f>D85+E85</f>
        <v>1</v>
      </c>
      <c r="D85" s="74">
        <v>0</v>
      </c>
      <c r="E85" s="75">
        <v>1</v>
      </c>
      <c r="F85" s="7"/>
      <c r="G85" s="27"/>
      <c r="H85" s="24"/>
      <c r="I85" s="24"/>
      <c r="J85" s="24"/>
    </row>
    <row r="86" spans="1:10" ht="13.5">
      <c r="A86" s="7" t="s">
        <v>164</v>
      </c>
      <c r="B86" s="74">
        <f>B85</f>
        <v>1</v>
      </c>
      <c r="C86" s="74">
        <f>C85</f>
        <v>1</v>
      </c>
      <c r="D86" s="74">
        <f>D85</f>
        <v>0</v>
      </c>
      <c r="E86" s="75">
        <f>E85</f>
        <v>1</v>
      </c>
      <c r="F86" s="7"/>
      <c r="G86" s="24"/>
      <c r="H86" s="24"/>
      <c r="I86" s="24"/>
      <c r="J86" s="24"/>
    </row>
    <row r="87" spans="1:10" ht="13.5">
      <c r="A87" s="12"/>
      <c r="B87" s="24"/>
      <c r="C87" s="24"/>
      <c r="D87" s="24"/>
      <c r="E87" s="26"/>
      <c r="F87" s="7"/>
      <c r="G87" s="24"/>
      <c r="H87" s="24"/>
      <c r="I87" s="24"/>
      <c r="J87" s="24"/>
    </row>
    <row r="88" spans="1:10" ht="13.5">
      <c r="A88" s="7" t="s">
        <v>441</v>
      </c>
      <c r="B88" s="24">
        <v>337</v>
      </c>
      <c r="C88" s="24">
        <f>D88+E88</f>
        <v>726</v>
      </c>
      <c r="D88" s="24">
        <v>364</v>
      </c>
      <c r="E88" s="26">
        <v>362</v>
      </c>
      <c r="F88" s="7"/>
      <c r="G88" s="22"/>
      <c r="H88" s="22"/>
      <c r="I88" s="22"/>
      <c r="J88" s="22"/>
    </row>
    <row r="89" spans="1:10" ht="13.5">
      <c r="A89" s="7" t="s">
        <v>12</v>
      </c>
      <c r="B89" s="24">
        <v>621</v>
      </c>
      <c r="C89" s="24">
        <f>D89+E89</f>
        <v>1319</v>
      </c>
      <c r="D89" s="24">
        <v>625</v>
      </c>
      <c r="E89" s="26">
        <v>694</v>
      </c>
      <c r="F89" s="7"/>
      <c r="G89" s="22"/>
      <c r="H89" s="22"/>
      <c r="I89" s="22"/>
      <c r="J89" s="22"/>
    </row>
    <row r="90" spans="1:10" ht="13.5">
      <c r="A90" s="7" t="s">
        <v>442</v>
      </c>
      <c r="B90" s="24">
        <v>540</v>
      </c>
      <c r="C90" s="24">
        <f>D90+E90</f>
        <v>1345</v>
      </c>
      <c r="D90" s="24">
        <v>691</v>
      </c>
      <c r="E90" s="26">
        <v>654</v>
      </c>
      <c r="F90" s="7"/>
      <c r="G90" s="22"/>
      <c r="H90" s="22"/>
      <c r="I90" s="22"/>
      <c r="J90" s="22"/>
    </row>
    <row r="91" spans="1:10" ht="13.5">
      <c r="A91" s="7" t="s">
        <v>164</v>
      </c>
      <c r="B91" s="27">
        <f>SUM(B88:B90)</f>
        <v>1498</v>
      </c>
      <c r="C91" s="24">
        <f>SUM(C88:C90)</f>
        <v>3390</v>
      </c>
      <c r="D91" s="24">
        <f>SUM(D88:D90)</f>
        <v>1680</v>
      </c>
      <c r="E91" s="26">
        <f>SUM(E88:E90)</f>
        <v>1710</v>
      </c>
      <c r="F91" s="12"/>
      <c r="G91" s="22"/>
      <c r="H91" s="22"/>
      <c r="I91" s="22"/>
      <c r="J91" s="22"/>
    </row>
    <row r="92" spans="1:10" ht="13.5">
      <c r="A92" s="7"/>
      <c r="B92" s="27"/>
      <c r="C92" s="24"/>
      <c r="D92" s="24"/>
      <c r="E92" s="26"/>
      <c r="F92" s="7"/>
      <c r="G92" s="22"/>
      <c r="H92" s="22"/>
      <c r="I92" s="22"/>
      <c r="J92" s="22"/>
    </row>
    <row r="93" spans="1:10" ht="13.5">
      <c r="A93" s="7" t="s">
        <v>443</v>
      </c>
      <c r="B93" s="24">
        <v>370</v>
      </c>
      <c r="C93" s="24">
        <f>D93+E93</f>
        <v>711</v>
      </c>
      <c r="D93" s="24">
        <v>359</v>
      </c>
      <c r="E93" s="26">
        <v>352</v>
      </c>
      <c r="F93" s="7"/>
      <c r="G93" s="22"/>
      <c r="H93" s="22"/>
      <c r="I93" s="22"/>
      <c r="J93" s="22"/>
    </row>
    <row r="94" spans="1:10" ht="13.5">
      <c r="A94" s="7" t="s">
        <v>444</v>
      </c>
      <c r="B94" s="24">
        <v>698</v>
      </c>
      <c r="C94" s="24">
        <f>D94+E94</f>
        <v>1580</v>
      </c>
      <c r="D94" s="24">
        <v>788</v>
      </c>
      <c r="E94" s="26">
        <v>792</v>
      </c>
      <c r="F94" s="12"/>
      <c r="G94" s="22"/>
      <c r="H94" s="22"/>
      <c r="I94" s="22"/>
      <c r="J94" s="22"/>
    </row>
    <row r="95" spans="1:10" ht="13.5">
      <c r="A95" s="7" t="s">
        <v>445</v>
      </c>
      <c r="B95" s="24">
        <v>558</v>
      </c>
      <c r="C95" s="24">
        <f>D95+E95</f>
        <v>1239</v>
      </c>
      <c r="D95" s="24">
        <v>623</v>
      </c>
      <c r="E95" s="26">
        <v>616</v>
      </c>
      <c r="F95" s="7"/>
      <c r="G95" s="22"/>
      <c r="H95" s="22"/>
      <c r="I95" s="22"/>
      <c r="J95" s="22"/>
    </row>
    <row r="96" spans="1:10" ht="13.5">
      <c r="A96" s="7" t="s">
        <v>164</v>
      </c>
      <c r="B96" s="27">
        <f>SUM(B93:B95)</f>
        <v>1626</v>
      </c>
      <c r="C96" s="24">
        <f>SUM(C93:C95)</f>
        <v>3530</v>
      </c>
      <c r="D96" s="24">
        <f>SUM(D93:D95)</f>
        <v>1770</v>
      </c>
      <c r="E96" s="26">
        <f>SUM(E93:E95)</f>
        <v>1760</v>
      </c>
      <c r="F96" s="7"/>
      <c r="G96" s="22"/>
      <c r="H96" s="22"/>
      <c r="I96" s="22"/>
      <c r="J96" s="22"/>
    </row>
    <row r="97" spans="1:10" ht="13.5">
      <c r="A97" s="12"/>
      <c r="B97" s="27"/>
      <c r="C97" s="24"/>
      <c r="D97" s="24"/>
      <c r="E97" s="26"/>
      <c r="F97" s="12"/>
      <c r="G97" s="22"/>
      <c r="H97" s="22"/>
      <c r="I97" s="22"/>
      <c r="J97" s="22"/>
    </row>
    <row r="98" spans="1:10" ht="13.5">
      <c r="A98" s="7" t="s">
        <v>446</v>
      </c>
      <c r="B98" s="27">
        <v>886</v>
      </c>
      <c r="C98" s="24">
        <f>D98+E98</f>
        <v>1722</v>
      </c>
      <c r="D98" s="24">
        <v>832</v>
      </c>
      <c r="E98" s="26">
        <v>890</v>
      </c>
      <c r="F98" s="7"/>
      <c r="G98" s="22"/>
      <c r="H98" s="22"/>
      <c r="I98" s="22"/>
      <c r="J98" s="22"/>
    </row>
    <row r="99" spans="1:10" ht="13.5">
      <c r="A99" s="7" t="s">
        <v>447</v>
      </c>
      <c r="B99" s="27">
        <v>289</v>
      </c>
      <c r="C99" s="24">
        <f>D99+E99</f>
        <v>670</v>
      </c>
      <c r="D99" s="24">
        <v>330</v>
      </c>
      <c r="E99" s="26">
        <v>340</v>
      </c>
      <c r="F99" s="7"/>
      <c r="G99" s="22"/>
      <c r="H99" s="22"/>
      <c r="I99" s="22"/>
      <c r="J99" s="22"/>
    </row>
    <row r="100" spans="1:10" ht="13.5">
      <c r="A100" s="7" t="s">
        <v>448</v>
      </c>
      <c r="B100" s="27">
        <v>307</v>
      </c>
      <c r="C100" s="24">
        <f>D100+E100</f>
        <v>651</v>
      </c>
      <c r="D100" s="24">
        <v>320</v>
      </c>
      <c r="E100" s="26">
        <v>331</v>
      </c>
      <c r="F100" s="7"/>
      <c r="G100" s="22"/>
      <c r="H100" s="22"/>
      <c r="I100" s="22"/>
      <c r="J100" s="22"/>
    </row>
    <row r="101" spans="1:10" ht="13.5">
      <c r="A101" s="7" t="s">
        <v>164</v>
      </c>
      <c r="B101" s="27">
        <f>B98+B99+B100</f>
        <v>1482</v>
      </c>
      <c r="C101" s="24">
        <f>C98+C99+C100</f>
        <v>3043</v>
      </c>
      <c r="D101" s="24">
        <f>D98+D99+D100</f>
        <v>1482</v>
      </c>
      <c r="E101" s="26">
        <f>E98+E99+E100</f>
        <v>1561</v>
      </c>
      <c r="F101" s="7"/>
      <c r="G101" s="22"/>
      <c r="H101" s="22"/>
      <c r="I101" s="22"/>
      <c r="J101" s="22"/>
    </row>
    <row r="102" spans="1:10" ht="13.5">
      <c r="A102" s="12"/>
      <c r="B102" s="27"/>
      <c r="C102" s="24"/>
      <c r="D102" s="24"/>
      <c r="E102" s="26"/>
      <c r="F102" s="7"/>
      <c r="G102" s="22"/>
      <c r="H102" s="22"/>
      <c r="I102" s="22"/>
      <c r="J102" s="22"/>
    </row>
    <row r="103" spans="1:10" ht="13.5">
      <c r="A103" s="7" t="s">
        <v>449</v>
      </c>
      <c r="B103" s="27">
        <v>490</v>
      </c>
      <c r="C103" s="24">
        <f>D103+E103</f>
        <v>1115</v>
      </c>
      <c r="D103" s="24">
        <v>529</v>
      </c>
      <c r="E103" s="26">
        <v>586</v>
      </c>
      <c r="F103" s="7"/>
      <c r="G103" s="22"/>
      <c r="H103" s="22"/>
      <c r="I103" s="22"/>
      <c r="J103" s="22"/>
    </row>
    <row r="104" spans="1:10" ht="13.5">
      <c r="A104" s="7" t="s">
        <v>450</v>
      </c>
      <c r="B104" s="27">
        <v>269</v>
      </c>
      <c r="C104" s="24">
        <f>D104+E104</f>
        <v>566</v>
      </c>
      <c r="D104" s="24">
        <v>288</v>
      </c>
      <c r="E104" s="26">
        <v>278</v>
      </c>
      <c r="F104" s="12"/>
      <c r="G104" s="22"/>
      <c r="H104" s="22"/>
      <c r="I104" s="22"/>
      <c r="J104" s="22"/>
    </row>
    <row r="105" spans="1:10" ht="13.5">
      <c r="A105" s="7" t="s">
        <v>164</v>
      </c>
      <c r="B105" s="27">
        <f>SUM(B103:B104)</f>
        <v>759</v>
      </c>
      <c r="C105" s="24">
        <f>D105+E105</f>
        <v>1681</v>
      </c>
      <c r="D105" s="24">
        <f>SUM(D103:D104)</f>
        <v>817</v>
      </c>
      <c r="E105" s="26">
        <f>SUM(E103:E104)</f>
        <v>864</v>
      </c>
      <c r="F105" s="7"/>
      <c r="G105" s="22"/>
      <c r="H105" s="22"/>
      <c r="I105" s="22"/>
      <c r="J105" s="22"/>
    </row>
    <row r="106" spans="1:10" ht="13.5">
      <c r="A106" s="12"/>
      <c r="B106" s="27"/>
      <c r="C106" s="24"/>
      <c r="D106" s="24"/>
      <c r="E106" s="26"/>
      <c r="F106" s="7"/>
      <c r="G106" s="22"/>
      <c r="H106" s="22"/>
      <c r="I106" s="22"/>
      <c r="J106" s="22"/>
    </row>
    <row r="107" spans="1:10" ht="13.5">
      <c r="A107" s="7" t="s">
        <v>451</v>
      </c>
      <c r="B107" s="27">
        <v>491</v>
      </c>
      <c r="C107" s="24">
        <f>D107+E107</f>
        <v>996</v>
      </c>
      <c r="D107" s="24">
        <v>449</v>
      </c>
      <c r="E107" s="26">
        <v>547</v>
      </c>
      <c r="F107" s="7"/>
      <c r="G107" s="24"/>
      <c r="H107" s="24"/>
      <c r="I107" s="24"/>
      <c r="J107" s="24"/>
    </row>
    <row r="108" spans="1:10" ht="13.5">
      <c r="A108" s="7" t="s">
        <v>452</v>
      </c>
      <c r="B108" s="27">
        <v>1127</v>
      </c>
      <c r="C108" s="24">
        <f>D108+E108</f>
        <v>2467</v>
      </c>
      <c r="D108" s="24">
        <v>1203</v>
      </c>
      <c r="E108" s="26">
        <v>1264</v>
      </c>
      <c r="F108" s="7"/>
      <c r="G108" s="24"/>
      <c r="H108" s="24"/>
      <c r="I108" s="24"/>
      <c r="J108" s="24"/>
    </row>
    <row r="109" spans="1:10" ht="13.5">
      <c r="A109" s="7" t="s">
        <v>164</v>
      </c>
      <c r="B109" s="27">
        <f>SUM(B107:B108)</f>
        <v>1618</v>
      </c>
      <c r="C109" s="24">
        <f>D109+E109</f>
        <v>3463</v>
      </c>
      <c r="D109" s="24">
        <f>SUM(D107:D108)</f>
        <v>1652</v>
      </c>
      <c r="E109" s="26">
        <f>SUM(E107:E108)</f>
        <v>1811</v>
      </c>
      <c r="F109" s="7"/>
      <c r="G109" s="24"/>
      <c r="H109" s="24"/>
      <c r="I109" s="24"/>
      <c r="J109" s="24"/>
    </row>
    <row r="110" spans="1:10" ht="13.5">
      <c r="A110" s="12"/>
      <c r="B110" s="27"/>
      <c r="C110" s="24"/>
      <c r="D110" s="24"/>
      <c r="E110" s="26"/>
      <c r="F110" s="7"/>
      <c r="G110" s="24"/>
      <c r="H110" s="24"/>
      <c r="I110" s="24"/>
      <c r="J110" s="24"/>
    </row>
    <row r="111" spans="1:10" ht="13.5">
      <c r="A111" s="7" t="s">
        <v>453</v>
      </c>
      <c r="B111" s="27">
        <v>504</v>
      </c>
      <c r="C111" s="24">
        <f>D111+E111</f>
        <v>1039</v>
      </c>
      <c r="D111" s="24">
        <v>481</v>
      </c>
      <c r="E111" s="26">
        <v>558</v>
      </c>
      <c r="F111" s="7"/>
      <c r="G111" s="24"/>
      <c r="H111" s="24"/>
      <c r="I111" s="24"/>
      <c r="J111" s="24"/>
    </row>
    <row r="112" spans="1:10" ht="13.5">
      <c r="A112" s="7" t="s">
        <v>454</v>
      </c>
      <c r="B112" s="27">
        <v>1088</v>
      </c>
      <c r="C112" s="24">
        <f>D112+E112</f>
        <v>2227</v>
      </c>
      <c r="D112" s="24">
        <v>1118</v>
      </c>
      <c r="E112" s="26">
        <v>1109</v>
      </c>
      <c r="F112" s="7"/>
      <c r="G112" s="24"/>
      <c r="H112" s="24"/>
      <c r="I112" s="24"/>
      <c r="J112" s="24"/>
    </row>
    <row r="113" spans="1:10" ht="13.5">
      <c r="A113" s="7" t="s">
        <v>164</v>
      </c>
      <c r="B113" s="27">
        <f>SUM(B111:B112)</f>
        <v>1592</v>
      </c>
      <c r="C113" s="24">
        <f>D113+E113</f>
        <v>3266</v>
      </c>
      <c r="D113" s="24">
        <f>SUM(D111:D112)</f>
        <v>1599</v>
      </c>
      <c r="E113" s="26">
        <f>SUM(E111:E112)</f>
        <v>1667</v>
      </c>
      <c r="F113" s="7"/>
      <c r="G113" s="24"/>
      <c r="H113" s="24"/>
      <c r="I113" s="24"/>
      <c r="J113" s="24"/>
    </row>
    <row r="114" spans="1:10" ht="13.5">
      <c r="A114" s="12"/>
      <c r="B114" s="27"/>
      <c r="C114" s="24"/>
      <c r="D114" s="24"/>
      <c r="E114" s="26"/>
      <c r="F114" s="7"/>
      <c r="G114" s="24"/>
      <c r="H114" s="24"/>
      <c r="I114" s="24"/>
      <c r="J114" s="24"/>
    </row>
    <row r="115" spans="1:10" ht="13.5">
      <c r="A115" s="7" t="s">
        <v>455</v>
      </c>
      <c r="B115" s="27">
        <v>304</v>
      </c>
      <c r="C115" s="24">
        <f>D115+E115</f>
        <v>558</v>
      </c>
      <c r="D115" s="24">
        <v>266</v>
      </c>
      <c r="E115" s="26">
        <v>292</v>
      </c>
      <c r="F115" s="7"/>
      <c r="G115" s="24"/>
      <c r="H115" s="24"/>
      <c r="I115" s="24"/>
      <c r="J115" s="24"/>
    </row>
    <row r="116" spans="1:10" ht="13.5">
      <c r="A116" s="7" t="s">
        <v>456</v>
      </c>
      <c r="B116" s="27">
        <v>805</v>
      </c>
      <c r="C116" s="24">
        <f>D116+E116</f>
        <v>1717</v>
      </c>
      <c r="D116" s="24">
        <v>851</v>
      </c>
      <c r="E116" s="26">
        <v>866</v>
      </c>
      <c r="F116" s="7"/>
      <c r="G116" s="24"/>
      <c r="H116" s="24"/>
      <c r="I116" s="24"/>
      <c r="J116" s="24"/>
    </row>
    <row r="117" spans="1:10" ht="13.5">
      <c r="A117" s="7" t="s">
        <v>457</v>
      </c>
      <c r="B117" s="27">
        <v>176</v>
      </c>
      <c r="C117" s="24">
        <f>D117+E117</f>
        <v>328</v>
      </c>
      <c r="D117" s="24">
        <v>169</v>
      </c>
      <c r="E117" s="26">
        <v>159</v>
      </c>
      <c r="F117" s="7"/>
      <c r="G117" s="24"/>
      <c r="H117" s="24"/>
      <c r="I117" s="24"/>
      <c r="J117" s="24"/>
    </row>
    <row r="118" spans="1:10" ht="13.5">
      <c r="A118" s="7" t="s">
        <v>164</v>
      </c>
      <c r="B118" s="27">
        <f>SUM(B115:B117)</f>
        <v>1285</v>
      </c>
      <c r="C118" s="24">
        <f>D118+E118</f>
        <v>2603</v>
      </c>
      <c r="D118" s="24">
        <f>SUM(D115:D117)</f>
        <v>1286</v>
      </c>
      <c r="E118" s="26">
        <f>SUM(E115:E117)</f>
        <v>1317</v>
      </c>
      <c r="F118" s="7"/>
      <c r="G118" s="24"/>
      <c r="H118" s="24"/>
      <c r="I118" s="24"/>
      <c r="J118" s="24"/>
    </row>
    <row r="119" spans="1:10" ht="13.5">
      <c r="A119" s="7"/>
      <c r="B119" s="27"/>
      <c r="C119" s="24"/>
      <c r="D119" s="24"/>
      <c r="E119" s="26"/>
      <c r="F119" s="11"/>
      <c r="G119" s="29"/>
      <c r="H119" s="29"/>
      <c r="I119" s="29"/>
      <c r="J119" s="29"/>
    </row>
    <row r="120" spans="1:10" ht="13.5">
      <c r="A120" s="37"/>
      <c r="B120" s="51"/>
      <c r="C120" s="51"/>
      <c r="D120" s="51"/>
      <c r="E120" s="51"/>
      <c r="F120" s="18"/>
      <c r="G120" s="24"/>
      <c r="H120" s="24"/>
      <c r="I120" s="24"/>
      <c r="J120" s="24"/>
    </row>
    <row r="121" spans="1:10" ht="13.5">
      <c r="A121" s="18"/>
      <c r="B121" s="24"/>
      <c r="C121" s="24"/>
      <c r="D121" s="24"/>
      <c r="E121" s="24"/>
      <c r="F121" s="18"/>
      <c r="G121" s="24"/>
      <c r="H121" s="24"/>
      <c r="I121" s="24"/>
      <c r="J121" s="24"/>
    </row>
    <row r="122" spans="1:10" ht="13.5">
      <c r="A122" s="18"/>
      <c r="B122" s="24"/>
      <c r="C122" s="24"/>
      <c r="D122" s="24"/>
      <c r="E122" s="24"/>
      <c r="F122" s="18"/>
      <c r="G122" s="22"/>
      <c r="H122" s="24"/>
      <c r="I122" s="22"/>
      <c r="J122" s="24"/>
    </row>
    <row r="123" spans="1:10" ht="13.5">
      <c r="A123" s="18"/>
      <c r="B123" s="24"/>
      <c r="C123" s="24"/>
      <c r="D123" s="24"/>
      <c r="E123" s="24"/>
      <c r="F123" s="18"/>
      <c r="G123" s="22"/>
      <c r="H123" s="24"/>
      <c r="I123" s="22"/>
      <c r="J123" s="24"/>
    </row>
    <row r="124" spans="1:10" ht="13.5">
      <c r="A124" s="18"/>
      <c r="B124" s="24"/>
      <c r="C124" s="24"/>
      <c r="D124" s="24"/>
      <c r="E124" s="24"/>
      <c r="F124" s="18"/>
      <c r="G124" s="22"/>
      <c r="H124" s="24"/>
      <c r="I124" s="22"/>
      <c r="J124" s="24"/>
    </row>
    <row r="125" spans="5:10" ht="14.25">
      <c r="E125" s="50">
        <v>5</v>
      </c>
      <c r="G125" s="22"/>
      <c r="H125" s="77"/>
      <c r="I125" s="77"/>
      <c r="J125" s="77"/>
    </row>
    <row r="127" spans="1:10" ht="14.25">
      <c r="A127" s="3"/>
      <c r="B127" s="3"/>
      <c r="C127" s="3"/>
      <c r="D127" s="3"/>
      <c r="E127" s="50"/>
      <c r="F127" s="3"/>
      <c r="G127" s="3"/>
      <c r="H127" s="3"/>
      <c r="I127" s="3"/>
      <c r="J127" s="3"/>
    </row>
    <row r="128" spans="1:10" ht="17.25">
      <c r="A128" s="66"/>
      <c r="B128" s="64"/>
      <c r="C128" s="64"/>
      <c r="D128" s="64"/>
      <c r="E128" s="64"/>
      <c r="F128" s="64"/>
      <c r="G128" s="78"/>
      <c r="H128" s="78"/>
      <c r="I128" s="78"/>
      <c r="J128" s="78"/>
    </row>
    <row r="129" spans="1:10" ht="13.5">
      <c r="A129" s="66"/>
      <c r="B129" s="66"/>
      <c r="C129" s="66"/>
      <c r="D129" s="66"/>
      <c r="E129" s="66"/>
      <c r="F129" s="66"/>
      <c r="G129" s="78"/>
      <c r="H129" s="78"/>
      <c r="I129" s="78"/>
      <c r="J129" s="78"/>
    </row>
    <row r="130" spans="1:10" ht="17.25">
      <c r="A130" s="64"/>
      <c r="B130" s="66"/>
      <c r="C130" s="66"/>
      <c r="D130" s="66"/>
      <c r="E130" s="66"/>
      <c r="F130" s="65"/>
      <c r="G130" s="65"/>
      <c r="H130" s="65"/>
      <c r="I130" s="65"/>
      <c r="J130" s="65"/>
    </row>
    <row r="131" spans="1:10" ht="13.5">
      <c r="A131" s="66"/>
      <c r="B131" s="66"/>
      <c r="C131" s="66"/>
      <c r="D131" s="66"/>
      <c r="E131" s="66"/>
      <c r="F131" s="66"/>
      <c r="G131" s="78"/>
      <c r="H131" s="78"/>
      <c r="I131" s="78"/>
      <c r="J131" s="78"/>
    </row>
    <row r="132" spans="1:10" ht="14.25">
      <c r="A132" s="67"/>
      <c r="B132" s="50"/>
      <c r="C132" s="50"/>
      <c r="D132" s="50"/>
      <c r="E132" s="50"/>
      <c r="F132" s="67"/>
      <c r="G132" s="62"/>
      <c r="H132" s="62"/>
      <c r="I132" s="62"/>
      <c r="J132" s="62"/>
    </row>
    <row r="133" spans="1:10" ht="14.25">
      <c r="A133" s="50"/>
      <c r="B133" s="50"/>
      <c r="C133" s="50"/>
      <c r="D133" s="50"/>
      <c r="E133" s="50"/>
      <c r="F133" s="50"/>
      <c r="G133" s="62"/>
      <c r="H133" s="62"/>
      <c r="I133" s="62"/>
      <c r="J133" s="62"/>
    </row>
    <row r="134" spans="1:10" ht="13.5">
      <c r="A134" s="68"/>
      <c r="B134" s="69"/>
      <c r="C134" s="69"/>
      <c r="D134" s="69"/>
      <c r="E134" s="69"/>
      <c r="F134" s="68"/>
      <c r="G134" s="69"/>
      <c r="H134" s="69"/>
      <c r="I134" s="69"/>
      <c r="J134" s="69"/>
    </row>
    <row r="135" spans="1:10" ht="13.5">
      <c r="A135" s="68"/>
      <c r="B135" s="69"/>
      <c r="C135" s="69"/>
      <c r="D135" s="69"/>
      <c r="E135" s="69"/>
      <c r="F135" s="68"/>
      <c r="G135" s="69"/>
      <c r="H135" s="69"/>
      <c r="I135" s="69"/>
      <c r="J135" s="69"/>
    </row>
    <row r="136" spans="1:10" ht="13.5">
      <c r="A136" s="70"/>
      <c r="B136" s="69"/>
      <c r="C136" s="69"/>
      <c r="D136" s="69"/>
      <c r="E136" s="69"/>
      <c r="F136" s="70"/>
      <c r="G136" s="69"/>
      <c r="H136" s="69"/>
      <c r="I136" s="69"/>
      <c r="J136" s="69"/>
    </row>
    <row r="137" spans="1:10" ht="13.5">
      <c r="A137" s="68"/>
      <c r="B137" s="69"/>
      <c r="C137" s="69"/>
      <c r="D137" s="69"/>
      <c r="E137" s="69"/>
      <c r="F137" s="68"/>
      <c r="G137" s="69"/>
      <c r="H137" s="69"/>
      <c r="I137" s="69"/>
      <c r="J137" s="69"/>
    </row>
    <row r="138" spans="1:10" ht="13.5">
      <c r="A138" s="68"/>
      <c r="B138" s="69"/>
      <c r="C138" s="69"/>
      <c r="D138" s="69"/>
      <c r="E138" s="69"/>
      <c r="F138" s="68"/>
      <c r="G138" s="69"/>
      <c r="H138" s="69"/>
      <c r="I138" s="69"/>
      <c r="J138" s="69"/>
    </row>
    <row r="139" spans="1:10" ht="13.5">
      <c r="A139" s="68"/>
      <c r="B139" s="69"/>
      <c r="C139" s="69"/>
      <c r="D139" s="69"/>
      <c r="E139" s="69"/>
      <c r="F139" s="68"/>
      <c r="G139" s="69"/>
      <c r="H139" s="69"/>
      <c r="I139" s="69"/>
      <c r="J139" s="69"/>
    </row>
    <row r="140" spans="1:10" ht="13.5">
      <c r="A140" s="68"/>
      <c r="B140" s="69"/>
      <c r="C140" s="69"/>
      <c r="D140" s="69"/>
      <c r="E140" s="69"/>
      <c r="F140" s="70"/>
      <c r="G140" s="69"/>
      <c r="H140" s="69"/>
      <c r="I140" s="69"/>
      <c r="J140" s="69"/>
    </row>
    <row r="141" spans="1:10" ht="13.5">
      <c r="A141" s="68"/>
      <c r="B141" s="69"/>
      <c r="C141" s="69"/>
      <c r="D141" s="69"/>
      <c r="E141" s="69"/>
      <c r="F141" s="68"/>
      <c r="G141" s="69"/>
      <c r="H141" s="69"/>
      <c r="I141" s="69"/>
      <c r="J141" s="69"/>
    </row>
    <row r="142" spans="1:10" ht="13.5">
      <c r="A142" s="70"/>
      <c r="B142" s="69"/>
      <c r="C142" s="69"/>
      <c r="D142" s="69"/>
      <c r="E142" s="69"/>
      <c r="F142" s="68"/>
      <c r="G142" s="69"/>
      <c r="H142" s="69"/>
      <c r="I142" s="69"/>
      <c r="J142" s="69"/>
    </row>
    <row r="143" spans="1:10" ht="13.5">
      <c r="A143" s="68"/>
      <c r="B143" s="69"/>
      <c r="C143" s="69"/>
      <c r="D143" s="69"/>
      <c r="E143" s="69"/>
      <c r="F143" s="68"/>
      <c r="G143" s="69"/>
      <c r="H143" s="69"/>
      <c r="I143" s="69"/>
      <c r="J143" s="69"/>
    </row>
    <row r="144" spans="1:10" ht="13.5">
      <c r="A144" s="68"/>
      <c r="B144" s="69"/>
      <c r="C144" s="69"/>
      <c r="D144" s="69"/>
      <c r="E144" s="69"/>
      <c r="F144" s="70"/>
      <c r="G144" s="69"/>
      <c r="H144" s="69"/>
      <c r="I144" s="69"/>
      <c r="J144" s="69"/>
    </row>
    <row r="145" spans="1:10" ht="13.5">
      <c r="A145" s="68"/>
      <c r="B145" s="69"/>
      <c r="C145" s="69"/>
      <c r="D145" s="69"/>
      <c r="E145" s="69"/>
      <c r="F145" s="68"/>
      <c r="G145" s="69"/>
      <c r="H145" s="69"/>
      <c r="I145" s="69"/>
      <c r="J145" s="69"/>
    </row>
    <row r="146" spans="1:10" ht="13.5">
      <c r="A146" s="70"/>
      <c r="B146" s="69"/>
      <c r="C146" s="69"/>
      <c r="D146" s="69"/>
      <c r="E146" s="69"/>
      <c r="F146" s="68"/>
      <c r="G146" s="69"/>
      <c r="H146" s="69"/>
      <c r="I146" s="69"/>
      <c r="J146" s="69"/>
    </row>
    <row r="147" spans="1:10" ht="13.5">
      <c r="A147" s="68"/>
      <c r="B147" s="69"/>
      <c r="C147" s="69"/>
      <c r="D147" s="69"/>
      <c r="E147" s="69"/>
      <c r="F147" s="68"/>
      <c r="G147" s="69"/>
      <c r="H147" s="69"/>
      <c r="I147" s="69"/>
      <c r="J147" s="69"/>
    </row>
    <row r="148" spans="1:10" ht="13.5">
      <c r="A148" s="18"/>
      <c r="B148" s="24"/>
      <c r="C148" s="24"/>
      <c r="D148" s="24"/>
      <c r="E148" s="24"/>
      <c r="F148" s="13"/>
      <c r="G148" s="24"/>
      <c r="H148" s="24"/>
      <c r="I148" s="24"/>
      <c r="J148" s="24"/>
    </row>
    <row r="149" spans="1:10" ht="13.5">
      <c r="A149" s="13"/>
      <c r="B149" s="24"/>
      <c r="C149" s="24"/>
      <c r="D149" s="24"/>
      <c r="E149" s="24"/>
      <c r="F149" s="18"/>
      <c r="G149" s="24"/>
      <c r="H149" s="24"/>
      <c r="I149" s="24"/>
      <c r="J149" s="24"/>
    </row>
    <row r="150" spans="1:10" ht="13.5">
      <c r="A150" s="18"/>
      <c r="B150" s="24"/>
      <c r="C150" s="24"/>
      <c r="D150" s="24"/>
      <c r="E150" s="24"/>
      <c r="F150" s="18"/>
      <c r="G150" s="24"/>
      <c r="H150" s="24"/>
      <c r="I150" s="24"/>
      <c r="J150" s="24"/>
    </row>
    <row r="151" spans="1:10" ht="13.5">
      <c r="A151" s="18"/>
      <c r="B151" s="24"/>
      <c r="C151" s="24"/>
      <c r="D151" s="24"/>
      <c r="E151" s="24"/>
      <c r="F151" s="18"/>
      <c r="G151" s="24"/>
      <c r="H151" s="24"/>
      <c r="I151" s="24"/>
      <c r="J151" s="24"/>
    </row>
    <row r="152" spans="1:10" ht="13.5">
      <c r="A152" s="18"/>
      <c r="B152" s="24"/>
      <c r="C152" s="24"/>
      <c r="D152" s="24"/>
      <c r="E152" s="24"/>
      <c r="F152" s="18"/>
      <c r="G152" s="24"/>
      <c r="H152" s="24"/>
      <c r="I152" s="24"/>
      <c r="J152" s="24"/>
    </row>
    <row r="153" spans="1:10" ht="13.5">
      <c r="A153" s="18"/>
      <c r="B153" s="24"/>
      <c r="C153" s="24"/>
      <c r="D153" s="24"/>
      <c r="E153" s="24"/>
      <c r="F153" s="18"/>
      <c r="G153" s="24"/>
      <c r="H153" s="24"/>
      <c r="I153" s="24"/>
      <c r="J153" s="24"/>
    </row>
    <row r="154" spans="1:10" ht="13.5">
      <c r="A154" s="18"/>
      <c r="B154" s="24"/>
      <c r="C154" s="24"/>
      <c r="D154" s="24"/>
      <c r="E154" s="24"/>
      <c r="F154" s="18"/>
      <c r="G154" s="24"/>
      <c r="H154" s="24"/>
      <c r="I154" s="24"/>
      <c r="J154" s="24"/>
    </row>
    <row r="155" spans="1:10" ht="13.5">
      <c r="A155" s="13"/>
      <c r="B155" s="24"/>
      <c r="C155" s="24"/>
      <c r="D155" s="24"/>
      <c r="E155" s="24"/>
      <c r="F155" s="13"/>
      <c r="G155" s="24"/>
      <c r="H155" s="24"/>
      <c r="I155" s="24"/>
      <c r="J155" s="24"/>
    </row>
    <row r="156" spans="1:10" ht="13.5">
      <c r="A156" s="18"/>
      <c r="B156" s="24"/>
      <c r="C156" s="24"/>
      <c r="D156" s="24"/>
      <c r="E156" s="24"/>
      <c r="F156" s="18"/>
      <c r="G156" s="24"/>
      <c r="H156" s="24"/>
      <c r="I156" s="24"/>
      <c r="J156" s="24"/>
    </row>
    <row r="157" spans="1:10" ht="13.5">
      <c r="A157" s="18"/>
      <c r="B157" s="24"/>
      <c r="C157" s="24"/>
      <c r="D157" s="24"/>
      <c r="E157" s="24"/>
      <c r="F157" s="18"/>
      <c r="G157" s="24"/>
      <c r="H157" s="24"/>
      <c r="I157" s="24"/>
      <c r="J157" s="24"/>
    </row>
    <row r="158" spans="1:10" ht="13.5">
      <c r="A158" s="18"/>
      <c r="B158" s="24"/>
      <c r="C158" s="24"/>
      <c r="D158" s="24"/>
      <c r="E158" s="24"/>
      <c r="F158" s="18"/>
      <c r="G158" s="24"/>
      <c r="H158" s="24"/>
      <c r="I158" s="24"/>
      <c r="J158" s="24"/>
    </row>
    <row r="159" spans="1:10" ht="13.5">
      <c r="A159" s="18"/>
      <c r="B159" s="24"/>
      <c r="C159" s="24"/>
      <c r="D159" s="24"/>
      <c r="E159" s="24"/>
      <c r="F159" s="18"/>
      <c r="G159" s="24"/>
      <c r="H159" s="24"/>
      <c r="I159" s="24"/>
      <c r="J159" s="24"/>
    </row>
    <row r="160" spans="1:10" ht="13.5">
      <c r="A160" s="13"/>
      <c r="B160" s="24"/>
      <c r="C160" s="24"/>
      <c r="D160" s="24"/>
      <c r="E160" s="24"/>
      <c r="F160" s="3"/>
      <c r="G160" s="3"/>
      <c r="H160" s="3"/>
      <c r="I160" s="3"/>
      <c r="J160" s="3"/>
    </row>
    <row r="161" spans="1:10" ht="13.5">
      <c r="A161" s="18"/>
      <c r="B161" s="24"/>
      <c r="C161" s="24"/>
      <c r="D161" s="24"/>
      <c r="E161" s="24"/>
      <c r="F161" s="3"/>
      <c r="G161" s="3"/>
      <c r="H161" s="3"/>
      <c r="I161" s="3"/>
      <c r="J161" s="3"/>
    </row>
    <row r="162" spans="1:10" ht="13.5">
      <c r="A162" s="18"/>
      <c r="B162" s="24"/>
      <c r="C162" s="24"/>
      <c r="D162" s="24"/>
      <c r="E162" s="24"/>
      <c r="F162" s="3"/>
      <c r="G162" s="3"/>
      <c r="H162" s="3"/>
      <c r="I162" s="3"/>
      <c r="J162" s="3"/>
    </row>
    <row r="163" spans="1:10" ht="13.5">
      <c r="A163" s="13"/>
      <c r="B163" s="24"/>
      <c r="C163" s="24"/>
      <c r="D163" s="24"/>
      <c r="E163" s="24"/>
      <c r="F163" s="3"/>
      <c r="G163" s="3"/>
      <c r="H163" s="3"/>
      <c r="I163" s="3"/>
      <c r="J163" s="3"/>
    </row>
    <row r="164" spans="1:10" ht="13.5">
      <c r="A164" s="18"/>
      <c r="B164" s="24"/>
      <c r="C164" s="24"/>
      <c r="D164" s="24"/>
      <c r="E164" s="24"/>
      <c r="F164" s="13"/>
      <c r="G164" s="63"/>
      <c r="H164" s="63"/>
      <c r="I164" s="63"/>
      <c r="J164" s="63"/>
    </row>
    <row r="165" spans="1:10" ht="13.5">
      <c r="A165" s="18"/>
      <c r="B165" s="24"/>
      <c r="C165" s="24"/>
      <c r="D165" s="24"/>
      <c r="E165" s="24"/>
      <c r="F165" s="13"/>
      <c r="G165" s="63"/>
      <c r="H165" s="63"/>
      <c r="I165" s="63"/>
      <c r="J165" s="63"/>
    </row>
    <row r="166" spans="1:10" ht="13.5">
      <c r="A166" s="18"/>
      <c r="B166" s="24"/>
      <c r="C166" s="24"/>
      <c r="D166" s="24"/>
      <c r="E166" s="24"/>
      <c r="F166" s="13"/>
      <c r="G166" s="63"/>
      <c r="H166" s="63"/>
      <c r="I166" s="63"/>
      <c r="J166" s="63"/>
    </row>
    <row r="167" spans="1:10" ht="13.5">
      <c r="A167" s="18"/>
      <c r="B167" s="24"/>
      <c r="C167" s="24"/>
      <c r="D167" s="24"/>
      <c r="E167" s="24"/>
      <c r="F167" s="13"/>
      <c r="G167" s="63"/>
      <c r="H167" s="63"/>
      <c r="I167" s="63"/>
      <c r="J167" s="63"/>
    </row>
    <row r="168" spans="1:10" ht="13.5">
      <c r="A168" s="18"/>
      <c r="B168" s="24"/>
      <c r="C168" s="24"/>
      <c r="D168" s="24"/>
      <c r="E168" s="24"/>
      <c r="F168" s="13"/>
      <c r="G168" s="63"/>
      <c r="H168" s="63"/>
      <c r="I168" s="63"/>
      <c r="J168" s="63"/>
    </row>
    <row r="169" spans="1:10" ht="13.5">
      <c r="A169" s="13"/>
      <c r="B169" s="24"/>
      <c r="C169" s="24"/>
      <c r="D169" s="24"/>
      <c r="E169" s="24"/>
      <c r="F169" s="13"/>
      <c r="G169" s="63"/>
      <c r="H169" s="63"/>
      <c r="I169" s="63"/>
      <c r="J169" s="63"/>
    </row>
    <row r="170" spans="1:10" ht="13.5">
      <c r="A170" s="18"/>
      <c r="B170" s="24"/>
      <c r="C170" s="24"/>
      <c r="D170" s="24"/>
      <c r="E170" s="24"/>
      <c r="F170" s="13"/>
      <c r="G170" s="63"/>
      <c r="H170" s="63"/>
      <c r="I170" s="63"/>
      <c r="J170" s="63"/>
    </row>
    <row r="171" spans="1:10" ht="13.5">
      <c r="A171" s="18"/>
      <c r="B171" s="24"/>
      <c r="C171" s="24"/>
      <c r="D171" s="24"/>
      <c r="E171" s="24"/>
      <c r="F171" s="13"/>
      <c r="G171" s="63"/>
      <c r="H171" s="63"/>
      <c r="I171" s="63"/>
      <c r="J171" s="63"/>
    </row>
    <row r="172" spans="1:10" ht="13.5">
      <c r="A172" s="13"/>
      <c r="B172" s="24"/>
      <c r="C172" s="24"/>
      <c r="D172" s="24"/>
      <c r="E172" s="24"/>
      <c r="F172" s="13"/>
      <c r="G172" s="63"/>
      <c r="H172" s="63"/>
      <c r="I172" s="63"/>
      <c r="J172" s="63"/>
    </row>
    <row r="173" spans="1:10" ht="13.5">
      <c r="A173" s="18"/>
      <c r="B173" s="24"/>
      <c r="C173" s="24"/>
      <c r="D173" s="24"/>
      <c r="E173" s="24"/>
      <c r="F173" s="13"/>
      <c r="G173" s="63"/>
      <c r="H173" s="63"/>
      <c r="I173" s="63"/>
      <c r="J173" s="63"/>
    </row>
    <row r="174" spans="1:10" ht="13.5">
      <c r="A174" s="18"/>
      <c r="B174" s="24"/>
      <c r="C174" s="24"/>
      <c r="D174" s="24"/>
      <c r="E174" s="24"/>
      <c r="F174" s="13"/>
      <c r="G174" s="63"/>
      <c r="H174" s="63"/>
      <c r="I174" s="63"/>
      <c r="J174" s="63"/>
    </row>
    <row r="175" spans="1:10" ht="13.5">
      <c r="A175" s="18"/>
      <c r="B175" s="24"/>
      <c r="C175" s="24"/>
      <c r="D175" s="24"/>
      <c r="E175" s="24"/>
      <c r="F175" s="13"/>
      <c r="G175" s="63"/>
      <c r="H175" s="63"/>
      <c r="I175" s="63"/>
      <c r="J175" s="63"/>
    </row>
    <row r="176" spans="1:10" ht="13.5">
      <c r="A176" s="18"/>
      <c r="B176" s="24"/>
      <c r="C176" s="24"/>
      <c r="D176" s="24"/>
      <c r="E176" s="24"/>
      <c r="F176" s="13"/>
      <c r="G176" s="15"/>
      <c r="H176" s="15"/>
      <c r="I176" s="15"/>
      <c r="J176" s="15"/>
    </row>
    <row r="177" spans="1:10" ht="13.5">
      <c r="A177" s="3"/>
      <c r="B177" s="3"/>
      <c r="C177" s="3"/>
      <c r="D177" s="3"/>
      <c r="E177" s="3"/>
      <c r="F177" s="13"/>
      <c r="G177" s="15"/>
      <c r="H177" s="15"/>
      <c r="I177" s="15"/>
      <c r="J177" s="15"/>
    </row>
    <row r="178" spans="1:10" ht="13.5">
      <c r="A178" s="18"/>
      <c r="B178" s="24"/>
      <c r="C178" s="24"/>
      <c r="D178" s="24"/>
      <c r="E178" s="24"/>
      <c r="F178" s="13"/>
      <c r="G178" s="15"/>
      <c r="H178" s="15"/>
      <c r="I178" s="15"/>
      <c r="J178" s="15"/>
    </row>
    <row r="179" spans="1:10" ht="13.5">
      <c r="A179" s="18"/>
      <c r="B179" s="24"/>
      <c r="C179" s="24"/>
      <c r="D179" s="24"/>
      <c r="E179" s="24"/>
      <c r="F179" s="13"/>
      <c r="G179" s="15"/>
      <c r="H179" s="15"/>
      <c r="I179" s="15"/>
      <c r="J179" s="15"/>
    </row>
    <row r="180" spans="1:10" ht="13.5">
      <c r="A180" s="18"/>
      <c r="B180" s="24"/>
      <c r="C180" s="24"/>
      <c r="D180" s="24"/>
      <c r="E180" s="24"/>
      <c r="F180" s="18"/>
      <c r="G180" s="15"/>
      <c r="H180" s="15"/>
      <c r="I180" s="15"/>
      <c r="J180" s="15"/>
    </row>
    <row r="181" spans="1:10" ht="13.5">
      <c r="A181" s="18"/>
      <c r="B181" s="24"/>
      <c r="C181" s="24"/>
      <c r="D181" s="24"/>
      <c r="E181" s="24"/>
      <c r="F181" s="13"/>
      <c r="G181" s="15"/>
      <c r="H181" s="15"/>
      <c r="I181" s="15"/>
      <c r="J181" s="15"/>
    </row>
    <row r="182" spans="1:10" ht="13.5">
      <c r="A182" s="13"/>
      <c r="B182" s="24"/>
      <c r="C182" s="24"/>
      <c r="D182" s="24"/>
      <c r="E182" s="24"/>
      <c r="F182" s="13"/>
      <c r="G182" s="15"/>
      <c r="H182" s="15"/>
      <c r="I182" s="15"/>
      <c r="J182" s="15"/>
    </row>
    <row r="183" spans="1:10" ht="13.5">
      <c r="A183" s="18"/>
      <c r="B183" s="24"/>
      <c r="C183" s="24"/>
      <c r="D183" s="24"/>
      <c r="E183" s="24"/>
      <c r="F183" s="13"/>
      <c r="G183" s="15"/>
      <c r="H183" s="15"/>
      <c r="I183" s="15"/>
      <c r="J183" s="15"/>
    </row>
    <row r="184" spans="1:10" ht="13.5">
      <c r="A184" s="18"/>
      <c r="B184" s="24"/>
      <c r="C184" s="24"/>
      <c r="D184" s="24"/>
      <c r="E184" s="24"/>
      <c r="F184" s="13"/>
      <c r="G184" s="15"/>
      <c r="H184" s="15"/>
      <c r="I184" s="15"/>
      <c r="J184" s="15"/>
    </row>
    <row r="185" ht="13.5">
      <c r="G185" s="1"/>
    </row>
    <row r="186" ht="13.5">
      <c r="G186" s="1"/>
    </row>
    <row r="188" ht="13.5">
      <c r="E188" s="49"/>
    </row>
  </sheetData>
  <mergeCells count="10">
    <mergeCell ref="B2:F2"/>
    <mergeCell ref="B65:F65"/>
    <mergeCell ref="C69:E69"/>
    <mergeCell ref="B69:B70"/>
    <mergeCell ref="F4:J4"/>
    <mergeCell ref="H17:J17"/>
    <mergeCell ref="C17:E17"/>
    <mergeCell ref="F67:J67"/>
    <mergeCell ref="H69:J69"/>
    <mergeCell ref="G69:G70"/>
  </mergeCells>
  <printOptions/>
  <pageMargins left="0.5118110236220472" right="0.5118110236220472" top="0.3937007874015748" bottom="0.35433070866141736" header="0.5118110236220472" footer="0.5511811023622047"/>
  <pageSetup horizontalDpi="300" verticalDpi="300" orientation="portrait" paperSize="9" scale="98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 customHeight="1">
      <c r="B2" s="117" t="s">
        <v>57</v>
      </c>
      <c r="C2" s="117"/>
      <c r="D2" s="117"/>
      <c r="E2" s="117"/>
      <c r="F2" s="117"/>
    </row>
    <row r="4" spans="1:10" ht="18" customHeight="1">
      <c r="A4" s="4" t="s">
        <v>179</v>
      </c>
      <c r="F4" s="123" t="s">
        <v>491</v>
      </c>
      <c r="G4" s="123"/>
      <c r="H4" s="123"/>
      <c r="I4" s="123"/>
      <c r="J4" s="123"/>
    </row>
    <row r="5" spans="1:10" ht="13.5" customHeight="1">
      <c r="A5" s="4"/>
      <c r="F5" s="81"/>
      <c r="G5" s="81"/>
      <c r="H5" s="81"/>
      <c r="I5" s="81"/>
      <c r="J5" s="81"/>
    </row>
    <row r="6" spans="1:10" ht="15.75" customHeight="1">
      <c r="A6" s="81" t="s">
        <v>402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504</v>
      </c>
      <c r="B8" s="18">
        <v>35</v>
      </c>
      <c r="C8" s="18">
        <v>55</v>
      </c>
      <c r="D8" s="18">
        <v>25</v>
      </c>
      <c r="E8" s="7">
        <v>30</v>
      </c>
      <c r="F8" s="71" t="s">
        <v>477</v>
      </c>
      <c r="G8" s="103">
        <v>-15</v>
      </c>
      <c r="H8" s="103">
        <v>-57</v>
      </c>
      <c r="I8" s="103">
        <v>-28</v>
      </c>
      <c r="J8" s="103">
        <v>-29</v>
      </c>
    </row>
    <row r="9" spans="1:10" ht="13.5" customHeight="1">
      <c r="A9" s="7" t="s">
        <v>503</v>
      </c>
      <c r="B9" s="18">
        <v>26</v>
      </c>
      <c r="C9" s="18">
        <v>48</v>
      </c>
      <c r="D9" s="18">
        <v>24</v>
      </c>
      <c r="E9" s="7">
        <v>24</v>
      </c>
      <c r="F9" s="9" t="s">
        <v>506</v>
      </c>
      <c r="G9" s="103">
        <v>-2</v>
      </c>
      <c r="H9" s="103">
        <v>-55</v>
      </c>
      <c r="I9" s="103">
        <v>-23</v>
      </c>
      <c r="J9" s="103">
        <v>-22</v>
      </c>
    </row>
    <row r="10" spans="1:10" ht="13.5" customHeight="1">
      <c r="A10" s="7" t="s">
        <v>469</v>
      </c>
      <c r="B10" s="18">
        <v>35</v>
      </c>
      <c r="C10" s="18">
        <v>38</v>
      </c>
      <c r="D10" s="18">
        <v>28</v>
      </c>
      <c r="E10" s="7">
        <v>10</v>
      </c>
      <c r="F10" s="9" t="s">
        <v>470</v>
      </c>
      <c r="G10" s="103">
        <v>-13</v>
      </c>
      <c r="H10" s="103">
        <v>-51</v>
      </c>
      <c r="I10" s="103">
        <v>-23</v>
      </c>
      <c r="J10" s="103">
        <v>-28</v>
      </c>
    </row>
    <row r="11" spans="1:10" ht="13.5" customHeight="1">
      <c r="A11" s="7" t="s">
        <v>476</v>
      </c>
      <c r="B11" s="18">
        <v>20</v>
      </c>
      <c r="C11" s="18">
        <v>32</v>
      </c>
      <c r="D11" s="18">
        <v>16</v>
      </c>
      <c r="E11" s="7">
        <v>16</v>
      </c>
      <c r="F11" s="9" t="s">
        <v>471</v>
      </c>
      <c r="G11" s="103">
        <v>-19</v>
      </c>
      <c r="H11" s="103">
        <v>-49</v>
      </c>
      <c r="I11" s="103">
        <v>-32</v>
      </c>
      <c r="J11" s="103">
        <v>-17</v>
      </c>
    </row>
    <row r="12" spans="1:10" ht="13.5" customHeight="1">
      <c r="A12" s="8" t="s">
        <v>505</v>
      </c>
      <c r="B12" s="19">
        <v>12</v>
      </c>
      <c r="C12" s="19">
        <v>31</v>
      </c>
      <c r="D12" s="19">
        <v>19</v>
      </c>
      <c r="E12" s="8">
        <v>12</v>
      </c>
      <c r="F12" s="11" t="s">
        <v>478</v>
      </c>
      <c r="G12" s="104">
        <v>-14</v>
      </c>
      <c r="H12" s="104">
        <v>-46</v>
      </c>
      <c r="I12" s="104">
        <v>-25</v>
      </c>
      <c r="J12" s="104">
        <v>-21</v>
      </c>
    </row>
    <row r="13" spans="1:10" ht="13.5" customHeight="1">
      <c r="A13" s="18" t="s">
        <v>466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 customHeight="1">
      <c r="A17" s="38"/>
      <c r="B17" s="118" t="s">
        <v>0</v>
      </c>
      <c r="C17" s="120" t="s">
        <v>1</v>
      </c>
      <c r="D17" s="121"/>
      <c r="E17" s="122"/>
      <c r="F17" s="38"/>
      <c r="G17" s="118" t="s">
        <v>0</v>
      </c>
      <c r="H17" s="120" t="s">
        <v>1</v>
      </c>
      <c r="I17" s="121"/>
      <c r="J17" s="121"/>
    </row>
    <row r="18" spans="1:10" ht="15.75" customHeight="1">
      <c r="A18" s="39" t="s">
        <v>58</v>
      </c>
      <c r="B18" s="119"/>
      <c r="C18" s="45" t="s">
        <v>163</v>
      </c>
      <c r="D18" s="45" t="s">
        <v>2</v>
      </c>
      <c r="E18" s="45" t="s">
        <v>3</v>
      </c>
      <c r="F18" s="39" t="s">
        <v>59</v>
      </c>
      <c r="G18" s="119"/>
      <c r="H18" s="39" t="s">
        <v>163</v>
      </c>
      <c r="I18" s="45" t="s">
        <v>2</v>
      </c>
      <c r="J18" s="42" t="s">
        <v>3</v>
      </c>
    </row>
    <row r="19" spans="1:10" ht="13.5">
      <c r="A19" s="60" t="s">
        <v>215</v>
      </c>
      <c r="B19" s="110">
        <f>B26+B31+B34+B37+B40+B43+B46+B53+G22+G28+G35+G38+G41+G47+G52+G58+B76+B81+B87</f>
        <v>26633</v>
      </c>
      <c r="C19" s="111">
        <f>C26+C31+C34+C37+C40+C43+C46+C53+H22+H28+H35+H38+H41+H47+H52+H58+C76+C81+C87</f>
        <v>55756</v>
      </c>
      <c r="D19" s="111">
        <f>D26+D31+D34+D37+D40+D43+D46+D53+I22+I28+I35+I38+I41+I47+I52+I58+D76+D81+D87</f>
        <v>27704</v>
      </c>
      <c r="E19" s="88">
        <f>E26+E31+E34+E37+E40+E43+E46+E53+J22+J28+J35+J38+J41+J47+J52+J58+E76+E81+E87</f>
        <v>28052</v>
      </c>
      <c r="F19" s="7" t="s">
        <v>238</v>
      </c>
      <c r="G19" s="24">
        <v>291</v>
      </c>
      <c r="H19" s="24">
        <f>I19+J19</f>
        <v>584</v>
      </c>
      <c r="I19" s="24">
        <v>302</v>
      </c>
      <c r="J19" s="24">
        <v>282</v>
      </c>
    </row>
    <row r="20" spans="1:10" ht="13.5">
      <c r="A20" s="12"/>
      <c r="B20" s="112"/>
      <c r="C20" s="76"/>
      <c r="D20" s="76"/>
      <c r="E20" s="79"/>
      <c r="F20" s="7" t="s">
        <v>239</v>
      </c>
      <c r="G20" s="24">
        <v>983</v>
      </c>
      <c r="H20" s="24">
        <f>I20+J20</f>
        <v>2013</v>
      </c>
      <c r="I20" s="24">
        <v>1056</v>
      </c>
      <c r="J20" s="24">
        <v>957</v>
      </c>
    </row>
    <row r="21" spans="1:10" ht="13.5">
      <c r="A21" s="7" t="s">
        <v>216</v>
      </c>
      <c r="B21" s="27">
        <v>168</v>
      </c>
      <c r="C21" s="24">
        <f aca="true" t="shared" si="0" ref="C21:C26">D21+E21</f>
        <v>437</v>
      </c>
      <c r="D21" s="24">
        <v>219</v>
      </c>
      <c r="E21" s="26">
        <v>218</v>
      </c>
      <c r="F21" s="7" t="s">
        <v>240</v>
      </c>
      <c r="G21" s="24">
        <v>12</v>
      </c>
      <c r="H21" s="24">
        <f>I21+J21</f>
        <v>17</v>
      </c>
      <c r="I21" s="24">
        <v>12</v>
      </c>
      <c r="J21" s="24">
        <v>5</v>
      </c>
    </row>
    <row r="22" spans="1:10" ht="13.5">
      <c r="A22" s="7" t="s">
        <v>217</v>
      </c>
      <c r="B22" s="27">
        <v>417</v>
      </c>
      <c r="C22" s="24">
        <f t="shared" si="0"/>
        <v>956</v>
      </c>
      <c r="D22" s="24">
        <v>452</v>
      </c>
      <c r="E22" s="26">
        <v>504</v>
      </c>
      <c r="F22" s="7" t="s">
        <v>186</v>
      </c>
      <c r="G22" s="24">
        <f>B55+B56+B57+B58+G19+G20+G21</f>
        <v>2132</v>
      </c>
      <c r="H22" s="24">
        <f>C55+C56+C57+C58+H19+H20+H21</f>
        <v>4051</v>
      </c>
      <c r="I22" s="24">
        <f>D55+D56+D57+D58+I19+I20+I21</f>
        <v>2149</v>
      </c>
      <c r="J22" s="24">
        <f>E55+E56+E57+E58+J19+J20+J21</f>
        <v>1902</v>
      </c>
    </row>
    <row r="23" spans="1:10" ht="13.5">
      <c r="A23" s="7" t="s">
        <v>218</v>
      </c>
      <c r="B23" s="27">
        <v>540</v>
      </c>
      <c r="C23" s="24">
        <f t="shared" si="0"/>
        <v>1099</v>
      </c>
      <c r="D23" s="24">
        <v>542</v>
      </c>
      <c r="E23" s="26">
        <v>557</v>
      </c>
      <c r="F23" s="7"/>
      <c r="G23" s="24"/>
      <c r="H23" s="24"/>
      <c r="I23" s="24"/>
      <c r="J23" s="24"/>
    </row>
    <row r="24" spans="1:10" ht="13.5">
      <c r="A24" s="7" t="s">
        <v>219</v>
      </c>
      <c r="B24" s="27">
        <v>489</v>
      </c>
      <c r="C24" s="24">
        <f t="shared" si="0"/>
        <v>984</v>
      </c>
      <c r="D24" s="24">
        <v>500</v>
      </c>
      <c r="E24" s="26">
        <v>484</v>
      </c>
      <c r="F24" s="7" t="s">
        <v>241</v>
      </c>
      <c r="G24" s="24">
        <v>181</v>
      </c>
      <c r="H24" s="24">
        <f>I24+J24</f>
        <v>353</v>
      </c>
      <c r="I24" s="24">
        <v>183</v>
      </c>
      <c r="J24" s="24">
        <v>170</v>
      </c>
    </row>
    <row r="25" spans="1:10" ht="13.5">
      <c r="A25" s="7" t="s">
        <v>220</v>
      </c>
      <c r="B25" s="27">
        <v>444</v>
      </c>
      <c r="C25" s="24">
        <f t="shared" si="0"/>
        <v>913</v>
      </c>
      <c r="D25" s="24">
        <v>448</v>
      </c>
      <c r="E25" s="26">
        <v>465</v>
      </c>
      <c r="F25" s="7" t="s">
        <v>242</v>
      </c>
      <c r="G25" s="24">
        <v>346</v>
      </c>
      <c r="H25" s="24">
        <f>I25+J25</f>
        <v>685</v>
      </c>
      <c r="I25" s="24">
        <v>370</v>
      </c>
      <c r="J25" s="24">
        <v>315</v>
      </c>
    </row>
    <row r="26" spans="1:10" ht="13.5">
      <c r="A26" s="7" t="s">
        <v>192</v>
      </c>
      <c r="B26" s="27">
        <f>SUM(B21:B25)</f>
        <v>2058</v>
      </c>
      <c r="C26" s="24">
        <f t="shared" si="0"/>
        <v>4389</v>
      </c>
      <c r="D26" s="24">
        <f>SUM(D21:D25)</f>
        <v>2161</v>
      </c>
      <c r="E26" s="26">
        <f>SUM(E21:E25)</f>
        <v>2228</v>
      </c>
      <c r="F26" s="7" t="s">
        <v>243</v>
      </c>
      <c r="G26" s="24">
        <v>320</v>
      </c>
      <c r="H26" s="24">
        <f>I26+J26</f>
        <v>699</v>
      </c>
      <c r="I26" s="24">
        <v>330</v>
      </c>
      <c r="J26" s="24">
        <v>369</v>
      </c>
    </row>
    <row r="27" spans="1:10" ht="13.5">
      <c r="A27" s="12"/>
      <c r="B27" s="27"/>
      <c r="C27" s="24"/>
      <c r="D27" s="24"/>
      <c r="E27" s="26"/>
      <c r="F27" s="7" t="s">
        <v>244</v>
      </c>
      <c r="G27" s="24">
        <v>399</v>
      </c>
      <c r="H27" s="24">
        <f>I27+J27</f>
        <v>784</v>
      </c>
      <c r="I27" s="24">
        <v>409</v>
      </c>
      <c r="J27" s="24">
        <v>375</v>
      </c>
    </row>
    <row r="28" spans="1:10" ht="13.5">
      <c r="A28" s="7" t="s">
        <v>221</v>
      </c>
      <c r="B28" s="27">
        <v>194</v>
      </c>
      <c r="C28" s="24">
        <f>D28+E28</f>
        <v>396</v>
      </c>
      <c r="D28" s="24">
        <v>189</v>
      </c>
      <c r="E28" s="26">
        <v>207</v>
      </c>
      <c r="F28" s="7" t="s">
        <v>192</v>
      </c>
      <c r="G28" s="24">
        <f>SUM(G24:G27)</f>
        <v>1246</v>
      </c>
      <c r="H28" s="24">
        <f>I28+J28</f>
        <v>2521</v>
      </c>
      <c r="I28" s="24">
        <f>SUM(I24:I27)</f>
        <v>1292</v>
      </c>
      <c r="J28" s="24">
        <f>SUM(J24:J27)</f>
        <v>1229</v>
      </c>
    </row>
    <row r="29" spans="1:10" ht="13.5">
      <c r="A29" s="7" t="s">
        <v>222</v>
      </c>
      <c r="B29" s="27">
        <v>652</v>
      </c>
      <c r="C29" s="24">
        <f>D29+E29</f>
        <v>1316</v>
      </c>
      <c r="D29" s="24">
        <v>690</v>
      </c>
      <c r="E29" s="26">
        <v>626</v>
      </c>
      <c r="F29" s="87"/>
      <c r="G29" s="54"/>
      <c r="H29" s="3"/>
      <c r="I29" s="3"/>
      <c r="J29" s="3"/>
    </row>
    <row r="30" spans="1:10" ht="13.5">
      <c r="A30" s="7" t="s">
        <v>223</v>
      </c>
      <c r="B30" s="27">
        <v>664</v>
      </c>
      <c r="C30" s="24">
        <f>D30+E30</f>
        <v>1468</v>
      </c>
      <c r="D30" s="24">
        <v>716</v>
      </c>
      <c r="E30" s="26">
        <v>752</v>
      </c>
      <c r="F30" s="7" t="s">
        <v>458</v>
      </c>
      <c r="G30" s="22">
        <v>706</v>
      </c>
      <c r="H30" s="22">
        <f aca="true" t="shared" si="1" ref="H30:H35">I30+J30</f>
        <v>1476</v>
      </c>
      <c r="I30" s="22">
        <v>787</v>
      </c>
      <c r="J30" s="22">
        <v>689</v>
      </c>
    </row>
    <row r="31" spans="1:10" ht="13.5">
      <c r="A31" s="7" t="s">
        <v>192</v>
      </c>
      <c r="B31" s="27">
        <f>SUM(B28:B30)</f>
        <v>1510</v>
      </c>
      <c r="C31" s="24">
        <f>D31+E31</f>
        <v>3180</v>
      </c>
      <c r="D31" s="24">
        <f>SUM(D28:D30)</f>
        <v>1595</v>
      </c>
      <c r="E31" s="26">
        <f>SUM(E28:E30)</f>
        <v>1585</v>
      </c>
      <c r="F31" s="7" t="s">
        <v>459</v>
      </c>
      <c r="G31" s="22">
        <v>549</v>
      </c>
      <c r="H31" s="22">
        <f t="shared" si="1"/>
        <v>1152</v>
      </c>
      <c r="I31" s="22">
        <v>581</v>
      </c>
      <c r="J31" s="22">
        <v>571</v>
      </c>
    </row>
    <row r="32" spans="1:10" ht="13.5">
      <c r="A32" s="12"/>
      <c r="B32" s="27"/>
      <c r="C32" s="24"/>
      <c r="D32" s="24"/>
      <c r="E32" s="26"/>
      <c r="F32" s="7" t="s">
        <v>460</v>
      </c>
      <c r="G32" s="24">
        <v>464</v>
      </c>
      <c r="H32" s="24">
        <f t="shared" si="1"/>
        <v>932</v>
      </c>
      <c r="I32" s="24">
        <v>456</v>
      </c>
      <c r="J32" s="24">
        <v>476</v>
      </c>
    </row>
    <row r="33" spans="1:10" ht="13.5">
      <c r="A33" s="7" t="s">
        <v>224</v>
      </c>
      <c r="B33" s="27">
        <v>977</v>
      </c>
      <c r="C33" s="24">
        <f>D33+E33</f>
        <v>2076</v>
      </c>
      <c r="D33" s="24">
        <v>1002</v>
      </c>
      <c r="E33" s="26">
        <v>1074</v>
      </c>
      <c r="F33" s="7" t="s">
        <v>461</v>
      </c>
      <c r="G33" s="24">
        <v>415</v>
      </c>
      <c r="H33" s="24">
        <f t="shared" si="1"/>
        <v>863</v>
      </c>
      <c r="I33" s="24">
        <v>412</v>
      </c>
      <c r="J33" s="24">
        <v>451</v>
      </c>
    </row>
    <row r="34" spans="1:10" ht="13.5">
      <c r="A34" s="7" t="s">
        <v>192</v>
      </c>
      <c r="B34" s="27">
        <f>B33</f>
        <v>977</v>
      </c>
      <c r="C34" s="24">
        <f>D34+E34</f>
        <v>2076</v>
      </c>
      <c r="D34" s="24">
        <f>D33</f>
        <v>1002</v>
      </c>
      <c r="E34" s="26">
        <f>E33</f>
        <v>1074</v>
      </c>
      <c r="F34" s="7" t="s">
        <v>462</v>
      </c>
      <c r="G34" s="24">
        <v>231</v>
      </c>
      <c r="H34" s="24">
        <f t="shared" si="1"/>
        <v>516</v>
      </c>
      <c r="I34" s="24">
        <v>275</v>
      </c>
      <c r="J34" s="24">
        <v>241</v>
      </c>
    </row>
    <row r="35" spans="1:10" ht="13.5">
      <c r="A35" s="12"/>
      <c r="B35" s="27"/>
      <c r="C35" s="24"/>
      <c r="D35" s="24"/>
      <c r="E35" s="26"/>
      <c r="F35" s="7" t="s">
        <v>164</v>
      </c>
      <c r="G35" s="24">
        <f>SUM(G30:G34)</f>
        <v>2365</v>
      </c>
      <c r="H35" s="24">
        <f t="shared" si="1"/>
        <v>4939</v>
      </c>
      <c r="I35" s="24">
        <f>SUM(I30:I34)</f>
        <v>2511</v>
      </c>
      <c r="J35" s="24">
        <f>SUM(J30:J34)</f>
        <v>2428</v>
      </c>
    </row>
    <row r="36" spans="1:10" ht="13.5">
      <c r="A36" s="7" t="s">
        <v>225</v>
      </c>
      <c r="B36" s="27">
        <v>486</v>
      </c>
      <c r="C36" s="24">
        <f>D36+E36</f>
        <v>1097</v>
      </c>
      <c r="D36" s="24">
        <v>539</v>
      </c>
      <c r="E36" s="26">
        <v>558</v>
      </c>
      <c r="F36" s="7"/>
      <c r="G36" s="24"/>
      <c r="H36" s="24"/>
      <c r="I36" s="24"/>
      <c r="J36" s="24"/>
    </row>
    <row r="37" spans="1:10" ht="13.5">
      <c r="A37" s="7" t="s">
        <v>192</v>
      </c>
      <c r="B37" s="27">
        <f>B36</f>
        <v>486</v>
      </c>
      <c r="C37" s="24">
        <f>D37+E37</f>
        <v>1097</v>
      </c>
      <c r="D37" s="24">
        <f>D36</f>
        <v>539</v>
      </c>
      <c r="E37" s="26">
        <f>E36</f>
        <v>558</v>
      </c>
      <c r="F37" s="7" t="s">
        <v>137</v>
      </c>
      <c r="G37" s="24">
        <v>11</v>
      </c>
      <c r="H37" s="24">
        <f>I37+J37</f>
        <v>13</v>
      </c>
      <c r="I37" s="74">
        <v>9</v>
      </c>
      <c r="J37" s="74">
        <v>4</v>
      </c>
    </row>
    <row r="38" spans="1:10" ht="13.5">
      <c r="A38" s="12"/>
      <c r="B38" s="27"/>
      <c r="C38" s="24"/>
      <c r="D38" s="24"/>
      <c r="E38" s="26"/>
      <c r="F38" s="7" t="s">
        <v>164</v>
      </c>
      <c r="G38" s="24">
        <f>G37</f>
        <v>11</v>
      </c>
      <c r="H38" s="24">
        <f>I38+J38</f>
        <v>13</v>
      </c>
      <c r="I38" s="74">
        <f>I37</f>
        <v>9</v>
      </c>
      <c r="J38" s="74">
        <f>J37</f>
        <v>4</v>
      </c>
    </row>
    <row r="39" spans="1:6" ht="13.5">
      <c r="A39" s="7" t="s">
        <v>226</v>
      </c>
      <c r="B39" s="27">
        <v>132</v>
      </c>
      <c r="C39" s="24">
        <f>D39+E39</f>
        <v>291</v>
      </c>
      <c r="D39" s="24">
        <v>147</v>
      </c>
      <c r="E39" s="26">
        <v>144</v>
      </c>
      <c r="F39" s="53"/>
    </row>
    <row r="40" spans="1:10" ht="13.5">
      <c r="A40" s="7" t="s">
        <v>192</v>
      </c>
      <c r="B40" s="27">
        <f>B39</f>
        <v>132</v>
      </c>
      <c r="C40" s="24">
        <f>D40+E40</f>
        <v>291</v>
      </c>
      <c r="D40" s="24">
        <f>D39</f>
        <v>147</v>
      </c>
      <c r="E40" s="26">
        <f>E39</f>
        <v>144</v>
      </c>
      <c r="F40" s="7" t="s">
        <v>138</v>
      </c>
      <c r="G40" s="24">
        <v>63</v>
      </c>
      <c r="H40" s="24">
        <f>I40+J40</f>
        <v>110</v>
      </c>
      <c r="I40" s="24">
        <v>61</v>
      </c>
      <c r="J40" s="24">
        <v>49</v>
      </c>
    </row>
    <row r="41" spans="1:10" ht="13.5">
      <c r="A41" s="12"/>
      <c r="B41" s="27"/>
      <c r="C41" s="24"/>
      <c r="D41" s="24"/>
      <c r="E41" s="26"/>
      <c r="F41" s="7" t="s">
        <v>60</v>
      </c>
      <c r="G41" s="24">
        <f>G40</f>
        <v>63</v>
      </c>
      <c r="H41" s="24">
        <f>I41+J41</f>
        <v>110</v>
      </c>
      <c r="I41" s="24">
        <f>I40</f>
        <v>61</v>
      </c>
      <c r="J41" s="24">
        <f>J40</f>
        <v>49</v>
      </c>
    </row>
    <row r="42" spans="1:10" ht="13.5">
      <c r="A42" s="7" t="s">
        <v>227</v>
      </c>
      <c r="B42" s="27">
        <v>282</v>
      </c>
      <c r="C42" s="24">
        <f>D42+E42</f>
        <v>599</v>
      </c>
      <c r="D42" s="24">
        <v>301</v>
      </c>
      <c r="E42" s="26">
        <v>298</v>
      </c>
      <c r="F42" s="7"/>
      <c r="G42" s="24"/>
      <c r="H42" s="24"/>
      <c r="I42" s="24"/>
      <c r="J42" s="24"/>
    </row>
    <row r="43" spans="1:10" ht="13.5">
      <c r="A43" s="7" t="s">
        <v>192</v>
      </c>
      <c r="B43" s="27">
        <f>B42</f>
        <v>282</v>
      </c>
      <c r="C43" s="24">
        <f>D43+E43</f>
        <v>599</v>
      </c>
      <c r="D43" s="24">
        <f>D42</f>
        <v>301</v>
      </c>
      <c r="E43" s="26">
        <f>E42</f>
        <v>298</v>
      </c>
      <c r="F43" s="7" t="s">
        <v>139</v>
      </c>
      <c r="G43" s="24">
        <v>768</v>
      </c>
      <c r="H43" s="24">
        <f>I43+J43</f>
        <v>1662</v>
      </c>
      <c r="I43" s="24">
        <v>828</v>
      </c>
      <c r="J43" s="24">
        <v>834</v>
      </c>
    </row>
    <row r="44" spans="1:10" ht="13.5">
      <c r="A44" s="12"/>
      <c r="B44" s="27"/>
      <c r="C44" s="24"/>
      <c r="D44" s="24"/>
      <c r="E44" s="26"/>
      <c r="F44" s="7" t="s">
        <v>140</v>
      </c>
      <c r="G44" s="24">
        <v>906</v>
      </c>
      <c r="H44" s="24">
        <f>I44+J44</f>
        <v>2033</v>
      </c>
      <c r="I44" s="24">
        <v>982</v>
      </c>
      <c r="J44" s="24">
        <v>1051</v>
      </c>
    </row>
    <row r="45" spans="1:10" ht="13.5">
      <c r="A45" s="7" t="s">
        <v>228</v>
      </c>
      <c r="B45" s="27">
        <v>144</v>
      </c>
      <c r="C45" s="24">
        <f>D45+E45</f>
        <v>237</v>
      </c>
      <c r="D45" s="24">
        <v>130</v>
      </c>
      <c r="E45" s="26">
        <v>107</v>
      </c>
      <c r="F45" s="7" t="s">
        <v>141</v>
      </c>
      <c r="G45" s="24">
        <v>169</v>
      </c>
      <c r="H45" s="24">
        <f>I45+J45</f>
        <v>344</v>
      </c>
      <c r="I45" s="24">
        <v>173</v>
      </c>
      <c r="J45" s="24">
        <v>171</v>
      </c>
    </row>
    <row r="46" spans="1:10" ht="13.5">
      <c r="A46" s="7" t="s">
        <v>192</v>
      </c>
      <c r="B46" s="27">
        <f>B45</f>
        <v>144</v>
      </c>
      <c r="C46" s="24">
        <f>D46+E46</f>
        <v>237</v>
      </c>
      <c r="D46" s="24">
        <f>D45</f>
        <v>130</v>
      </c>
      <c r="E46" s="26">
        <f>E45</f>
        <v>107</v>
      </c>
      <c r="F46" s="7" t="s">
        <v>142</v>
      </c>
      <c r="G46" s="24">
        <v>833</v>
      </c>
      <c r="H46" s="24">
        <f>I46+J46</f>
        <v>1892</v>
      </c>
      <c r="I46" s="24">
        <v>885</v>
      </c>
      <c r="J46" s="24">
        <v>1007</v>
      </c>
    </row>
    <row r="47" spans="1:10" ht="13.5">
      <c r="A47" s="12"/>
      <c r="B47" s="27"/>
      <c r="C47" s="24"/>
      <c r="D47" s="24"/>
      <c r="E47" s="26"/>
      <c r="F47" s="7" t="s">
        <v>60</v>
      </c>
      <c r="G47" s="24">
        <f>SUM(G43:G46)</f>
        <v>2676</v>
      </c>
      <c r="H47" s="24">
        <f>SUM(H43:H46)</f>
        <v>5931</v>
      </c>
      <c r="I47" s="24">
        <f>SUM(I43:I46)</f>
        <v>2868</v>
      </c>
      <c r="J47" s="24">
        <f>SUM(J43:J46)</f>
        <v>3063</v>
      </c>
    </row>
    <row r="48" spans="1:10" ht="13.5">
      <c r="A48" s="7" t="s">
        <v>229</v>
      </c>
      <c r="B48" s="27">
        <v>597</v>
      </c>
      <c r="C48" s="24">
        <f aca="true" t="shared" si="2" ref="C48:C53">D48+E48</f>
        <v>1335</v>
      </c>
      <c r="D48" s="24">
        <v>693</v>
      </c>
      <c r="E48" s="26">
        <v>642</v>
      </c>
      <c r="F48" s="7"/>
      <c r="G48" s="24"/>
      <c r="H48" s="24"/>
      <c r="I48" s="24"/>
      <c r="J48" s="24"/>
    </row>
    <row r="49" spans="1:10" ht="13.5">
      <c r="A49" s="7" t="s">
        <v>230</v>
      </c>
      <c r="B49" s="27">
        <v>526</v>
      </c>
      <c r="C49" s="24">
        <f t="shared" si="2"/>
        <v>935</v>
      </c>
      <c r="D49" s="24">
        <v>527</v>
      </c>
      <c r="E49" s="26">
        <v>408</v>
      </c>
      <c r="F49" s="7" t="s">
        <v>143</v>
      </c>
      <c r="G49" s="24">
        <v>291</v>
      </c>
      <c r="H49" s="24">
        <f>I49+J49</f>
        <v>713</v>
      </c>
      <c r="I49" s="24">
        <v>349</v>
      </c>
      <c r="J49" s="24">
        <v>364</v>
      </c>
    </row>
    <row r="50" spans="1:10" ht="13.5">
      <c r="A50" s="7" t="s">
        <v>231</v>
      </c>
      <c r="B50" s="27">
        <v>413</v>
      </c>
      <c r="C50" s="24">
        <f t="shared" si="2"/>
        <v>840</v>
      </c>
      <c r="D50" s="24">
        <v>434</v>
      </c>
      <c r="E50" s="26">
        <v>406</v>
      </c>
      <c r="F50" s="7" t="s">
        <v>144</v>
      </c>
      <c r="G50" s="24">
        <v>397</v>
      </c>
      <c r="H50" s="24">
        <f>I50+J50</f>
        <v>895</v>
      </c>
      <c r="I50" s="24">
        <v>439</v>
      </c>
      <c r="J50" s="24">
        <v>456</v>
      </c>
    </row>
    <row r="51" spans="1:10" ht="13.5">
      <c r="A51" s="7" t="s">
        <v>232</v>
      </c>
      <c r="B51" s="27">
        <v>124</v>
      </c>
      <c r="C51" s="24">
        <f t="shared" si="2"/>
        <v>238</v>
      </c>
      <c r="D51" s="24">
        <v>126</v>
      </c>
      <c r="E51" s="26">
        <v>112</v>
      </c>
      <c r="F51" s="7" t="s">
        <v>145</v>
      </c>
      <c r="G51" s="24">
        <v>395</v>
      </c>
      <c r="H51" s="24">
        <f>I51+J51</f>
        <v>810</v>
      </c>
      <c r="I51" s="24">
        <v>362</v>
      </c>
      <c r="J51" s="24">
        <v>448</v>
      </c>
    </row>
    <row r="52" spans="1:10" ht="13.5">
      <c r="A52" s="7" t="s">
        <v>233</v>
      </c>
      <c r="B52" s="27">
        <v>204</v>
      </c>
      <c r="C52" s="24">
        <f t="shared" si="2"/>
        <v>399</v>
      </c>
      <c r="D52" s="24">
        <v>191</v>
      </c>
      <c r="E52" s="26">
        <v>208</v>
      </c>
      <c r="F52" s="7" t="s">
        <v>60</v>
      </c>
      <c r="G52" s="24">
        <f>SUM(G49:G51)</f>
        <v>1083</v>
      </c>
      <c r="H52" s="24">
        <f>I52+J52</f>
        <v>2418</v>
      </c>
      <c r="I52" s="24">
        <f>SUM(I49:I51)</f>
        <v>1150</v>
      </c>
      <c r="J52" s="24">
        <f>SUM(J49:J51)</f>
        <v>1268</v>
      </c>
    </row>
    <row r="53" spans="1:10" ht="13.5">
      <c r="A53" s="7" t="s">
        <v>192</v>
      </c>
      <c r="B53" s="27">
        <f>SUM(B48:B52)</f>
        <v>1864</v>
      </c>
      <c r="C53" s="24">
        <f t="shared" si="2"/>
        <v>3747</v>
      </c>
      <c r="D53" s="24">
        <f>SUM(D48:D52)</f>
        <v>1971</v>
      </c>
      <c r="E53" s="26">
        <f>SUM(E48:E52)</f>
        <v>1776</v>
      </c>
      <c r="F53" s="7"/>
      <c r="G53" s="24"/>
      <c r="H53" s="24"/>
      <c r="I53" s="24"/>
      <c r="J53" s="24"/>
    </row>
    <row r="54" spans="1:10" ht="13.5">
      <c r="A54" s="7"/>
      <c r="B54" s="27"/>
      <c r="C54" s="24"/>
      <c r="D54" s="24"/>
      <c r="E54" s="26"/>
      <c r="F54" s="7" t="s">
        <v>146</v>
      </c>
      <c r="G54" s="24">
        <v>1086</v>
      </c>
      <c r="H54" s="24">
        <f>I54+J54</f>
        <v>2261</v>
      </c>
      <c r="I54" s="24">
        <v>1109</v>
      </c>
      <c r="J54" s="24">
        <v>1152</v>
      </c>
    </row>
    <row r="55" spans="1:10" ht="13.5">
      <c r="A55" s="7" t="s">
        <v>234</v>
      </c>
      <c r="B55" s="27">
        <v>210</v>
      </c>
      <c r="C55" s="24">
        <f>D55+E55</f>
        <v>382</v>
      </c>
      <c r="D55" s="24">
        <v>206</v>
      </c>
      <c r="E55" s="26">
        <v>176</v>
      </c>
      <c r="F55" s="7" t="s">
        <v>147</v>
      </c>
      <c r="G55" s="24">
        <v>901</v>
      </c>
      <c r="H55" s="24">
        <f>I55+J55</f>
        <v>1882</v>
      </c>
      <c r="I55" s="24">
        <v>912</v>
      </c>
      <c r="J55" s="24">
        <v>970</v>
      </c>
    </row>
    <row r="56" spans="1:10" ht="13.5">
      <c r="A56" s="7" t="s">
        <v>235</v>
      </c>
      <c r="B56" s="27">
        <v>131</v>
      </c>
      <c r="C56" s="24">
        <f>D56+E56</f>
        <v>206</v>
      </c>
      <c r="D56" s="24">
        <v>108</v>
      </c>
      <c r="E56" s="26">
        <v>98</v>
      </c>
      <c r="F56" s="7" t="s">
        <v>148</v>
      </c>
      <c r="G56" s="24">
        <v>577</v>
      </c>
      <c r="H56" s="24">
        <f>I56+J56</f>
        <v>1192</v>
      </c>
      <c r="I56" s="24">
        <v>596</v>
      </c>
      <c r="J56" s="24">
        <v>596</v>
      </c>
    </row>
    <row r="57" spans="1:10" ht="13.5">
      <c r="A57" s="7" t="s">
        <v>236</v>
      </c>
      <c r="B57" s="27">
        <v>204</v>
      </c>
      <c r="C57" s="24">
        <f>D57+E57</f>
        <v>337</v>
      </c>
      <c r="D57" s="24">
        <v>201</v>
      </c>
      <c r="E57" s="26">
        <v>136</v>
      </c>
      <c r="F57" s="7" t="s">
        <v>149</v>
      </c>
      <c r="G57" s="24">
        <v>766</v>
      </c>
      <c r="H57" s="24">
        <f>I57+J57</f>
        <v>1514</v>
      </c>
      <c r="I57" s="24">
        <v>753</v>
      </c>
      <c r="J57" s="24">
        <v>761</v>
      </c>
    </row>
    <row r="58" spans="1:10" ht="13.5">
      <c r="A58" s="8" t="s">
        <v>237</v>
      </c>
      <c r="B58" s="28">
        <v>301</v>
      </c>
      <c r="C58" s="29">
        <f>D58+E58</f>
        <v>512</v>
      </c>
      <c r="D58" s="29">
        <v>264</v>
      </c>
      <c r="E58" s="30">
        <v>248</v>
      </c>
      <c r="F58" s="7" t="s">
        <v>60</v>
      </c>
      <c r="G58" s="24">
        <f>SUM(G54:G57)</f>
        <v>3330</v>
      </c>
      <c r="H58" s="24">
        <f>I58+J58</f>
        <v>6849</v>
      </c>
      <c r="I58" s="24">
        <f>SUM(I54:I57)</f>
        <v>3370</v>
      </c>
      <c r="J58" s="24">
        <f>SUM(J54:J57)</f>
        <v>3479</v>
      </c>
    </row>
    <row r="59" spans="1:10" ht="13.5">
      <c r="A59" s="18"/>
      <c r="B59" s="18"/>
      <c r="C59" s="18"/>
      <c r="D59" s="18"/>
      <c r="E59" s="18"/>
      <c r="F59" s="37"/>
      <c r="G59" s="72"/>
      <c r="H59" s="73"/>
      <c r="I59" s="73"/>
      <c r="J59" s="73"/>
    </row>
    <row r="60" spans="1:10" ht="13.5">
      <c r="A60" s="18"/>
      <c r="B60" s="18"/>
      <c r="C60" s="18"/>
      <c r="D60" s="18"/>
      <c r="E60" s="18"/>
      <c r="F60" s="18"/>
      <c r="G60" s="2"/>
      <c r="H60" s="3"/>
      <c r="I60" s="3"/>
      <c r="J60" s="3"/>
    </row>
    <row r="61" spans="1:7" ht="13.5">
      <c r="A61" s="2"/>
      <c r="E61" s="3"/>
      <c r="F61" s="3"/>
      <c r="G61" s="1"/>
    </row>
    <row r="62" ht="13.5">
      <c r="E62" s="49">
        <v>6</v>
      </c>
    </row>
    <row r="64" ht="13.5">
      <c r="E64" s="49"/>
    </row>
    <row r="65" spans="1:6" ht="17.25">
      <c r="A65" s="3"/>
      <c r="B65" s="117" t="s">
        <v>57</v>
      </c>
      <c r="C65" s="117"/>
      <c r="D65" s="117"/>
      <c r="E65" s="117"/>
      <c r="F65" s="117"/>
    </row>
    <row r="66" ht="13.5">
      <c r="A66" s="3"/>
    </row>
    <row r="67" spans="1:10" ht="18" customHeight="1">
      <c r="A67" s="61" t="s">
        <v>180</v>
      </c>
      <c r="B67" s="4"/>
      <c r="F67" s="123" t="s">
        <v>491</v>
      </c>
      <c r="G67" s="123"/>
      <c r="H67" s="123"/>
      <c r="I67" s="123"/>
      <c r="J67" s="123"/>
    </row>
    <row r="68" ht="13.5">
      <c r="A68" s="3"/>
    </row>
    <row r="69" spans="1:10" ht="14.25">
      <c r="A69" s="38"/>
      <c r="B69" s="118" t="s">
        <v>0</v>
      </c>
      <c r="C69" s="120" t="s">
        <v>1</v>
      </c>
      <c r="D69" s="121"/>
      <c r="E69" s="122"/>
      <c r="F69" s="38"/>
      <c r="G69" s="118" t="s">
        <v>0</v>
      </c>
      <c r="H69" s="120" t="s">
        <v>1</v>
      </c>
      <c r="I69" s="121"/>
      <c r="J69" s="121"/>
    </row>
    <row r="70" spans="1:10" ht="15.75" customHeight="1">
      <c r="A70" s="39" t="s">
        <v>58</v>
      </c>
      <c r="B70" s="119"/>
      <c r="C70" s="45" t="s">
        <v>163</v>
      </c>
      <c r="D70" s="45" t="s">
        <v>2</v>
      </c>
      <c r="E70" s="45" t="s">
        <v>3</v>
      </c>
      <c r="F70" s="39" t="s">
        <v>59</v>
      </c>
      <c r="G70" s="119"/>
      <c r="H70" s="39" t="s">
        <v>163</v>
      </c>
      <c r="I70" s="44" t="s">
        <v>2</v>
      </c>
      <c r="J70" s="47" t="s">
        <v>3</v>
      </c>
    </row>
    <row r="71" spans="1:10" ht="13.5">
      <c r="A71" s="6" t="s">
        <v>150</v>
      </c>
      <c r="B71" s="51">
        <v>516</v>
      </c>
      <c r="C71" s="51">
        <f aca="true" t="shared" si="3" ref="C71:C76">D71+E71</f>
        <v>1185</v>
      </c>
      <c r="D71" s="51">
        <v>567</v>
      </c>
      <c r="E71" s="59">
        <v>618</v>
      </c>
      <c r="F71" s="6"/>
      <c r="G71" s="86"/>
      <c r="H71" s="51"/>
      <c r="I71" s="51"/>
      <c r="J71" s="51"/>
    </row>
    <row r="72" spans="1:10" ht="13.5">
      <c r="A72" s="7" t="s">
        <v>151</v>
      </c>
      <c r="B72" s="24">
        <v>327</v>
      </c>
      <c r="C72" s="24">
        <f t="shared" si="3"/>
        <v>670</v>
      </c>
      <c r="D72" s="24">
        <v>322</v>
      </c>
      <c r="E72" s="26">
        <v>348</v>
      </c>
      <c r="F72" s="7"/>
      <c r="G72" s="24"/>
      <c r="H72" s="24"/>
      <c r="I72" s="24"/>
      <c r="J72" s="24"/>
    </row>
    <row r="73" spans="1:10" ht="13.5">
      <c r="A73" s="7" t="s">
        <v>152</v>
      </c>
      <c r="B73" s="24">
        <v>630</v>
      </c>
      <c r="C73" s="24">
        <f t="shared" si="3"/>
        <v>1358</v>
      </c>
      <c r="D73" s="24">
        <v>642</v>
      </c>
      <c r="E73" s="26">
        <v>716</v>
      </c>
      <c r="F73" s="7"/>
      <c r="G73" s="27"/>
      <c r="H73" s="24"/>
      <c r="I73" s="24"/>
      <c r="J73" s="24"/>
    </row>
    <row r="74" spans="1:10" ht="13.5">
      <c r="A74" s="7" t="s">
        <v>153</v>
      </c>
      <c r="B74" s="24">
        <v>634</v>
      </c>
      <c r="C74" s="24">
        <f t="shared" si="3"/>
        <v>1366</v>
      </c>
      <c r="D74" s="24">
        <v>676</v>
      </c>
      <c r="E74" s="26">
        <v>690</v>
      </c>
      <c r="F74" s="7"/>
      <c r="G74" s="27"/>
      <c r="H74" s="24"/>
      <c r="I74" s="24"/>
      <c r="J74" s="24"/>
    </row>
    <row r="75" spans="1:10" ht="13.5">
      <c r="A75" s="7" t="s">
        <v>154</v>
      </c>
      <c r="B75" s="24">
        <v>610</v>
      </c>
      <c r="C75" s="24">
        <f t="shared" si="3"/>
        <v>1199</v>
      </c>
      <c r="D75" s="24">
        <v>566</v>
      </c>
      <c r="E75" s="26">
        <v>633</v>
      </c>
      <c r="F75" s="7"/>
      <c r="G75" s="27"/>
      <c r="H75" s="24"/>
      <c r="I75" s="24"/>
      <c r="J75" s="24"/>
    </row>
    <row r="76" spans="1:10" ht="13.5">
      <c r="A76" s="7" t="s">
        <v>60</v>
      </c>
      <c r="B76" s="24">
        <f>SUM(B71:B75)</f>
        <v>2717</v>
      </c>
      <c r="C76" s="24">
        <f t="shared" si="3"/>
        <v>5778</v>
      </c>
      <c r="D76" s="24">
        <f>SUM(D71:D75)</f>
        <v>2773</v>
      </c>
      <c r="E76" s="26">
        <f>SUM(E71:E75)</f>
        <v>3005</v>
      </c>
      <c r="F76" s="12"/>
      <c r="G76" s="27"/>
      <c r="H76" s="24"/>
      <c r="I76" s="24"/>
      <c r="J76" s="24"/>
    </row>
    <row r="77" spans="1:10" ht="13.5">
      <c r="A77" s="7"/>
      <c r="B77" s="24"/>
      <c r="C77" s="24"/>
      <c r="D77" s="24"/>
      <c r="E77" s="26"/>
      <c r="F77" s="7"/>
      <c r="G77" s="27"/>
      <c r="H77" s="24"/>
      <c r="I77" s="24"/>
      <c r="J77" s="24"/>
    </row>
    <row r="78" spans="1:10" ht="13.5">
      <c r="A78" s="7" t="s">
        <v>155</v>
      </c>
      <c r="B78" s="24">
        <v>821</v>
      </c>
      <c r="C78" s="24">
        <f>D78+E78</f>
        <v>1813</v>
      </c>
      <c r="D78" s="24">
        <v>884</v>
      </c>
      <c r="E78" s="26">
        <v>929</v>
      </c>
      <c r="F78" s="7"/>
      <c r="G78" s="27"/>
      <c r="H78" s="24"/>
      <c r="I78" s="24"/>
      <c r="J78" s="24"/>
    </row>
    <row r="79" spans="1:10" ht="13.5">
      <c r="A79" s="7" t="s">
        <v>156</v>
      </c>
      <c r="B79" s="24">
        <v>745</v>
      </c>
      <c r="C79" s="24">
        <f>D79+E79</f>
        <v>1614</v>
      </c>
      <c r="D79" s="24">
        <v>788</v>
      </c>
      <c r="E79" s="26">
        <v>826</v>
      </c>
      <c r="F79" s="7"/>
      <c r="G79" s="27"/>
      <c r="H79" s="24"/>
      <c r="I79" s="24"/>
      <c r="J79" s="24"/>
    </row>
    <row r="80" spans="1:10" ht="13.5">
      <c r="A80" s="7" t="s">
        <v>157</v>
      </c>
      <c r="B80" s="24">
        <v>629</v>
      </c>
      <c r="C80" s="24">
        <f>D80+E80</f>
        <v>1258</v>
      </c>
      <c r="D80" s="24">
        <v>619</v>
      </c>
      <c r="E80" s="26">
        <v>639</v>
      </c>
      <c r="F80" s="7"/>
      <c r="G80" s="24"/>
      <c r="H80" s="24"/>
      <c r="I80" s="24"/>
      <c r="J80" s="24"/>
    </row>
    <row r="81" spans="1:10" ht="13.5">
      <c r="A81" s="7" t="s">
        <v>60</v>
      </c>
      <c r="B81" s="24">
        <f>SUM(B78:B80)</f>
        <v>2195</v>
      </c>
      <c r="C81" s="24">
        <f>D81+E81</f>
        <v>4685</v>
      </c>
      <c r="D81" s="24">
        <f>SUM(D78:D80)</f>
        <v>2291</v>
      </c>
      <c r="E81" s="26">
        <f>SUM(E78:E80)</f>
        <v>2394</v>
      </c>
      <c r="F81" s="7"/>
      <c r="G81" s="27"/>
      <c r="H81" s="24"/>
      <c r="I81" s="24"/>
      <c r="J81" s="24"/>
    </row>
    <row r="82" spans="1:10" ht="13.5">
      <c r="A82" s="7"/>
      <c r="B82" s="24"/>
      <c r="C82" s="24"/>
      <c r="D82" s="24"/>
      <c r="E82" s="26"/>
      <c r="F82" s="7"/>
      <c r="G82" s="27"/>
      <c r="H82" s="24"/>
      <c r="I82" s="24"/>
      <c r="J82" s="24"/>
    </row>
    <row r="83" spans="1:10" ht="13.5">
      <c r="A83" s="7" t="s">
        <v>158</v>
      </c>
      <c r="B83" s="24">
        <v>215</v>
      </c>
      <c r="C83" s="24">
        <f>D83+E83</f>
        <v>459</v>
      </c>
      <c r="D83" s="24">
        <v>224</v>
      </c>
      <c r="E83" s="26">
        <v>235</v>
      </c>
      <c r="F83" s="7"/>
      <c r="G83" s="27"/>
      <c r="H83" s="24"/>
      <c r="I83" s="24"/>
      <c r="J83" s="24"/>
    </row>
    <row r="84" spans="1:10" ht="13.5">
      <c r="A84" s="7" t="s">
        <v>159</v>
      </c>
      <c r="B84" s="24">
        <v>397</v>
      </c>
      <c r="C84" s="24">
        <f>D84+E84</f>
        <v>757</v>
      </c>
      <c r="D84" s="24">
        <v>359</v>
      </c>
      <c r="E84" s="26">
        <v>398</v>
      </c>
      <c r="F84" s="7"/>
      <c r="G84" s="27"/>
      <c r="H84" s="24"/>
      <c r="I84" s="24"/>
      <c r="J84" s="24"/>
    </row>
    <row r="85" spans="1:10" ht="13.5">
      <c r="A85" s="7" t="s">
        <v>160</v>
      </c>
      <c r="B85" s="24">
        <v>582</v>
      </c>
      <c r="C85" s="24">
        <f>D85+E85</f>
        <v>1280</v>
      </c>
      <c r="D85" s="24">
        <v>645</v>
      </c>
      <c r="E85" s="26">
        <v>635</v>
      </c>
      <c r="F85" s="7"/>
      <c r="G85" s="27"/>
      <c r="H85" s="24"/>
      <c r="I85" s="24"/>
      <c r="J85" s="24"/>
    </row>
    <row r="86" spans="1:10" ht="13.5">
      <c r="A86" s="7" t="s">
        <v>161</v>
      </c>
      <c r="B86" s="24">
        <v>168</v>
      </c>
      <c r="C86" s="24">
        <f>D86+E86</f>
        <v>349</v>
      </c>
      <c r="D86" s="24">
        <v>156</v>
      </c>
      <c r="E86" s="26">
        <v>193</v>
      </c>
      <c r="F86" s="7"/>
      <c r="G86" s="24"/>
      <c r="H86" s="24"/>
      <c r="I86" s="24"/>
      <c r="J86" s="24"/>
    </row>
    <row r="87" spans="1:10" ht="13.5">
      <c r="A87" s="7" t="s">
        <v>60</v>
      </c>
      <c r="B87" s="24">
        <f>SUM(B83:B86)</f>
        <v>1362</v>
      </c>
      <c r="C87" s="24">
        <f>SUM(C83:C86)</f>
        <v>2845</v>
      </c>
      <c r="D87" s="24">
        <f>SUM(D83:D86)</f>
        <v>1384</v>
      </c>
      <c r="E87" s="26">
        <f>SUM(E83:E86)</f>
        <v>1461</v>
      </c>
      <c r="F87" s="7"/>
      <c r="G87" s="24"/>
      <c r="H87" s="24"/>
      <c r="I87" s="24"/>
      <c r="J87" s="24"/>
    </row>
    <row r="88" spans="1:10" ht="13.5">
      <c r="A88" s="7"/>
      <c r="B88" s="24"/>
      <c r="C88" s="24"/>
      <c r="D88" s="24"/>
      <c r="E88" s="26"/>
      <c r="F88" s="7"/>
      <c r="G88" s="22"/>
      <c r="H88" s="22"/>
      <c r="I88" s="22"/>
      <c r="J88" s="22"/>
    </row>
    <row r="89" spans="1:10" ht="13.5">
      <c r="A89" s="7"/>
      <c r="B89" s="24"/>
      <c r="C89" s="24"/>
      <c r="D89" s="24"/>
      <c r="E89" s="26"/>
      <c r="F89" s="7"/>
      <c r="G89" s="22"/>
      <c r="H89" s="22"/>
      <c r="I89" s="22"/>
      <c r="J89" s="22"/>
    </row>
    <row r="90" spans="1:10" ht="13.5">
      <c r="A90" s="7"/>
      <c r="B90" s="24"/>
      <c r="C90" s="24"/>
      <c r="D90" s="24"/>
      <c r="E90" s="26"/>
      <c r="F90" s="7"/>
      <c r="G90" s="22"/>
      <c r="H90" s="22"/>
      <c r="I90" s="22"/>
      <c r="J90" s="22"/>
    </row>
    <row r="91" spans="1:10" ht="13.5">
      <c r="A91" s="7"/>
      <c r="B91" s="24"/>
      <c r="C91" s="24"/>
      <c r="D91" s="24"/>
      <c r="E91" s="26"/>
      <c r="F91" s="12"/>
      <c r="G91" s="22"/>
      <c r="H91" s="22"/>
      <c r="I91" s="22"/>
      <c r="J91" s="22"/>
    </row>
    <row r="92" spans="1:10" ht="13.5">
      <c r="A92" s="7"/>
      <c r="B92" s="24"/>
      <c r="C92" s="24"/>
      <c r="D92" s="24"/>
      <c r="E92" s="26"/>
      <c r="F92" s="7"/>
      <c r="G92" s="22"/>
      <c r="H92" s="22"/>
      <c r="I92" s="22"/>
      <c r="J92" s="22"/>
    </row>
    <row r="93" spans="1:10" ht="13.5">
      <c r="A93" s="7"/>
      <c r="B93" s="24"/>
      <c r="C93" s="24"/>
      <c r="D93" s="24"/>
      <c r="E93" s="26"/>
      <c r="F93" s="7"/>
      <c r="G93" s="22"/>
      <c r="H93" s="22"/>
      <c r="I93" s="22"/>
      <c r="J93" s="22"/>
    </row>
    <row r="94" spans="1:10" ht="13.5">
      <c r="A94" s="7"/>
      <c r="B94" s="24"/>
      <c r="C94" s="24"/>
      <c r="D94" s="24"/>
      <c r="E94" s="26"/>
      <c r="F94" s="12"/>
      <c r="G94" s="22"/>
      <c r="H94" s="22"/>
      <c r="I94" s="22"/>
      <c r="J94" s="22"/>
    </row>
    <row r="95" spans="1:10" ht="13.5">
      <c r="A95" s="7"/>
      <c r="B95" s="24"/>
      <c r="C95" s="24"/>
      <c r="D95" s="24"/>
      <c r="E95" s="26"/>
      <c r="F95" s="7"/>
      <c r="G95" s="22"/>
      <c r="H95" s="22"/>
      <c r="I95" s="22"/>
      <c r="J95" s="22"/>
    </row>
    <row r="96" spans="1:10" ht="13.5">
      <c r="A96" s="7"/>
      <c r="B96" s="24"/>
      <c r="C96" s="24"/>
      <c r="D96" s="24"/>
      <c r="E96" s="26"/>
      <c r="F96" s="7"/>
      <c r="G96" s="22"/>
      <c r="H96" s="22"/>
      <c r="I96" s="22"/>
      <c r="J96" s="22"/>
    </row>
    <row r="97" spans="1:10" ht="13.5">
      <c r="A97" s="7"/>
      <c r="B97" s="24"/>
      <c r="C97" s="24"/>
      <c r="D97" s="24"/>
      <c r="E97" s="26"/>
      <c r="F97" s="12"/>
      <c r="G97" s="22"/>
      <c r="H97" s="22"/>
      <c r="I97" s="22"/>
      <c r="J97" s="22"/>
    </row>
    <row r="98" spans="1:10" ht="13.5">
      <c r="A98" s="7"/>
      <c r="B98" s="24"/>
      <c r="C98" s="24"/>
      <c r="D98" s="24"/>
      <c r="E98" s="26"/>
      <c r="F98" s="7"/>
      <c r="G98" s="22"/>
      <c r="H98" s="22"/>
      <c r="I98" s="22"/>
      <c r="J98" s="22"/>
    </row>
    <row r="99" spans="1:10" ht="13.5">
      <c r="A99" s="7"/>
      <c r="B99" s="24"/>
      <c r="C99" s="24"/>
      <c r="D99" s="24"/>
      <c r="E99" s="26"/>
      <c r="F99" s="7"/>
      <c r="G99" s="22"/>
      <c r="H99" s="22"/>
      <c r="I99" s="22"/>
      <c r="J99" s="22"/>
    </row>
    <row r="100" spans="1:10" ht="13.5">
      <c r="A100" s="7"/>
      <c r="B100" s="24"/>
      <c r="C100" s="24"/>
      <c r="D100" s="24"/>
      <c r="E100" s="26"/>
      <c r="F100" s="7"/>
      <c r="G100" s="22"/>
      <c r="H100" s="22"/>
      <c r="I100" s="22"/>
      <c r="J100" s="22"/>
    </row>
    <row r="101" spans="1:10" ht="13.5">
      <c r="A101" s="7"/>
      <c r="B101" s="24"/>
      <c r="C101" s="24"/>
      <c r="D101" s="24"/>
      <c r="E101" s="26"/>
      <c r="F101" s="7"/>
      <c r="G101" s="22"/>
      <c r="H101" s="22"/>
      <c r="I101" s="22"/>
      <c r="J101" s="22"/>
    </row>
    <row r="102" spans="1:10" ht="13.5">
      <c r="A102" s="7"/>
      <c r="B102" s="24"/>
      <c r="C102" s="24"/>
      <c r="D102" s="24"/>
      <c r="E102" s="26"/>
      <c r="F102" s="7"/>
      <c r="G102" s="22"/>
      <c r="H102" s="22"/>
      <c r="I102" s="22"/>
      <c r="J102" s="22"/>
    </row>
    <row r="103" spans="1:10" ht="13.5">
      <c r="A103" s="7"/>
      <c r="B103" s="24"/>
      <c r="C103" s="24"/>
      <c r="D103" s="24"/>
      <c r="E103" s="26"/>
      <c r="F103" s="7"/>
      <c r="G103" s="22"/>
      <c r="H103" s="22"/>
      <c r="I103" s="22"/>
      <c r="J103" s="22"/>
    </row>
    <row r="104" spans="1:10" ht="13.5">
      <c r="A104" s="7"/>
      <c r="B104" s="24"/>
      <c r="C104" s="24"/>
      <c r="D104" s="24"/>
      <c r="E104" s="26"/>
      <c r="F104" s="12"/>
      <c r="G104" s="22"/>
      <c r="H104" s="22"/>
      <c r="I104" s="22"/>
      <c r="J104" s="22"/>
    </row>
    <row r="105" spans="1:10" ht="13.5">
      <c r="A105" s="7"/>
      <c r="B105" s="24"/>
      <c r="C105" s="24"/>
      <c r="D105" s="24"/>
      <c r="E105" s="26"/>
      <c r="F105" s="7"/>
      <c r="G105" s="22"/>
      <c r="H105" s="22"/>
      <c r="I105" s="22"/>
      <c r="J105" s="22"/>
    </row>
    <row r="106" spans="1:10" ht="13.5">
      <c r="A106" s="7"/>
      <c r="B106" s="24"/>
      <c r="C106" s="24"/>
      <c r="D106" s="24"/>
      <c r="E106" s="26"/>
      <c r="F106" s="7"/>
      <c r="G106" s="22"/>
      <c r="H106" s="22"/>
      <c r="I106" s="22"/>
      <c r="J106" s="22"/>
    </row>
    <row r="107" spans="1:10" ht="13.5">
      <c r="A107" s="7"/>
      <c r="B107" s="24"/>
      <c r="C107" s="24"/>
      <c r="D107" s="24"/>
      <c r="E107" s="26"/>
      <c r="F107" s="7"/>
      <c r="G107" s="24"/>
      <c r="H107" s="24"/>
      <c r="I107" s="24"/>
      <c r="J107" s="24"/>
    </row>
    <row r="108" spans="1:10" ht="13.5">
      <c r="A108" s="7"/>
      <c r="B108" s="24"/>
      <c r="C108" s="24"/>
      <c r="D108" s="24"/>
      <c r="E108" s="26"/>
      <c r="F108" s="7"/>
      <c r="G108" s="24"/>
      <c r="H108" s="24"/>
      <c r="I108" s="24"/>
      <c r="J108" s="24"/>
    </row>
    <row r="109" spans="1:10" ht="13.5">
      <c r="A109" s="7"/>
      <c r="B109" s="24"/>
      <c r="C109" s="24"/>
      <c r="D109" s="24"/>
      <c r="E109" s="26"/>
      <c r="F109" s="7"/>
      <c r="G109" s="24"/>
      <c r="H109" s="24"/>
      <c r="I109" s="24"/>
      <c r="J109" s="24"/>
    </row>
    <row r="110" spans="1:10" ht="13.5">
      <c r="A110" s="7"/>
      <c r="B110" s="24"/>
      <c r="C110" s="24"/>
      <c r="D110" s="24"/>
      <c r="E110" s="26"/>
      <c r="F110" s="7"/>
      <c r="G110" s="24"/>
      <c r="H110" s="24"/>
      <c r="I110" s="24"/>
      <c r="J110" s="24"/>
    </row>
    <row r="111" spans="1:10" ht="13.5">
      <c r="A111" s="7"/>
      <c r="B111" s="24"/>
      <c r="C111" s="24"/>
      <c r="D111" s="24"/>
      <c r="E111" s="26"/>
      <c r="F111" s="7"/>
      <c r="G111" s="24"/>
      <c r="H111" s="24"/>
      <c r="I111" s="24"/>
      <c r="J111" s="24"/>
    </row>
    <row r="112" spans="1:10" ht="13.5">
      <c r="A112" s="7"/>
      <c r="B112" s="24"/>
      <c r="C112" s="24"/>
      <c r="D112" s="24"/>
      <c r="E112" s="26"/>
      <c r="F112" s="7"/>
      <c r="G112" s="24"/>
      <c r="H112" s="24"/>
      <c r="I112" s="24"/>
      <c r="J112" s="24"/>
    </row>
    <row r="113" spans="1:10" ht="13.5">
      <c r="A113" s="7"/>
      <c r="B113" s="24"/>
      <c r="C113" s="24"/>
      <c r="D113" s="24"/>
      <c r="E113" s="26"/>
      <c r="F113" s="7"/>
      <c r="G113" s="24"/>
      <c r="H113" s="24"/>
      <c r="I113" s="24"/>
      <c r="J113" s="24"/>
    </row>
    <row r="114" spans="1:10" ht="13.5">
      <c r="A114" s="7"/>
      <c r="B114" s="24"/>
      <c r="C114" s="24"/>
      <c r="D114" s="24"/>
      <c r="E114" s="26"/>
      <c r="F114" s="7"/>
      <c r="G114" s="24"/>
      <c r="H114" s="24"/>
      <c r="I114" s="24"/>
      <c r="J114" s="24"/>
    </row>
    <row r="115" spans="1:10" ht="13.5">
      <c r="A115" s="7"/>
      <c r="B115" s="24"/>
      <c r="C115" s="24"/>
      <c r="D115" s="24"/>
      <c r="E115" s="26"/>
      <c r="F115" s="7"/>
      <c r="G115" s="24"/>
      <c r="H115" s="24"/>
      <c r="I115" s="24"/>
      <c r="J115" s="24"/>
    </row>
    <row r="116" spans="1:10" ht="13.5">
      <c r="A116" s="7"/>
      <c r="B116" s="24"/>
      <c r="C116" s="24"/>
      <c r="D116" s="24"/>
      <c r="E116" s="26"/>
      <c r="F116" s="7"/>
      <c r="G116" s="24"/>
      <c r="H116" s="24"/>
      <c r="I116" s="24"/>
      <c r="J116" s="24"/>
    </row>
    <row r="117" spans="1:10" ht="13.5">
      <c r="A117" s="7"/>
      <c r="B117" s="24"/>
      <c r="C117" s="24"/>
      <c r="D117" s="24"/>
      <c r="E117" s="26"/>
      <c r="F117" s="7"/>
      <c r="G117" s="24"/>
      <c r="H117" s="24"/>
      <c r="I117" s="24"/>
      <c r="J117" s="24"/>
    </row>
    <row r="118" spans="1:10" ht="13.5">
      <c r="A118" s="7"/>
      <c r="B118" s="24"/>
      <c r="C118" s="24"/>
      <c r="D118" s="24"/>
      <c r="E118" s="26"/>
      <c r="F118" s="7"/>
      <c r="G118" s="24"/>
      <c r="H118" s="24"/>
      <c r="I118" s="24"/>
      <c r="J118" s="24"/>
    </row>
    <row r="119" spans="1:10" ht="13.5">
      <c r="A119" s="7"/>
      <c r="B119" s="27"/>
      <c r="C119" s="24"/>
      <c r="D119" s="24"/>
      <c r="E119" s="26"/>
      <c r="F119" s="7"/>
      <c r="G119" s="22"/>
      <c r="H119" s="22"/>
      <c r="I119" s="22"/>
      <c r="J119" s="24"/>
    </row>
    <row r="120" spans="1:10" ht="13.5">
      <c r="A120" s="7"/>
      <c r="B120" s="27"/>
      <c r="C120" s="24"/>
      <c r="D120" s="24"/>
      <c r="E120" s="26"/>
      <c r="F120" s="7"/>
      <c r="G120" s="24"/>
      <c r="H120" s="24"/>
      <c r="I120" s="24"/>
      <c r="J120" s="24"/>
    </row>
    <row r="121" spans="1:10" ht="13.5">
      <c r="A121" s="8"/>
      <c r="B121" s="28"/>
      <c r="C121" s="29"/>
      <c r="D121" s="29"/>
      <c r="E121" s="30"/>
      <c r="F121" s="8"/>
      <c r="G121" s="29"/>
      <c r="H121" s="29"/>
      <c r="I121" s="29"/>
      <c r="J121" s="29"/>
    </row>
    <row r="122" spans="1:10" ht="13.5">
      <c r="A122" s="18" t="s">
        <v>27</v>
      </c>
      <c r="G122" s="13"/>
      <c r="H122" s="18"/>
      <c r="I122" s="18"/>
      <c r="J122" s="3"/>
    </row>
    <row r="123" spans="1:7" ht="14.25">
      <c r="A123" s="21"/>
      <c r="B123" s="20"/>
      <c r="C123" s="20"/>
      <c r="D123" s="20"/>
      <c r="E123" s="21"/>
      <c r="F123" s="35"/>
      <c r="G123" s="1"/>
    </row>
    <row r="124" spans="1:7" ht="14.25">
      <c r="A124" s="21"/>
      <c r="B124" s="20"/>
      <c r="C124" s="20"/>
      <c r="D124" s="20"/>
      <c r="E124" s="21"/>
      <c r="F124" s="35"/>
      <c r="G124" s="1"/>
    </row>
    <row r="125" spans="1:7" ht="13.5">
      <c r="A125" s="2"/>
      <c r="E125" s="33">
        <v>7</v>
      </c>
      <c r="F125" s="3"/>
      <c r="G125" s="1"/>
    </row>
    <row r="126" ht="13.5">
      <c r="E126" s="49"/>
    </row>
  </sheetData>
  <mergeCells count="12">
    <mergeCell ref="B65:F65"/>
    <mergeCell ref="F67:J67"/>
    <mergeCell ref="B69:B70"/>
    <mergeCell ref="C69:E69"/>
    <mergeCell ref="G69:G70"/>
    <mergeCell ref="H69:J69"/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127"/>
  <sheetViews>
    <sheetView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7" t="s">
        <v>57</v>
      </c>
      <c r="C2" s="117"/>
      <c r="D2" s="117"/>
      <c r="E2" s="117"/>
      <c r="F2" s="117"/>
    </row>
    <row r="4" spans="1:10" ht="18" customHeight="1">
      <c r="A4" s="4" t="s">
        <v>181</v>
      </c>
      <c r="F4" s="123" t="s">
        <v>491</v>
      </c>
      <c r="G4" s="123"/>
      <c r="H4" s="123"/>
      <c r="I4" s="123"/>
      <c r="J4" s="123"/>
    </row>
    <row r="5" ht="13.5" customHeight="1"/>
    <row r="6" spans="1:10" ht="15.75" customHeight="1">
      <c r="A6" s="81" t="s">
        <v>402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464</v>
      </c>
      <c r="B8" s="18">
        <v>33</v>
      </c>
      <c r="C8" s="18">
        <v>94</v>
      </c>
      <c r="D8" s="18">
        <v>49</v>
      </c>
      <c r="E8" s="7">
        <v>45</v>
      </c>
      <c r="F8" s="71" t="s">
        <v>509</v>
      </c>
      <c r="G8" s="18">
        <v>-22</v>
      </c>
      <c r="H8" s="103">
        <v>-76</v>
      </c>
      <c r="I8" s="103">
        <v>-57</v>
      </c>
      <c r="J8" s="103">
        <v>-19</v>
      </c>
    </row>
    <row r="9" spans="1:10" ht="13.5" customHeight="1">
      <c r="A9" s="7" t="s">
        <v>474</v>
      </c>
      <c r="B9" s="18">
        <v>35</v>
      </c>
      <c r="C9" s="18">
        <v>76</v>
      </c>
      <c r="D9" s="18">
        <v>34</v>
      </c>
      <c r="E9" s="7">
        <v>42</v>
      </c>
      <c r="F9" s="9" t="s">
        <v>473</v>
      </c>
      <c r="G9" s="18">
        <v>-15</v>
      </c>
      <c r="H9" s="103">
        <v>-61</v>
      </c>
      <c r="I9" s="103">
        <v>-39</v>
      </c>
      <c r="J9" s="103">
        <v>-22</v>
      </c>
    </row>
    <row r="10" spans="1:10" ht="13.5" customHeight="1">
      <c r="A10" s="7" t="s">
        <v>465</v>
      </c>
      <c r="B10" s="18">
        <v>48</v>
      </c>
      <c r="C10" s="18">
        <v>72</v>
      </c>
      <c r="D10" s="18">
        <v>21</v>
      </c>
      <c r="E10" s="7">
        <v>51</v>
      </c>
      <c r="F10" s="9" t="s">
        <v>472</v>
      </c>
      <c r="G10" s="18">
        <v>-15</v>
      </c>
      <c r="H10" s="103">
        <v>-48</v>
      </c>
      <c r="I10" s="103">
        <v>-36</v>
      </c>
      <c r="J10" s="103">
        <v>-12</v>
      </c>
    </row>
    <row r="11" spans="1:10" ht="13.5" customHeight="1">
      <c r="A11" s="7" t="s">
        <v>507</v>
      </c>
      <c r="B11" s="18">
        <v>51</v>
      </c>
      <c r="C11" s="18">
        <v>69</v>
      </c>
      <c r="D11" s="18">
        <v>35</v>
      </c>
      <c r="E11" s="7">
        <v>34</v>
      </c>
      <c r="F11" s="9" t="s">
        <v>510</v>
      </c>
      <c r="G11" s="55">
        <v>-15</v>
      </c>
      <c r="H11" s="103">
        <v>-39</v>
      </c>
      <c r="I11" s="103">
        <v>-26</v>
      </c>
      <c r="J11" s="103">
        <v>-13</v>
      </c>
    </row>
    <row r="12" spans="1:10" ht="13.5" customHeight="1">
      <c r="A12" s="8" t="s">
        <v>508</v>
      </c>
      <c r="B12" s="115">
        <v>18</v>
      </c>
      <c r="C12" s="19">
        <v>50</v>
      </c>
      <c r="D12" s="19">
        <v>24</v>
      </c>
      <c r="E12" s="8">
        <v>26</v>
      </c>
      <c r="F12" s="11" t="s">
        <v>475</v>
      </c>
      <c r="G12" s="115">
        <v>-2</v>
      </c>
      <c r="H12" s="104">
        <v>-39</v>
      </c>
      <c r="I12" s="104">
        <v>-14</v>
      </c>
      <c r="J12" s="104">
        <v>-25</v>
      </c>
    </row>
    <row r="13" spans="1:10" ht="13.5" customHeight="1">
      <c r="A13" s="18" t="s">
        <v>466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8" t="s">
        <v>0</v>
      </c>
      <c r="C17" s="120" t="s">
        <v>1</v>
      </c>
      <c r="D17" s="121"/>
      <c r="E17" s="122"/>
      <c r="F17" s="31"/>
      <c r="G17" s="118" t="s">
        <v>0</v>
      </c>
      <c r="H17" s="120" t="s">
        <v>1</v>
      </c>
      <c r="I17" s="121"/>
      <c r="J17" s="121"/>
    </row>
    <row r="18" spans="1:10" ht="15.75" customHeight="1">
      <c r="A18" s="39" t="s">
        <v>58</v>
      </c>
      <c r="B18" s="119"/>
      <c r="C18" s="43" t="s">
        <v>163</v>
      </c>
      <c r="D18" s="45" t="s">
        <v>2</v>
      </c>
      <c r="E18" s="45" t="s">
        <v>3</v>
      </c>
      <c r="F18" s="39" t="s">
        <v>59</v>
      </c>
      <c r="G18" s="119"/>
      <c r="H18" s="39" t="s">
        <v>163</v>
      </c>
      <c r="I18" s="45" t="s">
        <v>2</v>
      </c>
      <c r="J18" s="42" t="s">
        <v>3</v>
      </c>
    </row>
    <row r="19" spans="1:10" ht="13.5">
      <c r="A19" s="25" t="s">
        <v>246</v>
      </c>
      <c r="B19" s="110">
        <f>B27+B31+B36+B40+B46+B50++G20+G25+G30+G36+G46+G42+G48+G52+B75+B84+B89+B94+B98</f>
        <v>50898</v>
      </c>
      <c r="C19" s="111">
        <f>C27+C31+C36+C40+C46+C50++H20+H25+H30+H36+H46+H42+H49+H52+C75+C84+C89+C94+C98</f>
        <v>107889</v>
      </c>
      <c r="D19" s="111">
        <f>D27+D31+D36+D40+D46+D50++I20+I25+I30+I36+I46+I42+I48+I52+D75+D84+D89+D94+D98</f>
        <v>52501</v>
      </c>
      <c r="E19" s="88">
        <f>E27+E31+E36+E40+E46+E50++J20+J25+J30+J36+J46+J42+J48+J52+E75+E84+E89+E94+E98</f>
        <v>55388</v>
      </c>
      <c r="F19" s="7" t="s">
        <v>266</v>
      </c>
      <c r="G19" s="22">
        <v>484</v>
      </c>
      <c r="H19" s="22">
        <f>I19+J19</f>
        <v>1059</v>
      </c>
      <c r="I19" s="22">
        <v>523</v>
      </c>
      <c r="J19" s="22">
        <v>536</v>
      </c>
    </row>
    <row r="20" spans="1:10" ht="13.5" customHeight="1">
      <c r="A20" s="7"/>
      <c r="B20" s="112"/>
      <c r="C20" s="76"/>
      <c r="D20" s="76"/>
      <c r="E20" s="79"/>
      <c r="F20" s="7" t="s">
        <v>245</v>
      </c>
      <c r="G20" s="22">
        <f>B52+B53+G19</f>
        <v>1331</v>
      </c>
      <c r="H20" s="22">
        <f>C52+C53+H19</f>
        <v>2967</v>
      </c>
      <c r="I20" s="22">
        <f>D52+D53+I19</f>
        <v>1497</v>
      </c>
      <c r="J20" s="22">
        <f>E52+E53+J19</f>
        <v>1470</v>
      </c>
    </row>
    <row r="21" spans="1:10" ht="13.5" customHeight="1">
      <c r="A21" s="7" t="s">
        <v>247</v>
      </c>
      <c r="B21" s="27">
        <v>1113</v>
      </c>
      <c r="C21" s="24">
        <f aca="true" t="shared" si="0" ref="C21:C27">D21+E21</f>
        <v>2131</v>
      </c>
      <c r="D21" s="24">
        <v>976</v>
      </c>
      <c r="E21" s="26">
        <v>1155</v>
      </c>
      <c r="F21" s="7"/>
      <c r="G21" s="22"/>
      <c r="H21" s="22"/>
      <c r="I21" s="22"/>
      <c r="J21" s="24"/>
    </row>
    <row r="22" spans="1:10" ht="13.5" customHeight="1">
      <c r="A22" s="7" t="s">
        <v>248</v>
      </c>
      <c r="B22" s="27">
        <v>676</v>
      </c>
      <c r="C22" s="24">
        <f t="shared" si="0"/>
        <v>1514</v>
      </c>
      <c r="D22" s="24">
        <v>718</v>
      </c>
      <c r="E22" s="26">
        <v>796</v>
      </c>
      <c r="F22" s="7" t="s">
        <v>267</v>
      </c>
      <c r="G22" s="22">
        <v>534</v>
      </c>
      <c r="H22" s="22">
        <f>I22+J22</f>
        <v>1172</v>
      </c>
      <c r="I22" s="22">
        <v>590</v>
      </c>
      <c r="J22" s="24">
        <v>582</v>
      </c>
    </row>
    <row r="23" spans="1:10" ht="13.5" customHeight="1">
      <c r="A23" s="7" t="s">
        <v>249</v>
      </c>
      <c r="B23" s="27">
        <v>844</v>
      </c>
      <c r="C23" s="24">
        <f t="shared" si="0"/>
        <v>1850</v>
      </c>
      <c r="D23" s="24">
        <v>886</v>
      </c>
      <c r="E23" s="26">
        <v>964</v>
      </c>
      <c r="F23" s="7" t="s">
        <v>268</v>
      </c>
      <c r="G23" s="22">
        <v>1544</v>
      </c>
      <c r="H23" s="22">
        <f>I23+J23</f>
        <v>3542</v>
      </c>
      <c r="I23" s="22">
        <v>1698</v>
      </c>
      <c r="J23" s="24">
        <v>1844</v>
      </c>
    </row>
    <row r="24" spans="1:10" ht="13.5" customHeight="1">
      <c r="A24" s="7" t="s">
        <v>250</v>
      </c>
      <c r="B24" s="27">
        <v>956</v>
      </c>
      <c r="C24" s="24">
        <f t="shared" si="0"/>
        <v>2266</v>
      </c>
      <c r="D24" s="24">
        <v>1040</v>
      </c>
      <c r="E24" s="26">
        <v>1226</v>
      </c>
      <c r="F24" s="7" t="s">
        <v>269</v>
      </c>
      <c r="G24" s="22">
        <v>252</v>
      </c>
      <c r="H24" s="22">
        <f>I24+J24</f>
        <v>603</v>
      </c>
      <c r="I24" s="22">
        <v>299</v>
      </c>
      <c r="J24" s="24">
        <v>304</v>
      </c>
    </row>
    <row r="25" spans="1:10" ht="13.5" customHeight="1">
      <c r="A25" s="7" t="s">
        <v>251</v>
      </c>
      <c r="B25" s="27">
        <v>518</v>
      </c>
      <c r="C25" s="24">
        <f t="shared" si="0"/>
        <v>1160</v>
      </c>
      <c r="D25" s="24">
        <v>525</v>
      </c>
      <c r="E25" s="26">
        <v>635</v>
      </c>
      <c r="F25" s="7" t="s">
        <v>186</v>
      </c>
      <c r="G25" s="22">
        <f>SUM(G22:G24)</f>
        <v>2330</v>
      </c>
      <c r="H25" s="22">
        <f>I25+J25</f>
        <v>5317</v>
      </c>
      <c r="I25" s="22">
        <f>SUM(I22:I24)</f>
        <v>2587</v>
      </c>
      <c r="J25" s="24">
        <f>SUM(J22:J24)</f>
        <v>2730</v>
      </c>
    </row>
    <row r="26" spans="1:10" ht="13.5">
      <c r="A26" s="7" t="s">
        <v>252</v>
      </c>
      <c r="B26" s="27">
        <v>1014</v>
      </c>
      <c r="C26" s="24">
        <f t="shared" si="0"/>
        <v>2394</v>
      </c>
      <c r="D26" s="24">
        <v>1160</v>
      </c>
      <c r="E26" s="26">
        <v>1234</v>
      </c>
      <c r="F26" s="7"/>
      <c r="G26" s="22"/>
      <c r="H26" s="22"/>
      <c r="I26" s="22"/>
      <c r="J26" s="24"/>
    </row>
    <row r="27" spans="1:10" ht="13.5">
      <c r="A27" s="7" t="s">
        <v>192</v>
      </c>
      <c r="B27" s="27">
        <f>SUM(B21:B26)</f>
        <v>5121</v>
      </c>
      <c r="C27" s="24">
        <f t="shared" si="0"/>
        <v>11315</v>
      </c>
      <c r="D27" s="24">
        <f>SUM(D21:D26)</f>
        <v>5305</v>
      </c>
      <c r="E27" s="26">
        <f>SUM(E21:E26)</f>
        <v>6010</v>
      </c>
      <c r="F27" s="7" t="s">
        <v>270</v>
      </c>
      <c r="G27" s="24">
        <v>1045</v>
      </c>
      <c r="H27" s="24">
        <f>I27+J27</f>
        <v>2444</v>
      </c>
      <c r="I27" s="24">
        <v>1187</v>
      </c>
      <c r="J27" s="24">
        <v>1257</v>
      </c>
    </row>
    <row r="28" spans="1:10" ht="13.5" customHeight="1">
      <c r="A28" s="7"/>
      <c r="B28" s="27"/>
      <c r="C28" s="24"/>
      <c r="D28" s="24"/>
      <c r="E28" s="26"/>
      <c r="F28" s="7" t="s">
        <v>271</v>
      </c>
      <c r="G28" s="27">
        <v>1794</v>
      </c>
      <c r="H28" s="24">
        <f>I28+J28</f>
        <v>3914</v>
      </c>
      <c r="I28" s="24">
        <v>1880</v>
      </c>
      <c r="J28" s="24">
        <v>2034</v>
      </c>
    </row>
    <row r="29" spans="1:10" ht="13.5" customHeight="1">
      <c r="A29" s="7" t="s">
        <v>253</v>
      </c>
      <c r="B29" s="27">
        <v>514</v>
      </c>
      <c r="C29" s="24">
        <f>D29+E29</f>
        <v>992</v>
      </c>
      <c r="D29" s="24">
        <v>476</v>
      </c>
      <c r="E29" s="26">
        <v>516</v>
      </c>
      <c r="F29" s="7" t="s">
        <v>272</v>
      </c>
      <c r="G29" s="24">
        <v>987</v>
      </c>
      <c r="H29" s="24">
        <f>I29+J29</f>
        <v>2232</v>
      </c>
      <c r="I29" s="24">
        <v>1091</v>
      </c>
      <c r="J29" s="24">
        <v>1141</v>
      </c>
    </row>
    <row r="30" spans="1:10" ht="13.5">
      <c r="A30" s="7" t="s">
        <v>254</v>
      </c>
      <c r="B30" s="27">
        <v>30</v>
      </c>
      <c r="C30" s="24">
        <f>D30+E30</f>
        <v>58</v>
      </c>
      <c r="D30" s="24">
        <v>28</v>
      </c>
      <c r="E30" s="26">
        <v>30</v>
      </c>
      <c r="F30" s="7" t="s">
        <v>186</v>
      </c>
      <c r="G30" s="22">
        <f>SUM(G27:G29)</f>
        <v>3826</v>
      </c>
      <c r="H30" s="22">
        <f>SUM(H27:H29)</f>
        <v>8590</v>
      </c>
      <c r="I30" s="22">
        <f>SUM(I27:I29)</f>
        <v>4158</v>
      </c>
      <c r="J30" s="22">
        <f>SUM(J27:J29)</f>
        <v>4432</v>
      </c>
    </row>
    <row r="31" spans="1:10" ht="13.5">
      <c r="A31" s="7" t="s">
        <v>192</v>
      </c>
      <c r="B31" s="27">
        <f>SUM(B29:B30)</f>
        <v>544</v>
      </c>
      <c r="C31" s="24">
        <f>D31+E31</f>
        <v>1050</v>
      </c>
      <c r="D31" s="24">
        <f>SUM(D29:D30)</f>
        <v>504</v>
      </c>
      <c r="E31" s="26">
        <f>SUM(E29:E30)</f>
        <v>546</v>
      </c>
      <c r="F31" s="7"/>
      <c r="G31" s="22"/>
      <c r="H31" s="22"/>
      <c r="I31" s="22"/>
      <c r="J31" s="22"/>
    </row>
    <row r="32" spans="1:10" ht="13.5">
      <c r="A32" s="7"/>
      <c r="B32" s="27"/>
      <c r="C32" s="24"/>
      <c r="D32" s="24"/>
      <c r="E32" s="26"/>
      <c r="F32" s="7" t="s">
        <v>273</v>
      </c>
      <c r="G32" s="22">
        <v>1536</v>
      </c>
      <c r="H32" s="22">
        <f>I32+J32</f>
        <v>2591</v>
      </c>
      <c r="I32" s="22">
        <v>1314</v>
      </c>
      <c r="J32" s="22">
        <v>1277</v>
      </c>
    </row>
    <row r="33" spans="1:10" ht="13.5">
      <c r="A33" s="7" t="s">
        <v>255</v>
      </c>
      <c r="B33" s="27">
        <v>1137</v>
      </c>
      <c r="C33" s="24">
        <f>D33+E33</f>
        <v>2297</v>
      </c>
      <c r="D33" s="24">
        <v>1091</v>
      </c>
      <c r="E33" s="26">
        <v>1206</v>
      </c>
      <c r="F33" s="7" t="s">
        <v>274</v>
      </c>
      <c r="G33" s="22">
        <v>1201</v>
      </c>
      <c r="H33" s="22">
        <f>I33+J33</f>
        <v>2361</v>
      </c>
      <c r="I33" s="22">
        <v>1164</v>
      </c>
      <c r="J33" s="22">
        <v>1197</v>
      </c>
    </row>
    <row r="34" spans="1:10" ht="13.5">
      <c r="A34" s="7" t="s">
        <v>256</v>
      </c>
      <c r="B34" s="27">
        <v>822</v>
      </c>
      <c r="C34" s="24">
        <f>D34+E34</f>
        <v>1602</v>
      </c>
      <c r="D34" s="24">
        <v>787</v>
      </c>
      <c r="E34" s="26">
        <v>815</v>
      </c>
      <c r="F34" s="7" t="s">
        <v>275</v>
      </c>
      <c r="G34" s="22">
        <v>1163</v>
      </c>
      <c r="H34" s="22">
        <f>I34+J34</f>
        <v>2352</v>
      </c>
      <c r="I34" s="22">
        <v>1131</v>
      </c>
      <c r="J34" s="22">
        <v>1221</v>
      </c>
    </row>
    <row r="35" spans="1:10" ht="13.5" customHeight="1">
      <c r="A35" s="7" t="s">
        <v>257</v>
      </c>
      <c r="B35" s="27">
        <v>851</v>
      </c>
      <c r="C35" s="24">
        <f>D35+E35</f>
        <v>1698</v>
      </c>
      <c r="D35" s="24">
        <v>796</v>
      </c>
      <c r="E35" s="26">
        <v>902</v>
      </c>
      <c r="F35" s="7" t="s">
        <v>276</v>
      </c>
      <c r="G35" s="22">
        <v>1046</v>
      </c>
      <c r="H35" s="22">
        <f>I35+J35</f>
        <v>1801</v>
      </c>
      <c r="I35" s="22">
        <v>882</v>
      </c>
      <c r="J35" s="22">
        <v>919</v>
      </c>
    </row>
    <row r="36" spans="1:10" ht="13.5" customHeight="1">
      <c r="A36" s="7" t="s">
        <v>192</v>
      </c>
      <c r="B36" s="27">
        <f>SUM(B33:B35)</f>
        <v>2810</v>
      </c>
      <c r="C36" s="24">
        <f>D36+E36</f>
        <v>5597</v>
      </c>
      <c r="D36" s="24">
        <f>SUM(D33:D35)</f>
        <v>2674</v>
      </c>
      <c r="E36" s="26">
        <f>SUM(E33:E35)</f>
        <v>2923</v>
      </c>
      <c r="F36" s="7" t="s">
        <v>277</v>
      </c>
      <c r="G36" s="22">
        <f>SUM(G32:G35)</f>
        <v>4946</v>
      </c>
      <c r="H36" s="22">
        <f>I36+J36</f>
        <v>9105</v>
      </c>
      <c r="I36" s="22">
        <f>SUM(I32:I35)</f>
        <v>4491</v>
      </c>
      <c r="J36" s="22">
        <f>SUM(J32:J35)</f>
        <v>4614</v>
      </c>
    </row>
    <row r="37" spans="1:10" ht="13.5" customHeight="1">
      <c r="A37" s="7"/>
      <c r="B37" s="27"/>
      <c r="C37" s="24"/>
      <c r="D37" s="24"/>
      <c r="E37" s="26"/>
      <c r="F37" s="7"/>
      <c r="G37" s="22"/>
      <c r="H37" s="22"/>
      <c r="I37" s="22"/>
      <c r="J37" s="22"/>
    </row>
    <row r="38" spans="1:10" ht="13.5">
      <c r="A38" s="7" t="s">
        <v>258</v>
      </c>
      <c r="B38" s="27">
        <v>644</v>
      </c>
      <c r="C38" s="24">
        <f>D38+E38</f>
        <v>1243</v>
      </c>
      <c r="D38" s="24">
        <v>621</v>
      </c>
      <c r="E38" s="26">
        <v>622</v>
      </c>
      <c r="F38" s="7" t="s">
        <v>278</v>
      </c>
      <c r="G38" s="22">
        <v>1439</v>
      </c>
      <c r="H38" s="22">
        <f>I38+J38</f>
        <v>3079</v>
      </c>
      <c r="I38" s="22">
        <v>1523</v>
      </c>
      <c r="J38" s="22">
        <v>1556</v>
      </c>
    </row>
    <row r="39" spans="1:10" ht="13.5" customHeight="1">
      <c r="A39" s="7" t="s">
        <v>259</v>
      </c>
      <c r="B39" s="27">
        <v>236</v>
      </c>
      <c r="C39" s="24">
        <f>D39+E39</f>
        <v>563</v>
      </c>
      <c r="D39" s="24">
        <v>274</v>
      </c>
      <c r="E39" s="26">
        <v>289</v>
      </c>
      <c r="F39" s="7" t="s">
        <v>279</v>
      </c>
      <c r="G39" s="22">
        <v>1289</v>
      </c>
      <c r="H39" s="22">
        <f>I39+J39</f>
        <v>2659</v>
      </c>
      <c r="I39" s="22">
        <v>1348</v>
      </c>
      <c r="J39" s="22">
        <v>1311</v>
      </c>
    </row>
    <row r="40" spans="1:10" ht="13.5" customHeight="1">
      <c r="A40" s="7" t="s">
        <v>192</v>
      </c>
      <c r="B40" s="27">
        <f>SUM(B38:B39)</f>
        <v>880</v>
      </c>
      <c r="C40" s="24">
        <f>D40+E40</f>
        <v>1806</v>
      </c>
      <c r="D40" s="24">
        <f>SUM(D38:D39)</f>
        <v>895</v>
      </c>
      <c r="E40" s="26">
        <f>SUM(E38:E39)</f>
        <v>911</v>
      </c>
      <c r="F40" s="7" t="s">
        <v>280</v>
      </c>
      <c r="G40" s="22">
        <v>695</v>
      </c>
      <c r="H40" s="22">
        <f>I40+J40</f>
        <v>1373</v>
      </c>
      <c r="I40" s="22">
        <v>677</v>
      </c>
      <c r="J40" s="22">
        <v>696</v>
      </c>
    </row>
    <row r="41" spans="1:10" ht="13.5" customHeight="1">
      <c r="A41" s="7"/>
      <c r="B41" s="27"/>
      <c r="C41" s="24"/>
      <c r="D41" s="24"/>
      <c r="E41" s="26"/>
      <c r="F41" s="7" t="s">
        <v>39</v>
      </c>
      <c r="G41" s="22">
        <v>38</v>
      </c>
      <c r="H41" s="22">
        <f>I41+J41</f>
        <v>80</v>
      </c>
      <c r="I41" s="22">
        <v>34</v>
      </c>
      <c r="J41" s="22">
        <v>46</v>
      </c>
    </row>
    <row r="42" spans="1:10" ht="13.5" customHeight="1">
      <c r="A42" s="7" t="s">
        <v>40</v>
      </c>
      <c r="B42" s="27">
        <v>341</v>
      </c>
      <c r="C42" s="24">
        <f>D42+E42</f>
        <v>704</v>
      </c>
      <c r="D42" s="24">
        <v>356</v>
      </c>
      <c r="E42" s="26">
        <v>348</v>
      </c>
      <c r="F42" s="7" t="s">
        <v>245</v>
      </c>
      <c r="G42" s="22">
        <f>SUM(G38:G41)</f>
        <v>3461</v>
      </c>
      <c r="H42" s="22">
        <f>I42+J42</f>
        <v>7191</v>
      </c>
      <c r="I42" s="22">
        <f>SUM(I38:I41)</f>
        <v>3582</v>
      </c>
      <c r="J42" s="22">
        <f>SUM(J38:J41)</f>
        <v>3609</v>
      </c>
    </row>
    <row r="43" spans="1:10" ht="13.5">
      <c r="A43" s="7" t="s">
        <v>260</v>
      </c>
      <c r="B43" s="27">
        <v>54</v>
      </c>
      <c r="C43" s="24">
        <f>D43+E43</f>
        <v>93</v>
      </c>
      <c r="D43" s="24">
        <v>43</v>
      </c>
      <c r="E43" s="26">
        <v>50</v>
      </c>
      <c r="F43" s="7"/>
      <c r="G43" s="22"/>
      <c r="H43" s="22"/>
      <c r="I43" s="22"/>
      <c r="J43" s="22"/>
    </row>
    <row r="44" spans="1:10" ht="13.5">
      <c r="A44" s="7" t="s">
        <v>261</v>
      </c>
      <c r="B44" s="27">
        <v>1016</v>
      </c>
      <c r="C44" s="24">
        <f>D44+E44</f>
        <v>2219</v>
      </c>
      <c r="D44" s="24">
        <v>1077</v>
      </c>
      <c r="E44" s="26">
        <v>1142</v>
      </c>
      <c r="F44" s="7" t="s">
        <v>29</v>
      </c>
      <c r="G44" s="22">
        <v>1977</v>
      </c>
      <c r="H44" s="22">
        <f>I44+J44</f>
        <v>4063</v>
      </c>
      <c r="I44" s="22">
        <v>1946</v>
      </c>
      <c r="J44" s="22">
        <v>2117</v>
      </c>
    </row>
    <row r="45" spans="1:10" ht="13.5">
      <c r="A45" s="7" t="s">
        <v>262</v>
      </c>
      <c r="B45" s="27">
        <v>2312</v>
      </c>
      <c r="C45" s="24">
        <f>D45+E45</f>
        <v>4468</v>
      </c>
      <c r="D45" s="24">
        <v>2195</v>
      </c>
      <c r="E45" s="26">
        <v>2273</v>
      </c>
      <c r="F45" s="7" t="s">
        <v>281</v>
      </c>
      <c r="G45" s="22">
        <v>1697</v>
      </c>
      <c r="H45" s="22">
        <f>I45+J45</f>
        <v>3156</v>
      </c>
      <c r="I45" s="22">
        <v>1568</v>
      </c>
      <c r="J45" s="22">
        <v>1588</v>
      </c>
    </row>
    <row r="46" spans="1:10" ht="13.5">
      <c r="A46" s="7" t="s">
        <v>192</v>
      </c>
      <c r="B46" s="27">
        <f>SUM(B42:B45)</f>
        <v>3723</v>
      </c>
      <c r="C46" s="24">
        <f>D46+E46</f>
        <v>7484</v>
      </c>
      <c r="D46" s="24">
        <f>SUM(D42:D45)</f>
        <v>3671</v>
      </c>
      <c r="E46" s="26">
        <f>SUM(E42:E45)</f>
        <v>3813</v>
      </c>
      <c r="F46" s="7" t="s">
        <v>245</v>
      </c>
      <c r="G46" s="22">
        <f>SUM(G44:G45)</f>
        <v>3674</v>
      </c>
      <c r="H46" s="22">
        <f>I46+J46</f>
        <v>7219</v>
      </c>
      <c r="I46" s="22">
        <f>SUM(I44:I45)</f>
        <v>3514</v>
      </c>
      <c r="J46" s="22">
        <f>SUM(J44:J45)</f>
        <v>3705</v>
      </c>
    </row>
    <row r="47" spans="1:10" ht="13.5">
      <c r="A47" s="7"/>
      <c r="B47" s="27"/>
      <c r="C47" s="24"/>
      <c r="D47" s="24"/>
      <c r="E47" s="26"/>
      <c r="F47" s="7"/>
      <c r="G47" s="22"/>
      <c r="H47" s="22"/>
      <c r="I47" s="22"/>
      <c r="J47" s="22"/>
    </row>
    <row r="48" spans="1:10" ht="13.5">
      <c r="A48" s="7" t="s">
        <v>162</v>
      </c>
      <c r="B48" s="27">
        <v>376</v>
      </c>
      <c r="C48" s="24">
        <f>D48+E48</f>
        <v>714</v>
      </c>
      <c r="D48" s="24">
        <v>372</v>
      </c>
      <c r="E48" s="26">
        <v>342</v>
      </c>
      <c r="F48" s="7" t="s">
        <v>30</v>
      </c>
      <c r="G48" s="22">
        <v>486</v>
      </c>
      <c r="H48" s="22">
        <f>I48+J48</f>
        <v>1317</v>
      </c>
      <c r="I48" s="22">
        <v>636</v>
      </c>
      <c r="J48" s="22">
        <v>681</v>
      </c>
    </row>
    <row r="49" spans="1:10" ht="13.5">
      <c r="A49" s="7" t="s">
        <v>263</v>
      </c>
      <c r="B49" s="27">
        <v>613</v>
      </c>
      <c r="C49" s="24">
        <f>D49+E49</f>
        <v>1343</v>
      </c>
      <c r="D49" s="24">
        <v>670</v>
      </c>
      <c r="E49" s="26">
        <v>673</v>
      </c>
      <c r="F49" s="7" t="s">
        <v>245</v>
      </c>
      <c r="G49" s="22">
        <f>G48</f>
        <v>486</v>
      </c>
      <c r="H49" s="22">
        <f>I49+J49</f>
        <v>1317</v>
      </c>
      <c r="I49" s="22">
        <f>I48</f>
        <v>636</v>
      </c>
      <c r="J49" s="22">
        <f>J48</f>
        <v>681</v>
      </c>
    </row>
    <row r="50" spans="1:10" ht="13.5">
      <c r="A50" s="7" t="s">
        <v>192</v>
      </c>
      <c r="B50" s="27">
        <f>B48+B49</f>
        <v>989</v>
      </c>
      <c r="C50" s="24">
        <f>C48+C49</f>
        <v>2057</v>
      </c>
      <c r="D50" s="24">
        <f>D48+D49</f>
        <v>1042</v>
      </c>
      <c r="E50" s="26">
        <f>E48+E49</f>
        <v>1015</v>
      </c>
      <c r="F50" s="7"/>
      <c r="G50" s="22"/>
      <c r="H50" s="22"/>
      <c r="I50" s="22"/>
      <c r="J50" s="22"/>
    </row>
    <row r="51" spans="1:10" ht="13.5">
      <c r="A51" s="7"/>
      <c r="B51" s="27"/>
      <c r="C51" s="24"/>
      <c r="D51" s="24"/>
      <c r="E51" s="26"/>
      <c r="F51" s="7" t="s">
        <v>31</v>
      </c>
      <c r="G51" s="22">
        <v>1002</v>
      </c>
      <c r="H51" s="22">
        <f>I51+J51</f>
        <v>2155</v>
      </c>
      <c r="I51" s="22">
        <v>1042</v>
      </c>
      <c r="J51" s="22">
        <v>1113</v>
      </c>
    </row>
    <row r="52" spans="1:10" ht="13.5">
      <c r="A52" s="7" t="s">
        <v>264</v>
      </c>
      <c r="B52" s="27">
        <v>508</v>
      </c>
      <c r="C52" s="24">
        <f>D52+E52</f>
        <v>1146</v>
      </c>
      <c r="D52" s="24">
        <v>582</v>
      </c>
      <c r="E52" s="26">
        <v>564</v>
      </c>
      <c r="F52" s="7" t="s">
        <v>282</v>
      </c>
      <c r="G52" s="22">
        <f>G51</f>
        <v>1002</v>
      </c>
      <c r="H52" s="22">
        <f>I52+J52</f>
        <v>2155</v>
      </c>
      <c r="I52" s="22">
        <f>I51</f>
        <v>1042</v>
      </c>
      <c r="J52" s="22">
        <f>J51</f>
        <v>1113</v>
      </c>
    </row>
    <row r="53" spans="1:10" s="3" customFormat="1" ht="13.5">
      <c r="A53" s="8" t="s">
        <v>265</v>
      </c>
      <c r="B53" s="28">
        <v>339</v>
      </c>
      <c r="C53" s="29">
        <f>D53+E53</f>
        <v>762</v>
      </c>
      <c r="D53" s="29">
        <v>392</v>
      </c>
      <c r="E53" s="30">
        <v>370</v>
      </c>
      <c r="F53" s="8"/>
      <c r="G53" s="29"/>
      <c r="H53" s="29"/>
      <c r="I53" s="29"/>
      <c r="J53" s="29"/>
    </row>
    <row r="54" spans="1:7" s="3" customFormat="1" ht="13.5" customHeight="1">
      <c r="A54" s="18" t="s">
        <v>45</v>
      </c>
      <c r="B54" s="18"/>
      <c r="C54" s="18"/>
      <c r="D54" s="18"/>
      <c r="E54" s="18"/>
      <c r="F54" s="18"/>
      <c r="G54" s="2"/>
    </row>
    <row r="55" spans="1:7" ht="13.5" customHeight="1">
      <c r="A55" s="18" t="s">
        <v>46</v>
      </c>
      <c r="B55" s="5"/>
      <c r="C55" s="5"/>
      <c r="D55" s="5"/>
      <c r="E55" s="18"/>
      <c r="F55" s="18"/>
      <c r="G55" s="1"/>
    </row>
    <row r="56" spans="1:7" ht="13.5" customHeight="1">
      <c r="A56" s="18" t="s">
        <v>47</v>
      </c>
      <c r="B56" s="5"/>
      <c r="C56" s="5"/>
      <c r="D56" s="5"/>
      <c r="E56" s="18"/>
      <c r="F56" s="18"/>
      <c r="G56" s="1"/>
    </row>
    <row r="57" spans="1:7" ht="13.5" customHeight="1">
      <c r="A57" s="18" t="s">
        <v>48</v>
      </c>
      <c r="B57" s="5"/>
      <c r="C57" s="5"/>
      <c r="D57" s="5"/>
      <c r="E57" s="18"/>
      <c r="F57" s="18"/>
      <c r="G57" s="1"/>
    </row>
    <row r="58" spans="1:7" ht="13.5" customHeight="1">
      <c r="A58" s="18" t="s">
        <v>49</v>
      </c>
      <c r="B58" s="5"/>
      <c r="C58" s="5"/>
      <c r="D58" s="5"/>
      <c r="E58" s="18"/>
      <c r="F58" s="18"/>
      <c r="G58" s="1"/>
    </row>
    <row r="59" spans="1:7" ht="13.5">
      <c r="A59" s="18" t="s">
        <v>28</v>
      </c>
      <c r="B59" s="5"/>
      <c r="C59" s="5"/>
      <c r="D59" s="5"/>
      <c r="E59" s="18"/>
      <c r="F59" s="5"/>
      <c r="G59" s="1"/>
    </row>
    <row r="60" spans="1:7" ht="13.5">
      <c r="A60" s="18"/>
      <c r="B60" s="18"/>
      <c r="C60" s="18"/>
      <c r="D60" s="18"/>
      <c r="E60" s="18"/>
      <c r="F60" s="5"/>
      <c r="G60" s="1"/>
    </row>
    <row r="61" spans="1:7" ht="13.5">
      <c r="A61" s="18"/>
      <c r="B61" s="18"/>
      <c r="C61" s="18"/>
      <c r="D61" s="18"/>
      <c r="E61" s="18"/>
      <c r="F61" s="5"/>
      <c r="G61" s="1"/>
    </row>
    <row r="62" ht="13.5">
      <c r="E62" s="49">
        <v>8</v>
      </c>
    </row>
    <row r="63" ht="13.5">
      <c r="E63" s="49"/>
    </row>
    <row r="64" ht="13.5">
      <c r="E64" s="49"/>
    </row>
    <row r="65" spans="2:6" ht="17.25">
      <c r="B65" s="117" t="s">
        <v>57</v>
      </c>
      <c r="C65" s="117"/>
      <c r="D65" s="117"/>
      <c r="E65" s="117"/>
      <c r="F65" s="117"/>
    </row>
    <row r="67" spans="1:10" ht="18" customHeight="1">
      <c r="A67" s="4" t="s">
        <v>182</v>
      </c>
      <c r="B67" s="4"/>
      <c r="F67" s="123" t="s">
        <v>491</v>
      </c>
      <c r="G67" s="123"/>
      <c r="H67" s="123"/>
      <c r="I67" s="123"/>
      <c r="J67" s="123"/>
    </row>
    <row r="69" spans="1:10" ht="14.25">
      <c r="A69" s="38"/>
      <c r="B69" s="118" t="s">
        <v>0</v>
      </c>
      <c r="C69" s="120" t="s">
        <v>1</v>
      </c>
      <c r="D69" s="121"/>
      <c r="E69" s="122"/>
      <c r="F69" s="31"/>
      <c r="G69" s="118" t="s">
        <v>0</v>
      </c>
      <c r="H69" s="120" t="s">
        <v>1</v>
      </c>
      <c r="I69" s="121"/>
      <c r="J69" s="121"/>
    </row>
    <row r="70" spans="1:10" ht="15.75" customHeight="1">
      <c r="A70" s="39" t="s">
        <v>58</v>
      </c>
      <c r="B70" s="119"/>
      <c r="C70" s="43" t="s">
        <v>163</v>
      </c>
      <c r="D70" s="45" t="s">
        <v>2</v>
      </c>
      <c r="E70" s="45" t="s">
        <v>3</v>
      </c>
      <c r="F70" s="39" t="s">
        <v>59</v>
      </c>
      <c r="G70" s="119"/>
      <c r="H70" s="39" t="s">
        <v>163</v>
      </c>
      <c r="I70" s="45" t="s">
        <v>2</v>
      </c>
      <c r="J70" s="42" t="s">
        <v>3</v>
      </c>
    </row>
    <row r="71" spans="1:10" ht="13.5">
      <c r="A71" s="6" t="s">
        <v>283</v>
      </c>
      <c r="B71" s="22">
        <v>1396</v>
      </c>
      <c r="C71" s="22">
        <f>D71+E71</f>
        <v>3233</v>
      </c>
      <c r="D71" s="22">
        <v>1584</v>
      </c>
      <c r="E71" s="59">
        <v>1649</v>
      </c>
      <c r="F71" s="6"/>
      <c r="G71" s="46"/>
      <c r="H71" s="5"/>
      <c r="I71" s="5"/>
      <c r="J71" s="5"/>
    </row>
    <row r="72" spans="1:10" ht="13.5">
      <c r="A72" s="7" t="s">
        <v>284</v>
      </c>
      <c r="B72" s="22">
        <v>967</v>
      </c>
      <c r="C72" s="22">
        <f>D72+E72</f>
        <v>2238</v>
      </c>
      <c r="D72" s="22">
        <v>1051</v>
      </c>
      <c r="E72" s="26">
        <v>1187</v>
      </c>
      <c r="F72" s="7"/>
      <c r="G72" s="46"/>
      <c r="H72" s="5"/>
      <c r="I72" s="5"/>
      <c r="J72" s="5"/>
    </row>
    <row r="73" spans="1:10" ht="13.5">
      <c r="A73" s="7" t="s">
        <v>285</v>
      </c>
      <c r="B73" s="22">
        <v>1206</v>
      </c>
      <c r="C73" s="22">
        <f>D73+E73</f>
        <v>2924</v>
      </c>
      <c r="D73" s="22">
        <v>1431</v>
      </c>
      <c r="E73" s="26">
        <v>1493</v>
      </c>
      <c r="F73" s="7"/>
      <c r="G73" s="46"/>
      <c r="H73" s="5"/>
      <c r="I73" s="5"/>
      <c r="J73" s="5"/>
    </row>
    <row r="74" spans="1:10" ht="13.5">
      <c r="A74" s="7" t="s">
        <v>286</v>
      </c>
      <c r="B74" s="24">
        <v>788</v>
      </c>
      <c r="C74" s="24">
        <f>D74+E74</f>
        <v>2002</v>
      </c>
      <c r="D74" s="24">
        <v>955</v>
      </c>
      <c r="E74" s="26">
        <v>1047</v>
      </c>
      <c r="F74" s="7"/>
      <c r="G74" s="46"/>
      <c r="H74" s="5"/>
      <c r="I74" s="5"/>
      <c r="J74" s="5"/>
    </row>
    <row r="75" spans="1:10" ht="13.5">
      <c r="A75" s="7" t="s">
        <v>192</v>
      </c>
      <c r="B75" s="24">
        <f>SUM(B71:B74)</f>
        <v>4357</v>
      </c>
      <c r="C75" s="24">
        <f>SUM(C71:C74)</f>
        <v>10397</v>
      </c>
      <c r="D75" s="24">
        <f>SUM(D71:D74)</f>
        <v>5021</v>
      </c>
      <c r="E75" s="26">
        <f>SUM(E71:E74)</f>
        <v>5376</v>
      </c>
      <c r="F75" s="7"/>
      <c r="G75" s="46"/>
      <c r="H75" s="5"/>
      <c r="I75" s="5"/>
      <c r="J75" s="5"/>
    </row>
    <row r="76" spans="1:10" ht="13.5">
      <c r="A76" s="7"/>
      <c r="B76" s="24"/>
      <c r="C76" s="24"/>
      <c r="D76" s="24"/>
      <c r="E76" s="26"/>
      <c r="F76" s="7"/>
      <c r="G76" s="46"/>
      <c r="H76" s="5"/>
      <c r="I76" s="5"/>
      <c r="J76" s="5"/>
    </row>
    <row r="77" spans="1:10" ht="13.5">
      <c r="A77" s="7" t="s">
        <v>287</v>
      </c>
      <c r="B77" s="24">
        <v>745</v>
      </c>
      <c r="C77" s="24">
        <f aca="true" t="shared" si="1" ref="C77:C83">D77+E77</f>
        <v>1413</v>
      </c>
      <c r="D77" s="24">
        <v>679</v>
      </c>
      <c r="E77" s="26">
        <v>734</v>
      </c>
      <c r="F77" s="7"/>
      <c r="G77" s="46"/>
      <c r="H77" s="5"/>
      <c r="I77" s="5"/>
      <c r="J77" s="5"/>
    </row>
    <row r="78" spans="1:10" ht="13.5">
      <c r="A78" s="7" t="s">
        <v>288</v>
      </c>
      <c r="B78" s="24">
        <v>1009</v>
      </c>
      <c r="C78" s="24">
        <f t="shared" si="1"/>
        <v>2000</v>
      </c>
      <c r="D78" s="24">
        <v>1022</v>
      </c>
      <c r="E78" s="26">
        <v>978</v>
      </c>
      <c r="F78" s="7"/>
      <c r="G78" s="46"/>
      <c r="H78" s="5"/>
      <c r="I78" s="5"/>
      <c r="J78" s="5"/>
    </row>
    <row r="79" spans="1:10" ht="13.5">
      <c r="A79" s="7" t="s">
        <v>289</v>
      </c>
      <c r="B79" s="24">
        <v>853</v>
      </c>
      <c r="C79" s="24">
        <f t="shared" si="1"/>
        <v>1634</v>
      </c>
      <c r="D79" s="24">
        <v>832</v>
      </c>
      <c r="E79" s="26">
        <v>802</v>
      </c>
      <c r="F79" s="7"/>
      <c r="G79" s="46"/>
      <c r="H79" s="5"/>
      <c r="I79" s="5"/>
      <c r="J79" s="5"/>
    </row>
    <row r="80" spans="1:10" ht="13.5">
      <c r="A80" s="7" t="s">
        <v>290</v>
      </c>
      <c r="B80" s="24">
        <v>139</v>
      </c>
      <c r="C80" s="24">
        <f t="shared" si="1"/>
        <v>276</v>
      </c>
      <c r="D80" s="24">
        <v>138</v>
      </c>
      <c r="E80" s="26">
        <v>138</v>
      </c>
      <c r="F80" s="7"/>
      <c r="G80" s="46"/>
      <c r="H80" s="5"/>
      <c r="I80" s="5"/>
      <c r="J80" s="5"/>
    </row>
    <row r="81" spans="1:10" ht="13.5">
      <c r="A81" s="7" t="s">
        <v>291</v>
      </c>
      <c r="B81" s="24">
        <v>277</v>
      </c>
      <c r="C81" s="24">
        <f t="shared" si="1"/>
        <v>761</v>
      </c>
      <c r="D81" s="24">
        <v>372</v>
      </c>
      <c r="E81" s="26">
        <v>389</v>
      </c>
      <c r="F81" s="7"/>
      <c r="G81" s="46"/>
      <c r="H81" s="5"/>
      <c r="I81" s="5"/>
      <c r="J81" s="5"/>
    </row>
    <row r="82" spans="1:10" ht="13.5">
      <c r="A82" s="7" t="s">
        <v>292</v>
      </c>
      <c r="B82" s="24">
        <v>680</v>
      </c>
      <c r="C82" s="24">
        <f t="shared" si="1"/>
        <v>1661</v>
      </c>
      <c r="D82" s="24">
        <v>818</v>
      </c>
      <c r="E82" s="26">
        <v>843</v>
      </c>
      <c r="F82" s="7"/>
      <c r="G82" s="46"/>
      <c r="H82" s="5"/>
      <c r="I82" s="5"/>
      <c r="J82" s="5"/>
    </row>
    <row r="83" spans="1:10" ht="13.5">
      <c r="A83" s="7" t="s">
        <v>293</v>
      </c>
      <c r="B83" s="24">
        <v>849</v>
      </c>
      <c r="C83" s="24">
        <f t="shared" si="1"/>
        <v>1889</v>
      </c>
      <c r="D83" s="24">
        <v>932</v>
      </c>
      <c r="E83" s="26">
        <v>957</v>
      </c>
      <c r="F83" s="7"/>
      <c r="G83" s="46"/>
      <c r="H83" s="5"/>
      <c r="I83" s="5"/>
      <c r="J83" s="5"/>
    </row>
    <row r="84" spans="1:10" ht="13.5">
      <c r="A84" s="7" t="s">
        <v>192</v>
      </c>
      <c r="B84" s="24">
        <f>SUM(B77:B83)</f>
        <v>4552</v>
      </c>
      <c r="C84" s="24">
        <f>SUM(C77:C83)</f>
        <v>9634</v>
      </c>
      <c r="D84" s="24">
        <f>SUM(D77:D83)</f>
        <v>4793</v>
      </c>
      <c r="E84" s="26">
        <f>SUM(E77:E83)</f>
        <v>4841</v>
      </c>
      <c r="F84" s="7"/>
      <c r="G84" s="46"/>
      <c r="H84" s="5"/>
      <c r="I84" s="5"/>
      <c r="J84" s="5"/>
    </row>
    <row r="85" spans="1:10" ht="13.5">
      <c r="A85" s="7"/>
      <c r="B85" s="24"/>
      <c r="C85" s="24"/>
      <c r="D85" s="24"/>
      <c r="E85" s="26"/>
      <c r="F85" s="7"/>
      <c r="G85" s="46"/>
      <c r="H85" s="5"/>
      <c r="I85" s="5"/>
      <c r="J85" s="5"/>
    </row>
    <row r="86" spans="1:10" ht="13.5">
      <c r="A86" s="7" t="s">
        <v>294</v>
      </c>
      <c r="B86" s="24">
        <v>651</v>
      </c>
      <c r="C86" s="24">
        <f>D86+E86</f>
        <v>1382</v>
      </c>
      <c r="D86" s="24">
        <v>659</v>
      </c>
      <c r="E86" s="26">
        <v>723</v>
      </c>
      <c r="F86" s="7"/>
      <c r="G86" s="46"/>
      <c r="H86" s="5"/>
      <c r="I86" s="5"/>
      <c r="J86" s="5"/>
    </row>
    <row r="87" spans="1:10" ht="13.5">
      <c r="A87" s="7" t="s">
        <v>32</v>
      </c>
      <c r="B87" s="24">
        <v>806</v>
      </c>
      <c r="C87" s="24">
        <f>D87+E87</f>
        <v>1481</v>
      </c>
      <c r="D87" s="24">
        <v>736</v>
      </c>
      <c r="E87" s="26">
        <v>745</v>
      </c>
      <c r="F87" s="7"/>
      <c r="G87" s="46"/>
      <c r="H87" s="5"/>
      <c r="I87" s="5"/>
      <c r="J87" s="5"/>
    </row>
    <row r="88" spans="1:10" ht="13.5">
      <c r="A88" s="7" t="s">
        <v>295</v>
      </c>
      <c r="B88" s="24">
        <v>584</v>
      </c>
      <c r="C88" s="24">
        <f>D88+E88</f>
        <v>1019</v>
      </c>
      <c r="D88" s="24">
        <v>556</v>
      </c>
      <c r="E88" s="26">
        <v>463</v>
      </c>
      <c r="F88" s="7"/>
      <c r="G88" s="46"/>
      <c r="H88" s="5"/>
      <c r="I88" s="5"/>
      <c r="J88" s="5"/>
    </row>
    <row r="89" spans="1:10" ht="13.5">
      <c r="A89" s="7" t="s">
        <v>192</v>
      </c>
      <c r="B89" s="24">
        <f>SUM(B86:B88)</f>
        <v>2041</v>
      </c>
      <c r="C89" s="24">
        <f>D89+E89</f>
        <v>3882</v>
      </c>
      <c r="D89" s="24">
        <f>SUM(D86:D88)</f>
        <v>1951</v>
      </c>
      <c r="E89" s="26">
        <f>SUM(E86:E88)</f>
        <v>1931</v>
      </c>
      <c r="F89" s="7"/>
      <c r="G89" s="46"/>
      <c r="H89" s="5"/>
      <c r="I89" s="5"/>
      <c r="J89" s="5"/>
    </row>
    <row r="90" spans="1:10" ht="13.5">
      <c r="A90" s="7"/>
      <c r="B90" s="27"/>
      <c r="C90" s="24"/>
      <c r="D90" s="24"/>
      <c r="E90" s="26"/>
      <c r="F90" s="7"/>
      <c r="G90" s="46"/>
      <c r="H90" s="5"/>
      <c r="I90" s="5"/>
      <c r="J90" s="5"/>
    </row>
    <row r="91" spans="1:10" ht="13.5">
      <c r="A91" s="7" t="s">
        <v>296</v>
      </c>
      <c r="B91" s="24">
        <v>1278</v>
      </c>
      <c r="C91" s="24">
        <f>D91+E91</f>
        <v>2847</v>
      </c>
      <c r="D91" s="24">
        <v>1350</v>
      </c>
      <c r="E91" s="26">
        <v>1497</v>
      </c>
      <c r="F91" s="7"/>
      <c r="G91" s="46"/>
      <c r="H91" s="5"/>
      <c r="I91" s="5"/>
      <c r="J91" s="5"/>
    </row>
    <row r="92" spans="1:10" ht="13.5">
      <c r="A92" s="7" t="s">
        <v>297</v>
      </c>
      <c r="B92" s="24">
        <v>1076</v>
      </c>
      <c r="C92" s="24">
        <f>D92+E92</f>
        <v>2331</v>
      </c>
      <c r="D92" s="24">
        <v>1096</v>
      </c>
      <c r="E92" s="26">
        <v>1235</v>
      </c>
      <c r="F92" s="7"/>
      <c r="G92" s="46"/>
      <c r="H92" s="5"/>
      <c r="I92" s="5"/>
      <c r="J92" s="5"/>
    </row>
    <row r="93" spans="1:10" ht="13.5">
      <c r="A93" s="7" t="s">
        <v>298</v>
      </c>
      <c r="B93" s="22">
        <v>974</v>
      </c>
      <c r="C93" s="22">
        <f>D93+E93</f>
        <v>2140</v>
      </c>
      <c r="D93" s="22">
        <v>1008</v>
      </c>
      <c r="E93" s="26">
        <v>1132</v>
      </c>
      <c r="F93" s="7"/>
      <c r="G93" s="46"/>
      <c r="H93" s="5"/>
      <c r="I93" s="5"/>
      <c r="J93" s="5"/>
    </row>
    <row r="94" spans="1:10" ht="13.5">
      <c r="A94" s="7" t="s">
        <v>192</v>
      </c>
      <c r="B94" s="24">
        <f>SUM(B91:B93)</f>
        <v>3328</v>
      </c>
      <c r="C94" s="24">
        <f>SUM(C91:C93)</f>
        <v>7318</v>
      </c>
      <c r="D94" s="24">
        <f>SUM(D91:D93)</f>
        <v>3454</v>
      </c>
      <c r="E94" s="26">
        <f>SUM(E91:E93)</f>
        <v>3864</v>
      </c>
      <c r="F94" s="7"/>
      <c r="G94" s="46"/>
      <c r="H94" s="5"/>
      <c r="I94" s="5"/>
      <c r="J94" s="5"/>
    </row>
    <row r="95" spans="1:10" ht="13.5">
      <c r="A95" s="7"/>
      <c r="B95" s="22"/>
      <c r="C95" s="22"/>
      <c r="D95" s="22"/>
      <c r="E95" s="26"/>
      <c r="F95" s="7"/>
      <c r="G95" s="46"/>
      <c r="H95" s="5"/>
      <c r="I95" s="5"/>
      <c r="J95" s="5"/>
    </row>
    <row r="96" spans="1:10" ht="13.5">
      <c r="A96" s="7" t="s">
        <v>299</v>
      </c>
      <c r="B96" s="22">
        <v>796</v>
      </c>
      <c r="C96" s="22">
        <f>D96+E96</f>
        <v>1762</v>
      </c>
      <c r="D96" s="22">
        <v>839</v>
      </c>
      <c r="E96" s="26">
        <v>923</v>
      </c>
      <c r="F96" s="7"/>
      <c r="G96" s="46"/>
      <c r="H96" s="5"/>
      <c r="I96" s="5"/>
      <c r="J96" s="5"/>
    </row>
    <row r="97" spans="1:10" ht="13.5">
      <c r="A97" s="7" t="s">
        <v>300</v>
      </c>
      <c r="B97" s="22">
        <v>701</v>
      </c>
      <c r="C97" s="22">
        <f>D97+E97</f>
        <v>1726</v>
      </c>
      <c r="D97" s="22">
        <v>845</v>
      </c>
      <c r="E97" s="26">
        <v>881</v>
      </c>
      <c r="F97" s="7"/>
      <c r="G97" s="46"/>
      <c r="H97" s="5"/>
      <c r="I97" s="5"/>
      <c r="J97" s="5"/>
    </row>
    <row r="98" spans="1:10" ht="13.5">
      <c r="A98" s="7" t="s">
        <v>192</v>
      </c>
      <c r="B98" s="22">
        <f>SUM(B96:B97)</f>
        <v>1497</v>
      </c>
      <c r="C98" s="22">
        <f>D98+E98</f>
        <v>3488</v>
      </c>
      <c r="D98" s="22">
        <f>SUM(D96:D97)</f>
        <v>1684</v>
      </c>
      <c r="E98" s="26">
        <f>SUM(E96:E97)</f>
        <v>1804</v>
      </c>
      <c r="F98" s="7"/>
      <c r="G98" s="46"/>
      <c r="H98" s="5"/>
      <c r="I98" s="5"/>
      <c r="J98" s="5"/>
    </row>
    <row r="99" spans="1:10" ht="13.5">
      <c r="A99" s="7"/>
      <c r="B99" s="24"/>
      <c r="C99" s="24"/>
      <c r="D99" s="24"/>
      <c r="E99" s="26"/>
      <c r="F99" s="7"/>
      <c r="G99" s="46"/>
      <c r="H99" s="5"/>
      <c r="I99" s="5"/>
      <c r="J99" s="5"/>
    </row>
    <row r="100" spans="1:10" ht="13.5">
      <c r="A100" s="7"/>
      <c r="B100" s="18"/>
      <c r="C100" s="18"/>
      <c r="D100" s="18"/>
      <c r="E100" s="7"/>
      <c r="F100" s="9"/>
      <c r="G100" s="46"/>
      <c r="H100" s="5"/>
      <c r="I100" s="5"/>
      <c r="J100" s="5"/>
    </row>
    <row r="101" spans="1:10" ht="13.5">
      <c r="A101" s="7"/>
      <c r="B101" s="18"/>
      <c r="C101" s="18"/>
      <c r="D101" s="18"/>
      <c r="E101" s="7"/>
      <c r="F101" s="9"/>
      <c r="G101" s="46"/>
      <c r="H101" s="5"/>
      <c r="I101" s="5"/>
      <c r="J101" s="5"/>
    </row>
    <row r="102" spans="1:10" ht="13.5">
      <c r="A102" s="7"/>
      <c r="B102" s="18"/>
      <c r="C102" s="18"/>
      <c r="D102" s="18"/>
      <c r="E102" s="7"/>
      <c r="F102" s="9"/>
      <c r="G102" s="46"/>
      <c r="H102" s="5"/>
      <c r="I102" s="5"/>
      <c r="J102" s="5"/>
    </row>
    <row r="103" spans="1:10" ht="13.5">
      <c r="A103" s="7"/>
      <c r="B103" s="18"/>
      <c r="C103" s="18"/>
      <c r="D103" s="18"/>
      <c r="E103" s="7"/>
      <c r="F103" s="9"/>
      <c r="G103" s="46"/>
      <c r="H103" s="5"/>
      <c r="I103" s="5"/>
      <c r="J103" s="5"/>
    </row>
    <row r="104" spans="1:10" ht="13.5">
      <c r="A104" s="7"/>
      <c r="B104" s="18"/>
      <c r="C104" s="18"/>
      <c r="D104" s="18"/>
      <c r="E104" s="7"/>
      <c r="F104" s="9"/>
      <c r="G104" s="46"/>
      <c r="H104" s="5"/>
      <c r="I104" s="5"/>
      <c r="J104" s="5"/>
    </row>
    <row r="105" spans="1:10" ht="13.5">
      <c r="A105" s="7"/>
      <c r="B105" s="18"/>
      <c r="C105" s="18"/>
      <c r="D105" s="18"/>
      <c r="E105" s="7"/>
      <c r="F105" s="9"/>
      <c r="G105" s="46"/>
      <c r="H105" s="5"/>
      <c r="I105" s="5"/>
      <c r="J105" s="5"/>
    </row>
    <row r="106" spans="1:10" ht="13.5">
      <c r="A106" s="7"/>
      <c r="B106" s="18"/>
      <c r="C106" s="18"/>
      <c r="D106" s="18"/>
      <c r="E106" s="7"/>
      <c r="F106" s="9"/>
      <c r="G106" s="46"/>
      <c r="H106" s="5"/>
      <c r="I106" s="5"/>
      <c r="J106" s="5"/>
    </row>
    <row r="107" spans="1:10" ht="13.5">
      <c r="A107" s="7"/>
      <c r="B107" s="18"/>
      <c r="C107" s="18"/>
      <c r="D107" s="18"/>
      <c r="E107" s="7"/>
      <c r="F107" s="9"/>
      <c r="G107" s="46"/>
      <c r="H107" s="5"/>
      <c r="I107" s="5"/>
      <c r="J107" s="5"/>
    </row>
    <row r="108" spans="1:10" ht="13.5">
      <c r="A108" s="7"/>
      <c r="B108" s="18"/>
      <c r="C108" s="18"/>
      <c r="D108" s="18"/>
      <c r="E108" s="7"/>
      <c r="F108" s="9"/>
      <c r="G108" s="46"/>
      <c r="H108" s="5"/>
      <c r="I108" s="5"/>
      <c r="J108" s="5"/>
    </row>
    <row r="109" spans="1:10" ht="13.5">
      <c r="A109" s="7"/>
      <c r="B109" s="18"/>
      <c r="C109" s="18"/>
      <c r="D109" s="18"/>
      <c r="E109" s="7"/>
      <c r="F109" s="9"/>
      <c r="G109" s="46"/>
      <c r="H109" s="5"/>
      <c r="I109" s="5"/>
      <c r="J109" s="5"/>
    </row>
    <row r="110" spans="1:10" ht="13.5">
      <c r="A110" s="7"/>
      <c r="B110" s="5"/>
      <c r="C110" s="5"/>
      <c r="D110" s="5"/>
      <c r="E110" s="7"/>
      <c r="F110" s="9"/>
      <c r="G110" s="46"/>
      <c r="H110" s="5"/>
      <c r="I110" s="5"/>
      <c r="J110" s="5"/>
    </row>
    <row r="111" spans="1:10" ht="13.5">
      <c r="A111" s="7"/>
      <c r="B111" s="5"/>
      <c r="C111" s="5"/>
      <c r="D111" s="5"/>
      <c r="E111" s="7"/>
      <c r="F111" s="9"/>
      <c r="G111" s="46"/>
      <c r="H111" s="5"/>
      <c r="I111" s="5"/>
      <c r="J111" s="5"/>
    </row>
    <row r="112" spans="1:10" ht="13.5">
      <c r="A112" s="7"/>
      <c r="B112" s="5"/>
      <c r="C112" s="5"/>
      <c r="D112" s="5"/>
      <c r="E112" s="7"/>
      <c r="F112" s="9"/>
      <c r="G112" s="46"/>
      <c r="H112" s="5"/>
      <c r="I112" s="5"/>
      <c r="J112" s="5"/>
    </row>
    <row r="113" spans="1:10" ht="13.5">
      <c r="A113" s="7"/>
      <c r="B113" s="5"/>
      <c r="C113" s="5"/>
      <c r="D113" s="5"/>
      <c r="E113" s="7"/>
      <c r="F113" s="9"/>
      <c r="G113" s="46"/>
      <c r="H113" s="5"/>
      <c r="I113" s="5"/>
      <c r="J113" s="5"/>
    </row>
    <row r="114" spans="1:10" ht="13.5">
      <c r="A114" s="7"/>
      <c r="B114" s="5"/>
      <c r="C114" s="5"/>
      <c r="D114" s="5"/>
      <c r="E114" s="7"/>
      <c r="F114" s="9"/>
      <c r="G114" s="46"/>
      <c r="H114" s="5"/>
      <c r="I114" s="5"/>
      <c r="J114" s="5"/>
    </row>
    <row r="115" spans="1:10" ht="13.5">
      <c r="A115" s="7"/>
      <c r="B115" s="5"/>
      <c r="C115" s="5"/>
      <c r="D115" s="5"/>
      <c r="E115" s="7"/>
      <c r="F115" s="9"/>
      <c r="G115" s="46"/>
      <c r="H115" s="5"/>
      <c r="I115" s="5"/>
      <c r="J115" s="5"/>
    </row>
    <row r="116" spans="1:10" ht="13.5">
      <c r="A116" s="7"/>
      <c r="B116" s="5"/>
      <c r="C116" s="5"/>
      <c r="D116" s="5"/>
      <c r="E116" s="7"/>
      <c r="F116" s="9"/>
      <c r="G116" s="46"/>
      <c r="H116" s="5"/>
      <c r="I116" s="5"/>
      <c r="J116" s="5"/>
    </row>
    <row r="117" spans="1:10" ht="13.5">
      <c r="A117" s="7"/>
      <c r="B117" s="5"/>
      <c r="C117" s="5"/>
      <c r="D117" s="5"/>
      <c r="E117" s="7"/>
      <c r="F117" s="9"/>
      <c r="G117" s="46"/>
      <c r="H117" s="5"/>
      <c r="I117" s="5"/>
      <c r="J117" s="5"/>
    </row>
    <row r="118" spans="1:10" ht="13.5">
      <c r="A118" s="7"/>
      <c r="B118" s="5"/>
      <c r="C118" s="5"/>
      <c r="D118" s="5"/>
      <c r="E118" s="7"/>
      <c r="F118" s="9"/>
      <c r="G118" s="46"/>
      <c r="H118" s="5"/>
      <c r="I118" s="5"/>
      <c r="J118" s="5"/>
    </row>
    <row r="119" spans="1:10" ht="13.5">
      <c r="A119" s="7"/>
      <c r="B119" s="5"/>
      <c r="C119" s="5"/>
      <c r="D119" s="5"/>
      <c r="E119" s="7"/>
      <c r="F119" s="9"/>
      <c r="G119" s="46"/>
      <c r="H119" s="5"/>
      <c r="I119" s="5"/>
      <c r="J119" s="5"/>
    </row>
    <row r="120" spans="1:10" ht="13.5">
      <c r="A120" s="7"/>
      <c r="B120" s="5"/>
      <c r="C120" s="5"/>
      <c r="D120" s="5"/>
      <c r="E120" s="7"/>
      <c r="F120" s="9"/>
      <c r="G120" s="46"/>
      <c r="H120" s="5"/>
      <c r="I120" s="5"/>
      <c r="J120" s="5"/>
    </row>
    <row r="121" spans="1:10" ht="13.5">
      <c r="A121" s="8"/>
      <c r="B121" s="19"/>
      <c r="C121" s="19"/>
      <c r="D121" s="19"/>
      <c r="E121" s="8"/>
      <c r="F121" s="9"/>
      <c r="G121" s="46"/>
      <c r="H121" s="5"/>
      <c r="I121" s="5"/>
      <c r="J121" s="5"/>
    </row>
    <row r="122" spans="1:10" ht="13.5">
      <c r="A122" s="18" t="s">
        <v>50</v>
      </c>
      <c r="F122" s="37"/>
      <c r="G122" s="32"/>
      <c r="H122" s="37"/>
      <c r="I122" s="37"/>
      <c r="J122" s="37"/>
    </row>
    <row r="123" ht="13.5">
      <c r="G123" s="1"/>
    </row>
    <row r="124" ht="13.5">
      <c r="G124" s="1"/>
    </row>
    <row r="125" spans="1:7" ht="14.25">
      <c r="A125" s="21"/>
      <c r="B125" s="20"/>
      <c r="C125" s="20"/>
      <c r="D125" s="20"/>
      <c r="E125" s="102">
        <v>9</v>
      </c>
      <c r="F125" s="34"/>
      <c r="G125" s="1"/>
    </row>
    <row r="126" spans="5:7" ht="13.5">
      <c r="E126" s="49"/>
      <c r="G126" s="1"/>
    </row>
    <row r="127" ht="13.5">
      <c r="G127" s="1"/>
    </row>
  </sheetData>
  <mergeCells count="12">
    <mergeCell ref="B2:F2"/>
    <mergeCell ref="B65:F65"/>
    <mergeCell ref="F4:J4"/>
    <mergeCell ref="F67:J67"/>
    <mergeCell ref="B17:B18"/>
    <mergeCell ref="C17:E17"/>
    <mergeCell ref="G17:G18"/>
    <mergeCell ref="H17:J17"/>
    <mergeCell ref="B69:B70"/>
    <mergeCell ref="C69:E69"/>
    <mergeCell ref="G69:G70"/>
    <mergeCell ref="H69:J69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scale="99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7" t="s">
        <v>57</v>
      </c>
      <c r="C2" s="117"/>
      <c r="D2" s="117"/>
      <c r="E2" s="117"/>
      <c r="F2" s="117"/>
    </row>
    <row r="4" spans="1:10" ht="18" customHeight="1">
      <c r="A4" s="4" t="s">
        <v>183</v>
      </c>
      <c r="F4" s="123" t="s">
        <v>491</v>
      </c>
      <c r="G4" s="123"/>
      <c r="H4" s="123"/>
      <c r="I4" s="123"/>
      <c r="J4" s="123"/>
    </row>
    <row r="5" spans="1:10" ht="13.5" customHeight="1">
      <c r="A5" s="4"/>
      <c r="F5" s="81"/>
      <c r="G5" s="81"/>
      <c r="H5" s="81"/>
      <c r="I5" s="81"/>
      <c r="J5" s="81"/>
    </row>
    <row r="6" spans="1:10" ht="15.75" customHeight="1">
      <c r="A6" s="81" t="s">
        <v>402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511</v>
      </c>
      <c r="B8" s="18">
        <v>59</v>
      </c>
      <c r="C8" s="18">
        <v>149</v>
      </c>
      <c r="D8" s="18">
        <v>83</v>
      </c>
      <c r="E8" s="7">
        <v>66</v>
      </c>
      <c r="F8" s="71" t="s">
        <v>482</v>
      </c>
      <c r="G8" s="18">
        <v>-7</v>
      </c>
      <c r="H8" s="103">
        <v>-88</v>
      </c>
      <c r="I8" s="103">
        <v>-34</v>
      </c>
      <c r="J8" s="103">
        <v>-54</v>
      </c>
    </row>
    <row r="9" spans="1:10" ht="13.5" customHeight="1">
      <c r="A9" s="7" t="s">
        <v>485</v>
      </c>
      <c r="B9" s="18">
        <v>44</v>
      </c>
      <c r="C9" s="18">
        <v>103</v>
      </c>
      <c r="D9" s="18">
        <v>40</v>
      </c>
      <c r="E9" s="7">
        <v>63</v>
      </c>
      <c r="F9" s="9" t="s">
        <v>480</v>
      </c>
      <c r="G9" s="18">
        <v>-15</v>
      </c>
      <c r="H9" s="103">
        <v>-64</v>
      </c>
      <c r="I9" s="103">
        <v>-44</v>
      </c>
      <c r="J9" s="103">
        <v>-20</v>
      </c>
    </row>
    <row r="10" spans="1:10" ht="13.5" customHeight="1">
      <c r="A10" s="7" t="s">
        <v>173</v>
      </c>
      <c r="B10" s="18">
        <v>16</v>
      </c>
      <c r="C10" s="18">
        <v>54</v>
      </c>
      <c r="D10" s="18">
        <v>27</v>
      </c>
      <c r="E10" s="7">
        <v>27</v>
      </c>
      <c r="F10" s="9" t="s">
        <v>481</v>
      </c>
      <c r="G10" s="18">
        <v>-24</v>
      </c>
      <c r="H10" s="103">
        <v>-62</v>
      </c>
      <c r="I10" s="103">
        <v>-29</v>
      </c>
      <c r="J10" s="103">
        <v>-33</v>
      </c>
    </row>
    <row r="11" spans="1:10" ht="13.5" customHeight="1">
      <c r="A11" s="7" t="s">
        <v>484</v>
      </c>
      <c r="B11" s="18">
        <v>16</v>
      </c>
      <c r="C11" s="18">
        <v>44</v>
      </c>
      <c r="D11" s="18">
        <v>19</v>
      </c>
      <c r="E11" s="7">
        <v>25</v>
      </c>
      <c r="F11" s="9" t="s">
        <v>513</v>
      </c>
      <c r="G11" s="18">
        <v>-11</v>
      </c>
      <c r="H11" s="103">
        <v>-61</v>
      </c>
      <c r="I11" s="103">
        <v>-29</v>
      </c>
      <c r="J11" s="103">
        <v>-32</v>
      </c>
    </row>
    <row r="12" spans="1:10" ht="13.5" customHeight="1">
      <c r="A12" s="8" t="s">
        <v>512</v>
      </c>
      <c r="B12" s="19">
        <v>16</v>
      </c>
      <c r="C12" s="19">
        <v>35</v>
      </c>
      <c r="D12" s="19">
        <v>25</v>
      </c>
      <c r="E12" s="8">
        <v>10</v>
      </c>
      <c r="F12" s="11" t="s">
        <v>483</v>
      </c>
      <c r="G12" s="19">
        <v>-29</v>
      </c>
      <c r="H12" s="104">
        <v>-53</v>
      </c>
      <c r="I12" s="104">
        <v>-36</v>
      </c>
      <c r="J12" s="104">
        <v>-17</v>
      </c>
    </row>
    <row r="13" spans="1:10" ht="13.5" customHeight="1">
      <c r="A13" s="18" t="s">
        <v>466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8" t="s">
        <v>0</v>
      </c>
      <c r="C17" s="120" t="s">
        <v>1</v>
      </c>
      <c r="D17" s="121"/>
      <c r="E17" s="122"/>
      <c r="F17" s="31"/>
      <c r="G17" s="118" t="s">
        <v>0</v>
      </c>
      <c r="H17" s="120" t="s">
        <v>1</v>
      </c>
      <c r="I17" s="121"/>
      <c r="J17" s="121"/>
    </row>
    <row r="18" spans="1:10" ht="15.75" customHeight="1">
      <c r="A18" s="39" t="s">
        <v>58</v>
      </c>
      <c r="B18" s="119"/>
      <c r="C18" s="43" t="s">
        <v>163</v>
      </c>
      <c r="D18" s="45" t="s">
        <v>2</v>
      </c>
      <c r="E18" s="45" t="s">
        <v>3</v>
      </c>
      <c r="F18" s="39" t="s">
        <v>59</v>
      </c>
      <c r="G18" s="119"/>
      <c r="H18" s="39" t="s">
        <v>163</v>
      </c>
      <c r="I18" s="44" t="s">
        <v>2</v>
      </c>
      <c r="J18" s="41" t="s">
        <v>3</v>
      </c>
    </row>
    <row r="19" spans="1:10" ht="13.5">
      <c r="A19" s="60" t="s">
        <v>301</v>
      </c>
      <c r="B19" s="110">
        <f>B30+B35+B39+B45+B51+G19+G22++G34+G42+G45+G49+G53+G37</f>
        <v>34236</v>
      </c>
      <c r="C19" s="111">
        <f>C30+C35+C39+C45+C51+H19+H22++H34+H42+H45+H49+H53+H37</f>
        <v>75493</v>
      </c>
      <c r="D19" s="111">
        <f>D30+D35+D39+D45+D51+I19+I22++I34+I42+I45+I49+I53+I37</f>
        <v>36255</v>
      </c>
      <c r="E19" s="88">
        <f>E30+E35+E39+E45+E51+J19+J22++J34+J42+J45+J49+J53+J37</f>
        <v>39238</v>
      </c>
      <c r="F19" s="7" t="s">
        <v>192</v>
      </c>
      <c r="G19" s="22">
        <f>B53+B54</f>
        <v>1300</v>
      </c>
      <c r="H19" s="22">
        <f>C53+C54</f>
        <v>3055</v>
      </c>
      <c r="I19" s="51">
        <f>D53+D54</f>
        <v>1482</v>
      </c>
      <c r="J19" s="51">
        <f>E53+E54</f>
        <v>1573</v>
      </c>
    </row>
    <row r="20" spans="1:10" ht="13.5">
      <c r="A20" s="7"/>
      <c r="B20" s="112"/>
      <c r="C20" s="76"/>
      <c r="D20" s="76"/>
      <c r="E20" s="79"/>
      <c r="F20" s="7"/>
      <c r="G20" s="22"/>
      <c r="H20" s="22"/>
      <c r="I20" s="24"/>
      <c r="J20" s="24"/>
    </row>
    <row r="21" spans="1:10" ht="13.5">
      <c r="A21" s="7" t="s">
        <v>302</v>
      </c>
      <c r="B21" s="27">
        <v>1318</v>
      </c>
      <c r="C21" s="24">
        <f aca="true" t="shared" si="0" ref="C21:C30">D21+E21</f>
        <v>2544</v>
      </c>
      <c r="D21" s="24">
        <v>1172</v>
      </c>
      <c r="E21" s="26">
        <v>1372</v>
      </c>
      <c r="F21" s="7" t="s">
        <v>33</v>
      </c>
      <c r="G21" s="22">
        <v>823</v>
      </c>
      <c r="H21" s="22">
        <f>I21+J21</f>
        <v>1280</v>
      </c>
      <c r="I21" s="24">
        <v>630</v>
      </c>
      <c r="J21" s="24">
        <v>650</v>
      </c>
    </row>
    <row r="22" spans="1:10" ht="13.5">
      <c r="A22" s="7" t="s">
        <v>303</v>
      </c>
      <c r="B22" s="27">
        <v>908</v>
      </c>
      <c r="C22" s="24">
        <f t="shared" si="0"/>
        <v>1803</v>
      </c>
      <c r="D22" s="24">
        <v>808</v>
      </c>
      <c r="E22" s="26">
        <v>995</v>
      </c>
      <c r="F22" s="7" t="s">
        <v>245</v>
      </c>
      <c r="G22" s="22">
        <f>SUM(G20:G21)</f>
        <v>823</v>
      </c>
      <c r="H22" s="22">
        <f>SUM(H20:H21)</f>
        <v>1280</v>
      </c>
      <c r="I22" s="24">
        <f>SUM(I20:I21)</f>
        <v>630</v>
      </c>
      <c r="J22" s="24">
        <f>SUM(J20:J21)</f>
        <v>650</v>
      </c>
    </row>
    <row r="23" spans="1:10" ht="13.5">
      <c r="A23" s="7" t="s">
        <v>304</v>
      </c>
      <c r="B23" s="27">
        <v>616</v>
      </c>
      <c r="C23" s="24">
        <f t="shared" si="0"/>
        <v>1210</v>
      </c>
      <c r="D23" s="24">
        <v>591</v>
      </c>
      <c r="E23" s="26">
        <v>619</v>
      </c>
      <c r="F23" s="7"/>
      <c r="G23" s="54"/>
      <c r="I23" s="3"/>
      <c r="J23" s="3"/>
    </row>
    <row r="24" spans="1:10" ht="13.5">
      <c r="A24" s="7" t="s">
        <v>305</v>
      </c>
      <c r="B24" s="27">
        <v>661</v>
      </c>
      <c r="C24" s="24">
        <f t="shared" si="0"/>
        <v>1347</v>
      </c>
      <c r="D24" s="24">
        <v>601</v>
      </c>
      <c r="E24" s="26">
        <v>746</v>
      </c>
      <c r="F24" s="7" t="s">
        <v>34</v>
      </c>
      <c r="G24" s="24">
        <v>1308</v>
      </c>
      <c r="H24" s="24">
        <f aca="true" t="shared" si="1" ref="H24:H33">I24+J24</f>
        <v>2409</v>
      </c>
      <c r="I24" s="24">
        <v>1072</v>
      </c>
      <c r="J24" s="24">
        <v>1337</v>
      </c>
    </row>
    <row r="25" spans="1:10" ht="13.5">
      <c r="A25" s="7" t="s">
        <v>306</v>
      </c>
      <c r="B25" s="27">
        <v>1251</v>
      </c>
      <c r="C25" s="24">
        <f t="shared" si="0"/>
        <v>3080</v>
      </c>
      <c r="D25" s="24">
        <v>1446</v>
      </c>
      <c r="E25" s="26">
        <v>1634</v>
      </c>
      <c r="F25" s="7" t="s">
        <v>326</v>
      </c>
      <c r="G25" s="24">
        <v>906</v>
      </c>
      <c r="H25" s="24">
        <f t="shared" si="1"/>
        <v>1890</v>
      </c>
      <c r="I25" s="24">
        <v>962</v>
      </c>
      <c r="J25" s="24">
        <v>928</v>
      </c>
    </row>
    <row r="26" spans="1:10" ht="13.5">
      <c r="A26" s="7" t="s">
        <v>307</v>
      </c>
      <c r="B26" s="27">
        <v>732</v>
      </c>
      <c r="C26" s="24">
        <f t="shared" si="0"/>
        <v>1855</v>
      </c>
      <c r="D26" s="24">
        <v>891</v>
      </c>
      <c r="E26" s="26">
        <v>964</v>
      </c>
      <c r="F26" s="7" t="s">
        <v>327</v>
      </c>
      <c r="G26" s="24">
        <v>1079</v>
      </c>
      <c r="H26" s="24">
        <f t="shared" si="1"/>
        <v>2225</v>
      </c>
      <c r="I26" s="24">
        <v>1054</v>
      </c>
      <c r="J26" s="24">
        <v>1171</v>
      </c>
    </row>
    <row r="27" spans="1:10" ht="13.5">
      <c r="A27" s="7" t="s">
        <v>308</v>
      </c>
      <c r="B27" s="27">
        <v>835</v>
      </c>
      <c r="C27" s="24">
        <f t="shared" si="0"/>
        <v>2156</v>
      </c>
      <c r="D27" s="24">
        <v>1016</v>
      </c>
      <c r="E27" s="26">
        <v>1140</v>
      </c>
      <c r="F27" s="7" t="s">
        <v>328</v>
      </c>
      <c r="G27" s="24">
        <v>543</v>
      </c>
      <c r="H27" s="24">
        <f t="shared" si="1"/>
        <v>1089</v>
      </c>
      <c r="I27" s="24">
        <v>535</v>
      </c>
      <c r="J27" s="24">
        <v>554</v>
      </c>
    </row>
    <row r="28" spans="1:10" ht="13.5">
      <c r="A28" s="7" t="s">
        <v>309</v>
      </c>
      <c r="B28" s="27">
        <v>829</v>
      </c>
      <c r="C28" s="24">
        <f t="shared" si="0"/>
        <v>1835</v>
      </c>
      <c r="D28" s="24">
        <v>860</v>
      </c>
      <c r="E28" s="26">
        <v>975</v>
      </c>
      <c r="F28" s="7" t="s">
        <v>329</v>
      </c>
      <c r="G28" s="24">
        <v>993</v>
      </c>
      <c r="H28" s="24">
        <f t="shared" si="1"/>
        <v>2103</v>
      </c>
      <c r="I28" s="24">
        <v>1027</v>
      </c>
      <c r="J28" s="24">
        <v>1076</v>
      </c>
    </row>
    <row r="29" spans="1:10" ht="13.5">
      <c r="A29" s="7" t="s">
        <v>310</v>
      </c>
      <c r="B29" s="27">
        <v>888</v>
      </c>
      <c r="C29" s="24">
        <f t="shared" si="0"/>
        <v>2134</v>
      </c>
      <c r="D29" s="24">
        <v>996</v>
      </c>
      <c r="E29" s="26">
        <v>1138</v>
      </c>
      <c r="F29" s="7" t="s">
        <v>330</v>
      </c>
      <c r="G29" s="27">
        <v>851</v>
      </c>
      <c r="H29" s="24">
        <f t="shared" si="1"/>
        <v>1987</v>
      </c>
      <c r="I29" s="24">
        <v>996</v>
      </c>
      <c r="J29" s="24">
        <v>991</v>
      </c>
    </row>
    <row r="30" spans="1:10" ht="13.5">
      <c r="A30" s="7" t="s">
        <v>192</v>
      </c>
      <c r="B30" s="27">
        <f>SUM(B21:B29)</f>
        <v>8038</v>
      </c>
      <c r="C30" s="24">
        <f t="shared" si="0"/>
        <v>17964</v>
      </c>
      <c r="D30" s="24">
        <f>SUM(D21:D29)</f>
        <v>8381</v>
      </c>
      <c r="E30" s="26">
        <f>SUM(E21:E29)</f>
        <v>9583</v>
      </c>
      <c r="F30" s="7" t="s">
        <v>331</v>
      </c>
      <c r="G30" s="22">
        <v>745</v>
      </c>
      <c r="H30" s="22">
        <f t="shared" si="1"/>
        <v>1647</v>
      </c>
      <c r="I30" s="24">
        <v>865</v>
      </c>
      <c r="J30" s="24">
        <v>782</v>
      </c>
    </row>
    <row r="31" spans="1:10" ht="13.5">
      <c r="A31" s="7"/>
      <c r="B31" s="27"/>
      <c r="C31" s="24"/>
      <c r="D31" s="24"/>
      <c r="E31" s="26"/>
      <c r="F31" s="7" t="s">
        <v>332</v>
      </c>
      <c r="G31" s="22">
        <v>798</v>
      </c>
      <c r="H31" s="22">
        <f t="shared" si="1"/>
        <v>1616</v>
      </c>
      <c r="I31" s="24">
        <v>768</v>
      </c>
      <c r="J31" s="24">
        <v>848</v>
      </c>
    </row>
    <row r="32" spans="1:10" ht="13.5">
      <c r="A32" s="7" t="s">
        <v>311</v>
      </c>
      <c r="B32" s="27">
        <v>1155</v>
      </c>
      <c r="C32" s="24">
        <f>D32+E32</f>
        <v>2788</v>
      </c>
      <c r="D32" s="24">
        <v>1354</v>
      </c>
      <c r="E32" s="26">
        <v>1434</v>
      </c>
      <c r="F32" s="7" t="s">
        <v>333</v>
      </c>
      <c r="G32" s="22">
        <v>289</v>
      </c>
      <c r="H32" s="22">
        <f t="shared" si="1"/>
        <v>590</v>
      </c>
      <c r="I32" s="24">
        <v>291</v>
      </c>
      <c r="J32" s="24">
        <v>299</v>
      </c>
    </row>
    <row r="33" spans="1:10" ht="13.5">
      <c r="A33" s="7" t="s">
        <v>312</v>
      </c>
      <c r="B33" s="27">
        <v>666</v>
      </c>
      <c r="C33" s="24">
        <f>D33+E33</f>
        <v>1586</v>
      </c>
      <c r="D33" s="24">
        <v>756</v>
      </c>
      <c r="E33" s="26">
        <v>830</v>
      </c>
      <c r="F33" s="7" t="s">
        <v>334</v>
      </c>
      <c r="G33" s="22">
        <v>371</v>
      </c>
      <c r="H33" s="22">
        <f t="shared" si="1"/>
        <v>860</v>
      </c>
      <c r="I33" s="24">
        <v>416</v>
      </c>
      <c r="J33" s="24">
        <v>444</v>
      </c>
    </row>
    <row r="34" spans="1:10" ht="13.5">
      <c r="A34" s="7" t="s">
        <v>313</v>
      </c>
      <c r="B34" s="27">
        <v>1104</v>
      </c>
      <c r="C34" s="24">
        <f>D34+E34</f>
        <v>2024</v>
      </c>
      <c r="D34" s="24">
        <v>924</v>
      </c>
      <c r="E34" s="26">
        <v>1100</v>
      </c>
      <c r="F34" s="7" t="s">
        <v>186</v>
      </c>
      <c r="G34" s="22">
        <f>SUM(G24:G33)</f>
        <v>7883</v>
      </c>
      <c r="H34" s="22">
        <f>SUM(H24:H33)</f>
        <v>16416</v>
      </c>
      <c r="I34" s="24">
        <f>SUM(I24:I33)</f>
        <v>7986</v>
      </c>
      <c r="J34" s="24">
        <f>SUM(J24:J33)</f>
        <v>8430</v>
      </c>
    </row>
    <row r="35" spans="1:10" ht="13.5">
      <c r="A35" s="7" t="s">
        <v>192</v>
      </c>
      <c r="B35" s="27">
        <f>SUM(B32:B34)</f>
        <v>2925</v>
      </c>
      <c r="C35" s="24">
        <f>D35+E35</f>
        <v>6398</v>
      </c>
      <c r="D35" s="24">
        <f>SUM(D32:D34)</f>
        <v>3034</v>
      </c>
      <c r="E35" s="26">
        <f>SUM(E32:E34)</f>
        <v>3364</v>
      </c>
      <c r="F35" s="7"/>
      <c r="G35" s="22"/>
      <c r="H35" s="22"/>
      <c r="I35" s="24"/>
      <c r="J35" s="24"/>
    </row>
    <row r="36" spans="1:10" ht="13.5">
      <c r="A36" s="7"/>
      <c r="B36" s="27"/>
      <c r="C36" s="24"/>
      <c r="D36" s="24"/>
      <c r="E36" s="26"/>
      <c r="F36" s="7" t="s">
        <v>335</v>
      </c>
      <c r="G36" s="22">
        <v>741</v>
      </c>
      <c r="H36" s="22">
        <f>I36+J36</f>
        <v>1456</v>
      </c>
      <c r="I36" s="24">
        <v>725</v>
      </c>
      <c r="J36" s="24">
        <v>731</v>
      </c>
    </row>
    <row r="37" spans="1:10" ht="13.5">
      <c r="A37" s="7" t="s">
        <v>314</v>
      </c>
      <c r="B37" s="27">
        <v>422</v>
      </c>
      <c r="C37" s="24">
        <f>D37+E37</f>
        <v>917</v>
      </c>
      <c r="D37" s="24">
        <v>454</v>
      </c>
      <c r="E37" s="26">
        <v>463</v>
      </c>
      <c r="F37" s="7" t="s">
        <v>336</v>
      </c>
      <c r="G37" s="22">
        <f>G36</f>
        <v>741</v>
      </c>
      <c r="H37" s="22">
        <f>I37+J37</f>
        <v>1456</v>
      </c>
      <c r="I37" s="22">
        <f>I36</f>
        <v>725</v>
      </c>
      <c r="J37" s="22">
        <f>J36</f>
        <v>731</v>
      </c>
    </row>
    <row r="38" spans="1:10" ht="13.5">
      <c r="A38" s="7" t="s">
        <v>315</v>
      </c>
      <c r="B38" s="27">
        <v>1042</v>
      </c>
      <c r="C38" s="24">
        <f>D38+E38</f>
        <v>2569</v>
      </c>
      <c r="D38" s="24">
        <v>1229</v>
      </c>
      <c r="E38" s="26">
        <v>1340</v>
      </c>
      <c r="F38" s="7"/>
      <c r="G38" s="22"/>
      <c r="H38" s="22"/>
      <c r="I38" s="22"/>
      <c r="J38" s="22"/>
    </row>
    <row r="39" spans="1:11" ht="13.5">
      <c r="A39" s="7" t="s">
        <v>192</v>
      </c>
      <c r="B39" s="27">
        <f>SUM(B37:B38)</f>
        <v>1464</v>
      </c>
      <c r="C39" s="24">
        <f>SUM(C37:C38)</f>
        <v>3486</v>
      </c>
      <c r="D39" s="24">
        <f>SUM(D37:D38)</f>
        <v>1683</v>
      </c>
      <c r="E39" s="26">
        <f>SUM(E37:E38)</f>
        <v>1803</v>
      </c>
      <c r="F39" s="7" t="s">
        <v>337</v>
      </c>
      <c r="G39" s="22">
        <v>539</v>
      </c>
      <c r="H39" s="22">
        <f>I39+J39</f>
        <v>1354</v>
      </c>
      <c r="I39" s="22">
        <v>681</v>
      </c>
      <c r="J39" s="22">
        <v>673</v>
      </c>
      <c r="K39" s="116"/>
    </row>
    <row r="40" spans="1:10" ht="13.5">
      <c r="A40" s="7"/>
      <c r="B40" s="27"/>
      <c r="C40" s="24"/>
      <c r="D40" s="24"/>
      <c r="E40" s="26"/>
      <c r="F40" s="7" t="s">
        <v>338</v>
      </c>
      <c r="G40" s="22">
        <v>675</v>
      </c>
      <c r="H40" s="22">
        <f>I40+J40</f>
        <v>1659</v>
      </c>
      <c r="I40" s="22">
        <v>800</v>
      </c>
      <c r="J40" s="22">
        <v>859</v>
      </c>
    </row>
    <row r="41" spans="1:10" ht="13.5">
      <c r="A41" s="7" t="s">
        <v>316</v>
      </c>
      <c r="B41" s="27">
        <v>1171</v>
      </c>
      <c r="C41" s="24">
        <f>D41+E41</f>
        <v>2669</v>
      </c>
      <c r="D41" s="24">
        <v>1310</v>
      </c>
      <c r="E41" s="26">
        <v>1359</v>
      </c>
      <c r="F41" s="7" t="s">
        <v>35</v>
      </c>
      <c r="G41" s="22">
        <v>473</v>
      </c>
      <c r="H41" s="22">
        <f>I41+J41</f>
        <v>1163</v>
      </c>
      <c r="I41" s="22">
        <v>566</v>
      </c>
      <c r="J41" s="22">
        <v>597</v>
      </c>
    </row>
    <row r="42" spans="1:10" ht="13.5">
      <c r="A42" s="7" t="s">
        <v>317</v>
      </c>
      <c r="B42" s="27">
        <v>622</v>
      </c>
      <c r="C42" s="24">
        <f>D42+E42</f>
        <v>1536</v>
      </c>
      <c r="D42" s="24">
        <v>742</v>
      </c>
      <c r="E42" s="26">
        <v>794</v>
      </c>
      <c r="F42" s="7" t="s">
        <v>336</v>
      </c>
      <c r="G42" s="22">
        <f>SUM(G39:G41)</f>
        <v>1687</v>
      </c>
      <c r="H42" s="22">
        <f>I42+J42</f>
        <v>4176</v>
      </c>
      <c r="I42" s="22">
        <f>SUM(I39:I41)</f>
        <v>2047</v>
      </c>
      <c r="J42" s="22">
        <f>SUM(J39:J41)</f>
        <v>2129</v>
      </c>
    </row>
    <row r="43" spans="1:10" ht="13.5">
      <c r="A43" s="7" t="s">
        <v>318</v>
      </c>
      <c r="B43" s="27">
        <v>825</v>
      </c>
      <c r="C43" s="24">
        <f>D43+E43</f>
        <v>1855</v>
      </c>
      <c r="D43" s="24">
        <v>950</v>
      </c>
      <c r="E43" s="26">
        <v>905</v>
      </c>
      <c r="F43" s="7"/>
      <c r="G43" s="22"/>
      <c r="H43" s="22"/>
      <c r="I43" s="22"/>
      <c r="J43" s="22"/>
    </row>
    <row r="44" spans="1:10" ht="13.5">
      <c r="A44" s="7" t="s">
        <v>319</v>
      </c>
      <c r="B44" s="27">
        <v>348</v>
      </c>
      <c r="C44" s="24">
        <f>D44+E44</f>
        <v>796</v>
      </c>
      <c r="D44" s="24">
        <v>390</v>
      </c>
      <c r="E44" s="26">
        <v>406</v>
      </c>
      <c r="F44" s="7" t="s">
        <v>36</v>
      </c>
      <c r="G44" s="22">
        <v>698</v>
      </c>
      <c r="H44" s="22">
        <f>I44+J44</f>
        <v>1530</v>
      </c>
      <c r="I44" s="22">
        <v>715</v>
      </c>
      <c r="J44" s="22">
        <v>815</v>
      </c>
    </row>
    <row r="45" spans="1:10" ht="13.5">
      <c r="A45" s="7" t="s">
        <v>192</v>
      </c>
      <c r="B45" s="27">
        <f>SUM(B41:B44)</f>
        <v>2966</v>
      </c>
      <c r="C45" s="24">
        <f>D45+E45</f>
        <v>6856</v>
      </c>
      <c r="D45" s="24">
        <f>SUM(D41:D44)</f>
        <v>3392</v>
      </c>
      <c r="E45" s="26">
        <f>SUM(E41:E44)</f>
        <v>3464</v>
      </c>
      <c r="F45" s="7" t="s">
        <v>339</v>
      </c>
      <c r="G45" s="22">
        <f>G44</f>
        <v>698</v>
      </c>
      <c r="H45" s="22">
        <f>I45+J45</f>
        <v>1530</v>
      </c>
      <c r="I45" s="22">
        <f>I44</f>
        <v>715</v>
      </c>
      <c r="J45" s="22">
        <f>J44</f>
        <v>815</v>
      </c>
    </row>
    <row r="46" spans="2:10" ht="13.5">
      <c r="B46" s="54"/>
      <c r="C46" s="3"/>
      <c r="D46" s="3"/>
      <c r="E46" s="53"/>
      <c r="F46" s="7"/>
      <c r="G46" s="22"/>
      <c r="H46" s="22"/>
      <c r="I46" s="22"/>
      <c r="J46" s="22"/>
    </row>
    <row r="47" spans="1:10" ht="13.5">
      <c r="A47" s="7" t="s">
        <v>320</v>
      </c>
      <c r="B47" s="27">
        <v>855</v>
      </c>
      <c r="C47" s="24">
        <f>D47+E47</f>
        <v>1941</v>
      </c>
      <c r="D47" s="24">
        <v>931</v>
      </c>
      <c r="E47" s="26">
        <v>1010</v>
      </c>
      <c r="F47" s="7" t="s">
        <v>340</v>
      </c>
      <c r="G47" s="22">
        <v>439</v>
      </c>
      <c r="H47" s="22">
        <f>I47+J47</f>
        <v>1158</v>
      </c>
      <c r="I47" s="22">
        <v>558</v>
      </c>
      <c r="J47" s="22">
        <v>600</v>
      </c>
    </row>
    <row r="48" spans="1:10" ht="13.5">
      <c r="A48" s="7" t="s">
        <v>321</v>
      </c>
      <c r="B48" s="27">
        <v>1634</v>
      </c>
      <c r="C48" s="24">
        <f>D48+E48</f>
        <v>3624</v>
      </c>
      <c r="D48" s="24">
        <v>1752</v>
      </c>
      <c r="E48" s="26">
        <v>1872</v>
      </c>
      <c r="F48" s="7" t="s">
        <v>341</v>
      </c>
      <c r="G48" s="22">
        <v>356</v>
      </c>
      <c r="H48" s="22">
        <f>I48+J48</f>
        <v>817</v>
      </c>
      <c r="I48" s="22">
        <v>404</v>
      </c>
      <c r="J48" s="22">
        <v>413</v>
      </c>
    </row>
    <row r="49" spans="1:10" ht="13.5">
      <c r="A49" s="7" t="s">
        <v>322</v>
      </c>
      <c r="B49" s="27">
        <v>1499</v>
      </c>
      <c r="C49" s="24">
        <f>D49+E49</f>
        <v>3255</v>
      </c>
      <c r="D49" s="24">
        <v>1549</v>
      </c>
      <c r="E49" s="26">
        <v>1706</v>
      </c>
      <c r="F49" s="7" t="s">
        <v>192</v>
      </c>
      <c r="G49" s="22">
        <f>SUM(G47:G48)</f>
        <v>795</v>
      </c>
      <c r="H49" s="22">
        <f>I49+J49</f>
        <v>1975</v>
      </c>
      <c r="I49" s="22">
        <f>SUM(I47:I48)</f>
        <v>962</v>
      </c>
      <c r="J49" s="22">
        <f>SUM(J47:J48)</f>
        <v>1013</v>
      </c>
    </row>
    <row r="50" spans="1:10" ht="13.5">
      <c r="A50" s="7" t="s">
        <v>323</v>
      </c>
      <c r="B50" s="27">
        <v>113</v>
      </c>
      <c r="C50" s="24">
        <f>D50+E50</f>
        <v>116</v>
      </c>
      <c r="D50" s="24">
        <v>13</v>
      </c>
      <c r="E50" s="26">
        <v>103</v>
      </c>
      <c r="F50" s="7"/>
      <c r="G50" s="22"/>
      <c r="H50" s="22"/>
      <c r="I50" s="22"/>
      <c r="J50" s="22"/>
    </row>
    <row r="51" spans="1:10" ht="13.5">
      <c r="A51" s="7" t="s">
        <v>192</v>
      </c>
      <c r="B51" s="27">
        <f>B47+B48+B49+B50</f>
        <v>4101</v>
      </c>
      <c r="C51" s="24">
        <f>C47+C48+C49+C50</f>
        <v>8936</v>
      </c>
      <c r="D51" s="24">
        <f>D47+D48+D49+D50</f>
        <v>4245</v>
      </c>
      <c r="E51" s="26">
        <f>E47+E48+E49+E50</f>
        <v>4691</v>
      </c>
      <c r="F51" s="7" t="s">
        <v>342</v>
      </c>
      <c r="G51" s="22">
        <v>399</v>
      </c>
      <c r="H51" s="22">
        <f>I51+J51</f>
        <v>955</v>
      </c>
      <c r="I51" s="22">
        <v>462</v>
      </c>
      <c r="J51" s="22">
        <v>493</v>
      </c>
    </row>
    <row r="52" spans="1:10" ht="13.5">
      <c r="A52" s="7"/>
      <c r="B52" s="27"/>
      <c r="C52" s="24"/>
      <c r="D52" s="24"/>
      <c r="E52" s="26"/>
      <c r="F52" s="7" t="s">
        <v>343</v>
      </c>
      <c r="G52" s="22">
        <v>416</v>
      </c>
      <c r="H52" s="22">
        <f>I52+J52</f>
        <v>1010</v>
      </c>
      <c r="I52" s="22">
        <v>511</v>
      </c>
      <c r="J52" s="22">
        <v>499</v>
      </c>
    </row>
    <row r="53" spans="1:10" ht="13.5">
      <c r="A53" s="7" t="s">
        <v>324</v>
      </c>
      <c r="B53" s="27">
        <v>1067</v>
      </c>
      <c r="C53" s="24">
        <f>D53+E53</f>
        <v>2445</v>
      </c>
      <c r="D53" s="24">
        <v>1183</v>
      </c>
      <c r="E53" s="26">
        <v>1262</v>
      </c>
      <c r="F53" s="7" t="s">
        <v>339</v>
      </c>
      <c r="G53" s="22">
        <f>SUM(G51:G52)</f>
        <v>815</v>
      </c>
      <c r="H53" s="22">
        <f>I53+J53</f>
        <v>1965</v>
      </c>
      <c r="I53" s="22">
        <f>SUM(I51:I52)</f>
        <v>973</v>
      </c>
      <c r="J53" s="22">
        <f>SUM(J51:J52)</f>
        <v>992</v>
      </c>
    </row>
    <row r="54" spans="1:6" ht="13.5">
      <c r="A54" s="8" t="s">
        <v>325</v>
      </c>
      <c r="B54" s="28">
        <v>233</v>
      </c>
      <c r="C54" s="29">
        <f>D54+E54</f>
        <v>610</v>
      </c>
      <c r="D54" s="29">
        <v>299</v>
      </c>
      <c r="E54" s="30">
        <v>311</v>
      </c>
      <c r="F54" s="7"/>
    </row>
    <row r="55" spans="1:10" ht="13.5">
      <c r="A55" s="18" t="s">
        <v>51</v>
      </c>
      <c r="B55" s="22"/>
      <c r="C55" s="22"/>
      <c r="D55" s="22"/>
      <c r="E55" s="22"/>
      <c r="F55" s="37"/>
      <c r="G55" s="51"/>
      <c r="H55" s="51"/>
      <c r="I55" s="51"/>
      <c r="J55" s="51"/>
    </row>
    <row r="56" spans="1:10" ht="13.5">
      <c r="A56" s="18" t="s">
        <v>52</v>
      </c>
      <c r="B56" s="22"/>
      <c r="C56" s="22"/>
      <c r="D56" s="22"/>
      <c r="E56" s="22"/>
      <c r="F56" s="5"/>
      <c r="G56" s="15"/>
      <c r="H56" s="15"/>
      <c r="I56" s="15"/>
      <c r="J56" s="15"/>
    </row>
    <row r="57" spans="1:7" ht="13.5">
      <c r="A57" s="18" t="s">
        <v>53</v>
      </c>
      <c r="B57" s="22"/>
      <c r="C57" s="22"/>
      <c r="D57" s="22"/>
      <c r="E57" s="22"/>
      <c r="F57" s="5"/>
      <c r="G57" s="1"/>
    </row>
    <row r="58" spans="1:7" ht="13.5">
      <c r="A58" s="18" t="s">
        <v>54</v>
      </c>
      <c r="B58" s="22"/>
      <c r="C58" s="22"/>
      <c r="D58" s="22"/>
      <c r="E58" s="22"/>
      <c r="F58" s="5"/>
      <c r="G58" s="1"/>
    </row>
    <row r="59" ht="13.5">
      <c r="G59" s="1"/>
    </row>
    <row r="60" ht="13.5">
      <c r="G60" s="1"/>
    </row>
    <row r="61" spans="1:7" ht="14.25">
      <c r="A61" s="21"/>
      <c r="B61" s="36"/>
      <c r="C61" s="36"/>
      <c r="D61" s="36"/>
      <c r="E61" s="23"/>
      <c r="F61" s="34"/>
      <c r="G61" s="1"/>
    </row>
    <row r="62" spans="2:7" ht="13.5">
      <c r="B62" s="77"/>
      <c r="C62" s="77"/>
      <c r="D62" s="77"/>
      <c r="E62" s="49">
        <v>10</v>
      </c>
      <c r="G62" s="1"/>
    </row>
    <row r="63" spans="2:7" ht="13.5">
      <c r="B63" s="77"/>
      <c r="C63" s="77"/>
      <c r="D63" s="77"/>
      <c r="E63" s="80"/>
      <c r="G63" s="1"/>
    </row>
  </sheetData>
  <mergeCells count="6"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6"/>
  <sheetViews>
    <sheetView workbookViewId="0" topLeftCell="A1">
      <selection activeCell="P176" sqref="P176"/>
    </sheetView>
  </sheetViews>
  <sheetFormatPr defaultColWidth="9.00390625" defaultRowHeight="13.5"/>
  <cols>
    <col min="1" max="1" width="18.00390625" style="0" customWidth="1"/>
    <col min="2" max="5" width="7.25390625" style="0" customWidth="1"/>
    <col min="6" max="6" width="18.00390625" style="0" customWidth="1"/>
    <col min="7" max="10" width="7.25390625" style="0" customWidth="1"/>
  </cols>
  <sheetData>
    <row r="2" spans="2:6" ht="17.25">
      <c r="B2" s="117" t="s">
        <v>57</v>
      </c>
      <c r="C2" s="117"/>
      <c r="D2" s="117"/>
      <c r="E2" s="117"/>
      <c r="F2" s="117"/>
    </row>
    <row r="4" spans="1:10" ht="18" customHeight="1">
      <c r="A4" s="4" t="s">
        <v>184</v>
      </c>
      <c r="F4" s="123" t="s">
        <v>491</v>
      </c>
      <c r="G4" s="123"/>
      <c r="H4" s="123"/>
      <c r="I4" s="123"/>
      <c r="J4" s="123"/>
    </row>
    <row r="5" ht="13.5" customHeight="1"/>
    <row r="6" spans="1:10" ht="15.75" customHeight="1">
      <c r="A6" s="81" t="s">
        <v>402</v>
      </c>
      <c r="B6" s="4"/>
      <c r="F6" s="81"/>
      <c r="G6" s="81"/>
      <c r="H6" s="81"/>
      <c r="I6" s="81"/>
      <c r="J6" s="81"/>
    </row>
    <row r="7" spans="1:10" ht="13.5" customHeight="1">
      <c r="A7" s="85" t="s">
        <v>171</v>
      </c>
      <c r="B7" s="83" t="s">
        <v>167</v>
      </c>
      <c r="C7" s="83" t="s">
        <v>168</v>
      </c>
      <c r="D7" s="83" t="s">
        <v>170</v>
      </c>
      <c r="E7" s="83" t="s">
        <v>169</v>
      </c>
      <c r="F7" s="85" t="s">
        <v>171</v>
      </c>
      <c r="G7" s="83" t="s">
        <v>167</v>
      </c>
      <c r="H7" s="83" t="s">
        <v>168</v>
      </c>
      <c r="I7" s="83" t="s">
        <v>170</v>
      </c>
      <c r="J7" s="84" t="s">
        <v>169</v>
      </c>
    </row>
    <row r="8" spans="1:10" ht="13.5" customHeight="1">
      <c r="A8" s="6" t="s">
        <v>488</v>
      </c>
      <c r="B8" s="18">
        <v>0</v>
      </c>
      <c r="C8" s="18">
        <v>74</v>
      </c>
      <c r="D8" s="18">
        <v>39</v>
      </c>
      <c r="E8" s="7">
        <v>35</v>
      </c>
      <c r="F8" s="71" t="s">
        <v>516</v>
      </c>
      <c r="G8" s="103">
        <v>-18</v>
      </c>
      <c r="H8" s="103">
        <v>-61</v>
      </c>
      <c r="I8" s="103">
        <v>-33</v>
      </c>
      <c r="J8" s="103">
        <v>-28</v>
      </c>
    </row>
    <row r="9" spans="1:10" ht="13.5" customHeight="1">
      <c r="A9" s="7" t="s">
        <v>487</v>
      </c>
      <c r="B9" s="18">
        <v>22</v>
      </c>
      <c r="C9" s="18">
        <v>64</v>
      </c>
      <c r="D9" s="18">
        <v>22</v>
      </c>
      <c r="E9" s="7">
        <v>42</v>
      </c>
      <c r="F9" s="9" t="s">
        <v>517</v>
      </c>
      <c r="G9" s="103">
        <v>-7</v>
      </c>
      <c r="H9" s="103">
        <v>-51</v>
      </c>
      <c r="I9" s="103">
        <v>-34</v>
      </c>
      <c r="J9" s="103">
        <v>-17</v>
      </c>
    </row>
    <row r="10" spans="1:10" ht="13.5" customHeight="1">
      <c r="A10" s="7" t="s">
        <v>522</v>
      </c>
      <c r="B10" s="18">
        <v>41</v>
      </c>
      <c r="C10" s="18">
        <v>59</v>
      </c>
      <c r="D10" s="18">
        <v>28</v>
      </c>
      <c r="E10" s="7">
        <v>31</v>
      </c>
      <c r="F10" s="9" t="s">
        <v>518</v>
      </c>
      <c r="G10" s="103">
        <v>-9</v>
      </c>
      <c r="H10" s="103">
        <v>-50</v>
      </c>
      <c r="I10" s="103">
        <v>-32</v>
      </c>
      <c r="J10" s="103">
        <v>-18</v>
      </c>
    </row>
    <row r="11" spans="1:10" ht="13.5" customHeight="1">
      <c r="A11" s="7" t="s">
        <v>514</v>
      </c>
      <c r="B11" s="18">
        <v>23</v>
      </c>
      <c r="C11" s="18">
        <v>42</v>
      </c>
      <c r="D11" s="18">
        <v>22</v>
      </c>
      <c r="E11" s="7">
        <v>20</v>
      </c>
      <c r="F11" s="9" t="s">
        <v>486</v>
      </c>
      <c r="G11" s="103">
        <v>-8</v>
      </c>
      <c r="H11" s="103">
        <v>-50</v>
      </c>
      <c r="I11" s="103">
        <v>-22</v>
      </c>
      <c r="J11" s="103">
        <v>-28</v>
      </c>
    </row>
    <row r="12" spans="1:10" ht="13.5" customHeight="1">
      <c r="A12" s="8" t="s">
        <v>515</v>
      </c>
      <c r="B12" s="19">
        <v>31</v>
      </c>
      <c r="C12" s="19">
        <v>38</v>
      </c>
      <c r="D12" s="19">
        <v>28</v>
      </c>
      <c r="E12" s="8">
        <v>10</v>
      </c>
      <c r="F12" s="11" t="s">
        <v>519</v>
      </c>
      <c r="G12" s="104">
        <v>-11</v>
      </c>
      <c r="H12" s="104">
        <v>-40</v>
      </c>
      <c r="I12" s="104">
        <v>-18</v>
      </c>
      <c r="J12" s="104">
        <v>-22</v>
      </c>
    </row>
    <row r="13" spans="1:10" ht="13.5" customHeight="1">
      <c r="A13" s="18" t="s">
        <v>466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ht="13.5" customHeight="1"/>
    <row r="16" ht="13.5" customHeight="1"/>
    <row r="17" spans="1:10" ht="14.25">
      <c r="A17" s="38"/>
      <c r="B17" s="118" t="s">
        <v>0</v>
      </c>
      <c r="C17" s="120" t="s">
        <v>1</v>
      </c>
      <c r="D17" s="121"/>
      <c r="E17" s="122"/>
      <c r="F17" s="31"/>
      <c r="G17" s="118" t="s">
        <v>0</v>
      </c>
      <c r="H17" s="120" t="s">
        <v>1</v>
      </c>
      <c r="I17" s="121"/>
      <c r="J17" s="121"/>
    </row>
    <row r="18" spans="1:10" ht="15.75" customHeight="1">
      <c r="A18" s="39" t="s">
        <v>58</v>
      </c>
      <c r="B18" s="119"/>
      <c r="C18" s="43" t="s">
        <v>163</v>
      </c>
      <c r="D18" s="45" t="s">
        <v>2</v>
      </c>
      <c r="E18" s="45" t="s">
        <v>3</v>
      </c>
      <c r="F18" s="39" t="s">
        <v>59</v>
      </c>
      <c r="G18" s="119"/>
      <c r="H18" s="39" t="s">
        <v>163</v>
      </c>
      <c r="I18" s="45" t="s">
        <v>2</v>
      </c>
      <c r="J18" s="42" t="s">
        <v>3</v>
      </c>
    </row>
    <row r="19" spans="1:10" ht="13.5">
      <c r="A19" s="60" t="s">
        <v>344</v>
      </c>
      <c r="B19" s="110">
        <f>B30+B38+B42+B50+B55+G21+G26+G29+G37+G45+G48+G53+G57+G40+B73+B81</f>
        <v>42997</v>
      </c>
      <c r="C19" s="111">
        <f>C30+C38+C42+C50+C55+H21+H26+H29+H37+H45+H48+H53+H57+H40+C73+C81</f>
        <v>92995</v>
      </c>
      <c r="D19" s="111">
        <f>D30+D38+D42+D50+D55+I21+I26+I29+I37+I45+I48+I53+I57+I40+D73+D81</f>
        <v>45779</v>
      </c>
      <c r="E19" s="111">
        <f>E30+E38+E42+E50+E55+J21+J26+J29+J37+J45+J48+J53+J57+J40+E73+E81</f>
        <v>47216</v>
      </c>
      <c r="F19" s="71" t="s">
        <v>373</v>
      </c>
      <c r="G19" s="22">
        <v>943</v>
      </c>
      <c r="H19" s="22">
        <f>I19+J19</f>
        <v>2202</v>
      </c>
      <c r="I19" s="22">
        <v>1068</v>
      </c>
      <c r="J19" s="24">
        <v>1134</v>
      </c>
    </row>
    <row r="20" spans="1:10" ht="13.5">
      <c r="A20" s="7"/>
      <c r="B20" s="112"/>
      <c r="C20" s="76"/>
      <c r="D20" s="76"/>
      <c r="E20" s="79"/>
      <c r="F20" s="9" t="s">
        <v>374</v>
      </c>
      <c r="G20" s="27">
        <v>905</v>
      </c>
      <c r="H20" s="24">
        <f>I20+J20</f>
        <v>2007</v>
      </c>
      <c r="I20" s="24">
        <v>1009</v>
      </c>
      <c r="J20" s="24">
        <v>998</v>
      </c>
    </row>
    <row r="21" spans="1:10" ht="13.5">
      <c r="A21" s="7" t="s">
        <v>345</v>
      </c>
      <c r="B21" s="27">
        <v>1188</v>
      </c>
      <c r="C21" s="24">
        <f aca="true" t="shared" si="0" ref="C21:C30">D21+E21</f>
        <v>2625</v>
      </c>
      <c r="D21" s="24">
        <v>1302</v>
      </c>
      <c r="E21" s="26">
        <v>1323</v>
      </c>
      <c r="F21" s="9" t="s">
        <v>192</v>
      </c>
      <c r="G21" s="24">
        <f>B57+G19+G20</f>
        <v>2411</v>
      </c>
      <c r="H21" s="24">
        <f>C57+H19+H20</f>
        <v>5652</v>
      </c>
      <c r="I21" s="24">
        <f>D57+I19+I20</f>
        <v>2776</v>
      </c>
      <c r="J21" s="24">
        <f>E57+J19+J20</f>
        <v>2876</v>
      </c>
    </row>
    <row r="22" spans="1:10" ht="13.5">
      <c r="A22" s="7" t="s">
        <v>346</v>
      </c>
      <c r="B22" s="27">
        <v>1282</v>
      </c>
      <c r="C22" s="24">
        <f t="shared" si="0"/>
        <v>2795</v>
      </c>
      <c r="D22" s="24">
        <v>1344</v>
      </c>
      <c r="E22" s="26">
        <v>1451</v>
      </c>
      <c r="F22" s="9"/>
      <c r="G22" s="22"/>
      <c r="H22" s="22"/>
      <c r="I22" s="22"/>
      <c r="J22" s="24"/>
    </row>
    <row r="23" spans="1:10" ht="13.5">
      <c r="A23" s="7" t="s">
        <v>347</v>
      </c>
      <c r="B23" s="27">
        <v>1625</v>
      </c>
      <c r="C23" s="24">
        <f t="shared" si="0"/>
        <v>3677</v>
      </c>
      <c r="D23" s="24">
        <v>1741</v>
      </c>
      <c r="E23" s="26">
        <v>1936</v>
      </c>
      <c r="F23" s="9" t="s">
        <v>375</v>
      </c>
      <c r="G23" s="22">
        <v>552</v>
      </c>
      <c r="H23" s="22">
        <f>I23+J23</f>
        <v>1131</v>
      </c>
      <c r="I23" s="22">
        <v>540</v>
      </c>
      <c r="J23" s="24">
        <v>591</v>
      </c>
    </row>
    <row r="24" spans="1:10" ht="13.5">
      <c r="A24" s="7" t="s">
        <v>348</v>
      </c>
      <c r="B24" s="27">
        <v>1210</v>
      </c>
      <c r="C24" s="24">
        <f t="shared" si="0"/>
        <v>2561</v>
      </c>
      <c r="D24" s="24">
        <v>1211</v>
      </c>
      <c r="E24" s="26">
        <v>1350</v>
      </c>
      <c r="F24" s="9" t="s">
        <v>376</v>
      </c>
      <c r="G24" s="22">
        <v>541</v>
      </c>
      <c r="H24" s="22">
        <f>I24+J24</f>
        <v>957</v>
      </c>
      <c r="I24" s="22">
        <v>514</v>
      </c>
      <c r="J24" s="24">
        <v>443</v>
      </c>
    </row>
    <row r="25" spans="1:10" ht="13.5">
      <c r="A25" s="7" t="s">
        <v>349</v>
      </c>
      <c r="B25" s="27">
        <v>1673</v>
      </c>
      <c r="C25" s="24">
        <f t="shared" si="0"/>
        <v>2948</v>
      </c>
      <c r="D25" s="24">
        <v>1488</v>
      </c>
      <c r="E25" s="26">
        <v>1460</v>
      </c>
      <c r="F25" s="9" t="s">
        <v>377</v>
      </c>
      <c r="G25" s="22">
        <v>641</v>
      </c>
      <c r="H25" s="22">
        <f>I25+J25</f>
        <v>1451</v>
      </c>
      <c r="I25" s="22">
        <v>746</v>
      </c>
      <c r="J25" s="24">
        <v>705</v>
      </c>
    </row>
    <row r="26" spans="1:10" ht="13.5">
      <c r="A26" s="7" t="s">
        <v>350</v>
      </c>
      <c r="B26" s="27">
        <v>1750</v>
      </c>
      <c r="C26" s="24">
        <f t="shared" si="0"/>
        <v>3941</v>
      </c>
      <c r="D26" s="24">
        <v>1956</v>
      </c>
      <c r="E26" s="26">
        <v>1985</v>
      </c>
      <c r="F26" s="9" t="s">
        <v>192</v>
      </c>
      <c r="G26" s="22">
        <f>SUM(G23:G25)</f>
        <v>1734</v>
      </c>
      <c r="H26" s="22">
        <f>I26+J26</f>
        <v>3539</v>
      </c>
      <c r="I26" s="22">
        <f>SUM(I23:I25)</f>
        <v>1800</v>
      </c>
      <c r="J26" s="24">
        <f>SUM(J23:J25)</f>
        <v>1739</v>
      </c>
    </row>
    <row r="27" spans="1:10" ht="13.5">
      <c r="A27" s="7" t="s">
        <v>351</v>
      </c>
      <c r="B27" s="27">
        <v>844</v>
      </c>
      <c r="C27" s="24">
        <f t="shared" si="0"/>
        <v>1639</v>
      </c>
      <c r="D27" s="24">
        <v>821</v>
      </c>
      <c r="E27" s="26">
        <v>818</v>
      </c>
      <c r="F27" s="9"/>
      <c r="G27" s="22"/>
      <c r="H27" s="22"/>
      <c r="I27" s="22"/>
      <c r="J27" s="24"/>
    </row>
    <row r="28" spans="1:10" ht="13.5">
      <c r="A28" s="7" t="s">
        <v>352</v>
      </c>
      <c r="B28" s="27">
        <v>1105</v>
      </c>
      <c r="C28" s="24">
        <f t="shared" si="0"/>
        <v>2259</v>
      </c>
      <c r="D28" s="24">
        <v>1110</v>
      </c>
      <c r="E28" s="26">
        <v>1149</v>
      </c>
      <c r="F28" s="9" t="s">
        <v>38</v>
      </c>
      <c r="G28" s="22">
        <v>141</v>
      </c>
      <c r="H28" s="22">
        <f>I28+J28</f>
        <v>368</v>
      </c>
      <c r="I28" s="22">
        <v>196</v>
      </c>
      <c r="J28" s="24">
        <v>172</v>
      </c>
    </row>
    <row r="29" spans="1:10" ht="13.5">
      <c r="A29" s="7" t="s">
        <v>353</v>
      </c>
      <c r="B29" s="27">
        <v>1129</v>
      </c>
      <c r="C29" s="24">
        <f t="shared" si="0"/>
        <v>1997</v>
      </c>
      <c r="D29" s="24">
        <v>999</v>
      </c>
      <c r="E29" s="26">
        <v>998</v>
      </c>
      <c r="F29" s="9" t="s">
        <v>192</v>
      </c>
      <c r="G29" s="24">
        <f>SUM(G28)</f>
        <v>141</v>
      </c>
      <c r="H29" s="24">
        <f>SUM(H28)</f>
        <v>368</v>
      </c>
      <c r="I29" s="24">
        <f>SUM(I28)</f>
        <v>196</v>
      </c>
      <c r="J29" s="24">
        <f>SUM(J28)</f>
        <v>172</v>
      </c>
    </row>
    <row r="30" spans="1:10" ht="13.5">
      <c r="A30" s="7" t="s">
        <v>192</v>
      </c>
      <c r="B30" s="27">
        <f>SUM(B21:B29)</f>
        <v>11806</v>
      </c>
      <c r="C30" s="24">
        <f t="shared" si="0"/>
        <v>24442</v>
      </c>
      <c r="D30" s="24">
        <f>SUM(D21:D29)</f>
        <v>11972</v>
      </c>
      <c r="E30" s="26">
        <f>SUM(E21:E29)</f>
        <v>12470</v>
      </c>
      <c r="F30" s="9"/>
      <c r="G30" s="24"/>
      <c r="H30" s="24"/>
      <c r="I30" s="24"/>
      <c r="J30" s="24"/>
    </row>
    <row r="31" spans="1:10" ht="13.5">
      <c r="A31" s="7"/>
      <c r="B31" s="27"/>
      <c r="C31" s="24"/>
      <c r="D31" s="24"/>
      <c r="E31" s="26"/>
      <c r="F31" s="9" t="s">
        <v>378</v>
      </c>
      <c r="G31" s="22">
        <v>387</v>
      </c>
      <c r="H31" s="22">
        <f aca="true" t="shared" si="1" ref="H31:H37">I31+J31</f>
        <v>925</v>
      </c>
      <c r="I31" s="22">
        <v>460</v>
      </c>
      <c r="J31" s="24">
        <v>465</v>
      </c>
    </row>
    <row r="32" spans="1:10" ht="13.5">
      <c r="A32" s="7" t="s">
        <v>354</v>
      </c>
      <c r="B32" s="27">
        <v>137</v>
      </c>
      <c r="C32" s="24">
        <f aca="true" t="shared" si="2" ref="C32:C38">D32+E32</f>
        <v>301</v>
      </c>
      <c r="D32" s="24">
        <v>160</v>
      </c>
      <c r="E32" s="26">
        <v>141</v>
      </c>
      <c r="F32" s="9" t="s">
        <v>379</v>
      </c>
      <c r="G32" s="22">
        <v>303</v>
      </c>
      <c r="H32" s="22">
        <f t="shared" si="1"/>
        <v>674</v>
      </c>
      <c r="I32" s="22">
        <v>392</v>
      </c>
      <c r="J32" s="24">
        <v>282</v>
      </c>
    </row>
    <row r="33" spans="1:10" ht="13.5">
      <c r="A33" s="7" t="s">
        <v>355</v>
      </c>
      <c r="B33" s="27">
        <v>298</v>
      </c>
      <c r="C33" s="24">
        <f t="shared" si="2"/>
        <v>589</v>
      </c>
      <c r="D33" s="24">
        <v>305</v>
      </c>
      <c r="E33" s="26">
        <v>284</v>
      </c>
      <c r="F33" s="9" t="s">
        <v>380</v>
      </c>
      <c r="G33" s="22">
        <v>888</v>
      </c>
      <c r="H33" s="22">
        <f t="shared" si="1"/>
        <v>2144</v>
      </c>
      <c r="I33" s="22">
        <v>1068</v>
      </c>
      <c r="J33" s="24">
        <v>1076</v>
      </c>
    </row>
    <row r="34" spans="1:10" ht="13.5">
      <c r="A34" s="7" t="s">
        <v>356</v>
      </c>
      <c r="B34" s="27">
        <v>317</v>
      </c>
      <c r="C34" s="24">
        <f t="shared" si="2"/>
        <v>655</v>
      </c>
      <c r="D34" s="24">
        <v>362</v>
      </c>
      <c r="E34" s="26">
        <v>293</v>
      </c>
      <c r="F34" s="9" t="s">
        <v>381</v>
      </c>
      <c r="G34" s="22">
        <v>800</v>
      </c>
      <c r="H34" s="22">
        <f t="shared" si="1"/>
        <v>1996</v>
      </c>
      <c r="I34" s="22">
        <v>951</v>
      </c>
      <c r="J34" s="24">
        <v>1045</v>
      </c>
    </row>
    <row r="35" spans="1:10" ht="13.5">
      <c r="A35" s="7" t="s">
        <v>357</v>
      </c>
      <c r="B35" s="27">
        <v>44</v>
      </c>
      <c r="C35" s="24">
        <f t="shared" si="2"/>
        <v>86</v>
      </c>
      <c r="D35" s="24">
        <v>44</v>
      </c>
      <c r="E35" s="26">
        <v>42</v>
      </c>
      <c r="F35" s="9" t="s">
        <v>382</v>
      </c>
      <c r="G35" s="22">
        <v>363</v>
      </c>
      <c r="H35" s="22">
        <f t="shared" si="1"/>
        <v>818</v>
      </c>
      <c r="I35" s="22">
        <v>403</v>
      </c>
      <c r="J35" s="24">
        <v>415</v>
      </c>
    </row>
    <row r="36" spans="1:10" ht="13.5">
      <c r="A36" s="7" t="s">
        <v>358</v>
      </c>
      <c r="B36" s="27">
        <v>293</v>
      </c>
      <c r="C36" s="24">
        <f t="shared" si="2"/>
        <v>604</v>
      </c>
      <c r="D36" s="24">
        <v>296</v>
      </c>
      <c r="E36" s="26">
        <v>308</v>
      </c>
      <c r="F36" s="9" t="s">
        <v>383</v>
      </c>
      <c r="G36" s="22">
        <v>1</v>
      </c>
      <c r="H36" s="22">
        <f t="shared" si="1"/>
        <v>1</v>
      </c>
      <c r="I36" s="22">
        <v>1</v>
      </c>
      <c r="J36" s="24">
        <v>0</v>
      </c>
    </row>
    <row r="37" spans="1:10" ht="13.5">
      <c r="A37" s="7" t="s">
        <v>359</v>
      </c>
      <c r="B37" s="27">
        <v>351</v>
      </c>
      <c r="C37" s="24">
        <f t="shared" si="2"/>
        <v>664</v>
      </c>
      <c r="D37" s="24">
        <v>325</v>
      </c>
      <c r="E37" s="26">
        <v>339</v>
      </c>
      <c r="F37" s="9" t="s">
        <v>192</v>
      </c>
      <c r="G37" s="22">
        <f>SUM(G31:G36)</f>
        <v>2742</v>
      </c>
      <c r="H37" s="22">
        <f t="shared" si="1"/>
        <v>6558</v>
      </c>
      <c r="I37" s="22">
        <f>SUM(I31:I36)</f>
        <v>3275</v>
      </c>
      <c r="J37" s="24">
        <f>SUM(J31:J36)</f>
        <v>3283</v>
      </c>
    </row>
    <row r="38" spans="1:10" ht="13.5">
      <c r="A38" s="7" t="s">
        <v>192</v>
      </c>
      <c r="B38" s="27">
        <f>SUM(B32:B37)</f>
        <v>1440</v>
      </c>
      <c r="C38" s="24">
        <f t="shared" si="2"/>
        <v>2899</v>
      </c>
      <c r="D38" s="24">
        <f>SUM(D32:D37)</f>
        <v>1492</v>
      </c>
      <c r="E38" s="26">
        <f>SUM(E32:E37)</f>
        <v>1407</v>
      </c>
      <c r="F38" s="9"/>
      <c r="G38" s="22"/>
      <c r="H38" s="22"/>
      <c r="I38" s="22"/>
      <c r="J38" s="24"/>
    </row>
    <row r="39" spans="1:10" ht="13.5">
      <c r="A39" s="7"/>
      <c r="B39" s="27"/>
      <c r="C39" s="24"/>
      <c r="D39" s="24"/>
      <c r="E39" s="26"/>
      <c r="F39" s="9" t="s">
        <v>384</v>
      </c>
      <c r="G39" s="22">
        <v>924</v>
      </c>
      <c r="H39" s="22">
        <f>I39+J39</f>
        <v>2169</v>
      </c>
      <c r="I39" s="22">
        <v>1056</v>
      </c>
      <c r="J39" s="24">
        <v>1113</v>
      </c>
    </row>
    <row r="40" spans="1:10" ht="13.5">
      <c r="A40" s="7" t="s">
        <v>360</v>
      </c>
      <c r="B40" s="27">
        <v>1552</v>
      </c>
      <c r="C40" s="24">
        <f>D40+E40</f>
        <v>3237</v>
      </c>
      <c r="D40" s="24">
        <v>1553</v>
      </c>
      <c r="E40" s="26">
        <v>1684</v>
      </c>
      <c r="F40" s="9" t="s">
        <v>192</v>
      </c>
      <c r="G40" s="22">
        <f>G39</f>
        <v>924</v>
      </c>
      <c r="H40" s="22">
        <f>I40+J40</f>
        <v>2169</v>
      </c>
      <c r="I40" s="22">
        <f>I39</f>
        <v>1056</v>
      </c>
      <c r="J40" s="22">
        <f>J39</f>
        <v>1113</v>
      </c>
    </row>
    <row r="41" spans="1:10" ht="13.5">
      <c r="A41" s="7" t="s">
        <v>361</v>
      </c>
      <c r="B41" s="27">
        <v>11</v>
      </c>
      <c r="C41" s="24">
        <f>D41+E41</f>
        <v>23</v>
      </c>
      <c r="D41" s="24">
        <v>11</v>
      </c>
      <c r="E41" s="26">
        <v>12</v>
      </c>
      <c r="F41" s="9"/>
      <c r="G41" s="22"/>
      <c r="H41" s="22"/>
      <c r="I41" s="22"/>
      <c r="J41" s="24"/>
    </row>
    <row r="42" spans="1:10" ht="13.5">
      <c r="A42" s="7" t="s">
        <v>362</v>
      </c>
      <c r="B42" s="27">
        <f>SUM(B40:B41)</f>
        <v>1563</v>
      </c>
      <c r="C42" s="24">
        <f>D42+E42</f>
        <v>3260</v>
      </c>
      <c r="D42" s="24">
        <f>SUM(D40:D41)</f>
        <v>1564</v>
      </c>
      <c r="E42" s="26">
        <f>SUM(E40:E41)</f>
        <v>1696</v>
      </c>
      <c r="F42" s="9" t="s">
        <v>385</v>
      </c>
      <c r="G42" s="24">
        <v>1092</v>
      </c>
      <c r="H42" s="24">
        <f>I42+J42</f>
        <v>2318</v>
      </c>
      <c r="I42" s="24">
        <v>1151</v>
      </c>
      <c r="J42" s="24">
        <v>1167</v>
      </c>
    </row>
    <row r="43" spans="1:10" ht="13.5">
      <c r="A43" s="7"/>
      <c r="B43" s="27"/>
      <c r="C43" s="24"/>
      <c r="D43" s="24"/>
      <c r="E43" s="26"/>
      <c r="F43" s="9" t="s">
        <v>386</v>
      </c>
      <c r="G43" s="24">
        <v>451</v>
      </c>
      <c r="H43" s="24">
        <f>I43+J43</f>
        <v>845</v>
      </c>
      <c r="I43" s="24">
        <v>459</v>
      </c>
      <c r="J43" s="24">
        <v>386</v>
      </c>
    </row>
    <row r="44" spans="1:10" ht="13.5">
      <c r="A44" s="7" t="s">
        <v>363</v>
      </c>
      <c r="B44" s="27">
        <v>1000</v>
      </c>
      <c r="C44" s="24">
        <f aca="true" t="shared" si="3" ref="C44:C49">D44+E44</f>
        <v>1695</v>
      </c>
      <c r="D44" s="24">
        <v>792</v>
      </c>
      <c r="E44" s="26">
        <v>903</v>
      </c>
      <c r="F44" s="9" t="s">
        <v>387</v>
      </c>
      <c r="G44" s="24">
        <v>184</v>
      </c>
      <c r="H44" s="24">
        <f>I44+J44</f>
        <v>401</v>
      </c>
      <c r="I44" s="24">
        <v>171</v>
      </c>
      <c r="J44" s="24">
        <v>230</v>
      </c>
    </row>
    <row r="45" spans="1:10" ht="13.5">
      <c r="A45" s="7" t="s">
        <v>364</v>
      </c>
      <c r="B45" s="27">
        <v>1629</v>
      </c>
      <c r="C45" s="24">
        <f t="shared" si="3"/>
        <v>2799</v>
      </c>
      <c r="D45" s="24">
        <v>1290</v>
      </c>
      <c r="E45" s="26">
        <v>1509</v>
      </c>
      <c r="F45" s="9" t="s">
        <v>192</v>
      </c>
      <c r="G45" s="24">
        <f>SUM(G42:G44)</f>
        <v>1727</v>
      </c>
      <c r="H45" s="24">
        <f>I45+J45</f>
        <v>3564</v>
      </c>
      <c r="I45" s="24">
        <f>SUM(I42:I44)</f>
        <v>1781</v>
      </c>
      <c r="J45" s="24">
        <f>SUM(J42:J44)</f>
        <v>1783</v>
      </c>
    </row>
    <row r="46" spans="1:10" ht="13.5">
      <c r="A46" s="7" t="s">
        <v>365</v>
      </c>
      <c r="B46" s="27">
        <v>1698</v>
      </c>
      <c r="C46" s="24">
        <f t="shared" si="3"/>
        <v>3009</v>
      </c>
      <c r="D46" s="24">
        <v>1482</v>
      </c>
      <c r="E46" s="26">
        <v>1527</v>
      </c>
      <c r="F46" s="9"/>
      <c r="G46" s="24"/>
      <c r="H46" s="24"/>
      <c r="I46" s="24"/>
      <c r="J46" s="24"/>
    </row>
    <row r="47" spans="1:10" ht="13.5">
      <c r="A47" s="7" t="s">
        <v>366</v>
      </c>
      <c r="B47" s="27">
        <v>211</v>
      </c>
      <c r="C47" s="24">
        <f t="shared" si="3"/>
        <v>395</v>
      </c>
      <c r="D47" s="24">
        <v>181</v>
      </c>
      <c r="E47" s="26">
        <v>214</v>
      </c>
      <c r="F47" s="9" t="s">
        <v>388</v>
      </c>
      <c r="G47" s="24">
        <v>1000</v>
      </c>
      <c r="H47" s="24">
        <f>I47+J47</f>
        <v>2061</v>
      </c>
      <c r="I47" s="24">
        <v>1040</v>
      </c>
      <c r="J47" s="24">
        <v>1021</v>
      </c>
    </row>
    <row r="48" spans="1:10" ht="13.5">
      <c r="A48" s="7" t="s">
        <v>37</v>
      </c>
      <c r="B48" s="27">
        <v>535</v>
      </c>
      <c r="C48" s="24">
        <f t="shared" si="3"/>
        <v>1049</v>
      </c>
      <c r="D48" s="24">
        <v>568</v>
      </c>
      <c r="E48" s="26">
        <v>481</v>
      </c>
      <c r="F48" s="9" t="s">
        <v>192</v>
      </c>
      <c r="G48" s="24">
        <f>G47</f>
        <v>1000</v>
      </c>
      <c r="H48" s="24">
        <f>I48+J48</f>
        <v>2061</v>
      </c>
      <c r="I48" s="24">
        <f>I47</f>
        <v>1040</v>
      </c>
      <c r="J48" s="24">
        <f>J47</f>
        <v>1021</v>
      </c>
    </row>
    <row r="49" spans="1:10" ht="13.5">
      <c r="A49" s="7" t="s">
        <v>367</v>
      </c>
      <c r="B49" s="27">
        <v>682</v>
      </c>
      <c r="C49" s="24">
        <f t="shared" si="3"/>
        <v>1576</v>
      </c>
      <c r="D49" s="24">
        <v>765</v>
      </c>
      <c r="E49" s="26">
        <v>811</v>
      </c>
      <c r="F49" s="9"/>
      <c r="G49" s="24"/>
      <c r="H49" s="24"/>
      <c r="I49" s="24"/>
      <c r="J49" s="24"/>
    </row>
    <row r="50" spans="1:10" ht="13.5">
      <c r="A50" s="7" t="s">
        <v>192</v>
      </c>
      <c r="B50" s="27">
        <f>SUM(B44:B49)</f>
        <v>5755</v>
      </c>
      <c r="C50" s="24">
        <f>SUM(C44:C49)</f>
        <v>10523</v>
      </c>
      <c r="D50" s="24">
        <f>SUM(D44:D49)</f>
        <v>5078</v>
      </c>
      <c r="E50" s="26">
        <f>SUM(E44:E49)</f>
        <v>5445</v>
      </c>
      <c r="F50" s="9" t="s">
        <v>389</v>
      </c>
      <c r="G50" s="24">
        <v>768</v>
      </c>
      <c r="H50" s="24">
        <f>I50+J50</f>
        <v>1886</v>
      </c>
      <c r="I50" s="24">
        <v>932</v>
      </c>
      <c r="J50" s="24">
        <v>954</v>
      </c>
    </row>
    <row r="51" spans="1:10" ht="13.5">
      <c r="A51" s="7"/>
      <c r="B51" s="27"/>
      <c r="C51" s="24"/>
      <c r="D51" s="24"/>
      <c r="E51" s="26"/>
      <c r="F51" s="9" t="s">
        <v>390</v>
      </c>
      <c r="G51" s="24">
        <v>593</v>
      </c>
      <c r="H51" s="24">
        <f>I51+J51</f>
        <v>1313</v>
      </c>
      <c r="I51" s="24">
        <v>634</v>
      </c>
      <c r="J51" s="24">
        <v>679</v>
      </c>
    </row>
    <row r="52" spans="1:10" ht="13.5">
      <c r="A52" s="7" t="s">
        <v>368</v>
      </c>
      <c r="B52" s="27">
        <v>746</v>
      </c>
      <c r="C52" s="24">
        <f>D52+E52</f>
        <v>1952</v>
      </c>
      <c r="D52" s="24">
        <v>969</v>
      </c>
      <c r="E52" s="26">
        <v>983</v>
      </c>
      <c r="F52" s="9" t="s">
        <v>391</v>
      </c>
      <c r="G52" s="24">
        <v>777</v>
      </c>
      <c r="H52" s="24">
        <f>I52+J52</f>
        <v>1697</v>
      </c>
      <c r="I52" s="24">
        <v>857</v>
      </c>
      <c r="J52" s="24">
        <v>840</v>
      </c>
    </row>
    <row r="53" spans="1:10" ht="13.5">
      <c r="A53" s="7" t="s">
        <v>369</v>
      </c>
      <c r="B53" s="27">
        <v>1382</v>
      </c>
      <c r="C53" s="24">
        <f>D53+E53</f>
        <v>3419</v>
      </c>
      <c r="D53" s="24">
        <v>1693</v>
      </c>
      <c r="E53" s="26">
        <v>1726</v>
      </c>
      <c r="F53" s="9" t="s">
        <v>192</v>
      </c>
      <c r="G53" s="24">
        <f>SUM(G50:G52)</f>
        <v>2138</v>
      </c>
      <c r="H53" s="24">
        <f>I53+J53</f>
        <v>4896</v>
      </c>
      <c r="I53" s="24">
        <f>SUM(I50:I52)</f>
        <v>2423</v>
      </c>
      <c r="J53" s="24">
        <f>SUM(J50:J52)</f>
        <v>2473</v>
      </c>
    </row>
    <row r="54" spans="1:10" ht="13.5">
      <c r="A54" s="7" t="s">
        <v>370</v>
      </c>
      <c r="B54" s="27">
        <v>1083</v>
      </c>
      <c r="C54" s="24">
        <f>D54+E54</f>
        <v>2613</v>
      </c>
      <c r="D54" s="24">
        <v>1275</v>
      </c>
      <c r="E54" s="26">
        <v>1338</v>
      </c>
      <c r="F54" s="9"/>
      <c r="G54" s="24"/>
      <c r="H54" s="24"/>
      <c r="I54" s="24"/>
      <c r="J54" s="24"/>
    </row>
    <row r="55" spans="1:10" ht="13.5">
      <c r="A55" s="7" t="s">
        <v>371</v>
      </c>
      <c r="B55" s="27">
        <f>SUM(B52:B54)</f>
        <v>3211</v>
      </c>
      <c r="C55" s="24">
        <f>D55+E55</f>
        <v>7984</v>
      </c>
      <c r="D55" s="24">
        <f>SUM(D52:D54)</f>
        <v>3937</v>
      </c>
      <c r="E55" s="26">
        <f>SUM(E52:E54)</f>
        <v>4047</v>
      </c>
      <c r="F55" s="9" t="s">
        <v>392</v>
      </c>
      <c r="G55" s="24">
        <v>1222</v>
      </c>
      <c r="H55" s="24">
        <f>I55+J55</f>
        <v>2605</v>
      </c>
      <c r="I55" s="24">
        <v>1235</v>
      </c>
      <c r="J55" s="24">
        <v>1370</v>
      </c>
    </row>
    <row r="56" spans="1:10" ht="13.5">
      <c r="A56" s="7"/>
      <c r="B56" s="54"/>
      <c r="C56" s="3"/>
      <c r="D56" s="3"/>
      <c r="E56" s="53"/>
      <c r="F56" s="9" t="s">
        <v>393</v>
      </c>
      <c r="G56" s="24">
        <v>92</v>
      </c>
      <c r="H56" s="24">
        <f>I56+J56</f>
        <v>208</v>
      </c>
      <c r="I56" s="24">
        <v>97</v>
      </c>
      <c r="J56" s="24">
        <v>111</v>
      </c>
    </row>
    <row r="57" spans="1:10" ht="13.5">
      <c r="A57" s="8" t="s">
        <v>372</v>
      </c>
      <c r="B57" s="28">
        <v>563</v>
      </c>
      <c r="C57" s="29">
        <f>D57+E57</f>
        <v>1443</v>
      </c>
      <c r="D57" s="29">
        <v>699</v>
      </c>
      <c r="E57" s="30">
        <v>744</v>
      </c>
      <c r="F57" s="11" t="s">
        <v>192</v>
      </c>
      <c r="G57" s="28">
        <f>SUM(G55:G56)</f>
        <v>1314</v>
      </c>
      <c r="H57" s="29">
        <f>I57+J57</f>
        <v>2813</v>
      </c>
      <c r="I57" s="29">
        <f>SUM(I55:I56)</f>
        <v>1332</v>
      </c>
      <c r="J57" s="29">
        <f>SUM(J55:J56)</f>
        <v>1481</v>
      </c>
    </row>
    <row r="58" spans="1:6" ht="13.5">
      <c r="A58" s="18" t="s">
        <v>55</v>
      </c>
      <c r="B58" s="5"/>
      <c r="C58" s="5"/>
      <c r="D58" s="5"/>
      <c r="E58" s="5"/>
      <c r="F58" s="5"/>
    </row>
    <row r="59" spans="1:6" ht="13.5">
      <c r="A59" s="18" t="s">
        <v>56</v>
      </c>
      <c r="B59" s="5"/>
      <c r="C59" s="5"/>
      <c r="D59" s="5"/>
      <c r="E59" s="5"/>
      <c r="F59" s="5"/>
    </row>
    <row r="60" spans="1:6" ht="13.5">
      <c r="A60" s="5"/>
      <c r="B60" s="5"/>
      <c r="C60" s="5"/>
      <c r="D60" s="5"/>
      <c r="E60" s="5"/>
      <c r="F60" s="5"/>
    </row>
    <row r="61" spans="1:6" ht="13.5">
      <c r="A61" s="5"/>
      <c r="B61" s="5"/>
      <c r="C61" s="5"/>
      <c r="D61" s="5"/>
      <c r="E61" s="5"/>
      <c r="F61" s="5"/>
    </row>
    <row r="62" ht="13.5">
      <c r="E62" s="49">
        <v>11</v>
      </c>
    </row>
    <row r="63" ht="13.5">
      <c r="E63" s="49"/>
    </row>
    <row r="64" spans="1:10" ht="13.5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2:6" ht="17.25">
      <c r="B65" s="117" t="s">
        <v>57</v>
      </c>
      <c r="C65" s="117"/>
      <c r="D65" s="117"/>
      <c r="E65" s="117"/>
      <c r="F65" s="117"/>
    </row>
    <row r="67" spans="1:10" ht="18" customHeight="1">
      <c r="A67" s="4" t="s">
        <v>185</v>
      </c>
      <c r="B67" s="4"/>
      <c r="F67" s="123" t="s">
        <v>491</v>
      </c>
      <c r="G67" s="123"/>
      <c r="H67" s="123"/>
      <c r="I67" s="123"/>
      <c r="J67" s="123"/>
    </row>
    <row r="69" spans="1:10" ht="14.25">
      <c r="A69" s="38"/>
      <c r="B69" s="118" t="s">
        <v>0</v>
      </c>
      <c r="C69" s="120" t="s">
        <v>1</v>
      </c>
      <c r="D69" s="121"/>
      <c r="E69" s="122"/>
      <c r="F69" s="31"/>
      <c r="G69" s="118" t="s">
        <v>0</v>
      </c>
      <c r="H69" s="120" t="s">
        <v>1</v>
      </c>
      <c r="I69" s="121"/>
      <c r="J69" s="121"/>
    </row>
    <row r="70" spans="1:10" ht="15.75" customHeight="1">
      <c r="A70" s="39" t="s">
        <v>58</v>
      </c>
      <c r="B70" s="119"/>
      <c r="C70" s="43" t="s">
        <v>163</v>
      </c>
      <c r="D70" s="45" t="s">
        <v>2</v>
      </c>
      <c r="E70" s="45" t="s">
        <v>3</v>
      </c>
      <c r="F70" s="39" t="s">
        <v>59</v>
      </c>
      <c r="G70" s="119"/>
      <c r="H70" s="39" t="s">
        <v>163</v>
      </c>
      <c r="I70" s="45" t="s">
        <v>2</v>
      </c>
      <c r="J70" s="42" t="s">
        <v>3</v>
      </c>
    </row>
    <row r="71" spans="1:10" ht="13.5">
      <c r="A71" s="6" t="s">
        <v>394</v>
      </c>
      <c r="B71" s="24">
        <v>502</v>
      </c>
      <c r="C71" s="24">
        <f>D71+E71</f>
        <v>1125</v>
      </c>
      <c r="D71" s="24">
        <v>579</v>
      </c>
      <c r="E71" s="59">
        <v>546</v>
      </c>
      <c r="F71" s="6"/>
      <c r="G71" s="46"/>
      <c r="H71" s="5"/>
      <c r="I71" s="5"/>
      <c r="J71" s="5"/>
    </row>
    <row r="72" spans="1:10" ht="13.5">
      <c r="A72" s="7" t="s">
        <v>395</v>
      </c>
      <c r="B72" s="24">
        <v>1076</v>
      </c>
      <c r="C72" s="24">
        <f>D72+E72</f>
        <v>2421</v>
      </c>
      <c r="D72" s="24">
        <v>1219</v>
      </c>
      <c r="E72" s="26">
        <v>1202</v>
      </c>
      <c r="F72" s="7"/>
      <c r="G72" s="46"/>
      <c r="H72" s="5"/>
      <c r="I72" s="5"/>
      <c r="J72" s="5"/>
    </row>
    <row r="73" spans="1:10" ht="13.5">
      <c r="A73" s="7" t="s">
        <v>192</v>
      </c>
      <c r="B73" s="24">
        <f>SUM(B71:B72)</f>
        <v>1578</v>
      </c>
      <c r="C73" s="24">
        <f>D73+E73</f>
        <v>3546</v>
      </c>
      <c r="D73" s="24">
        <f>SUM(D71:D72)</f>
        <v>1798</v>
      </c>
      <c r="E73" s="26">
        <f>SUM(E71:E72)</f>
        <v>1748</v>
      </c>
      <c r="F73" s="7"/>
      <c r="G73" s="46"/>
      <c r="H73" s="5"/>
      <c r="I73" s="5"/>
      <c r="J73" s="5"/>
    </row>
    <row r="74" spans="1:10" ht="13.5">
      <c r="A74" s="7"/>
      <c r="B74" s="24"/>
      <c r="C74" s="24"/>
      <c r="D74" s="24"/>
      <c r="E74" s="26"/>
      <c r="F74" s="7"/>
      <c r="G74" s="46"/>
      <c r="H74" s="5"/>
      <c r="I74" s="5"/>
      <c r="J74" s="5"/>
    </row>
    <row r="75" spans="1:10" ht="13.5">
      <c r="A75" s="7" t="s">
        <v>396</v>
      </c>
      <c r="B75" s="24">
        <v>325</v>
      </c>
      <c r="C75" s="24">
        <f aca="true" t="shared" si="4" ref="C75:C80">D75+E75</f>
        <v>793</v>
      </c>
      <c r="D75" s="24">
        <v>379</v>
      </c>
      <c r="E75" s="26">
        <v>414</v>
      </c>
      <c r="F75" s="7"/>
      <c r="G75" s="46"/>
      <c r="H75" s="5"/>
      <c r="I75" s="5"/>
      <c r="J75" s="5"/>
    </row>
    <row r="76" spans="1:10" ht="13.5">
      <c r="A76" s="7" t="s">
        <v>397</v>
      </c>
      <c r="B76" s="24">
        <v>510</v>
      </c>
      <c r="C76" s="24">
        <f t="shared" si="4"/>
        <v>1226</v>
      </c>
      <c r="D76" s="24">
        <v>587</v>
      </c>
      <c r="E76" s="26">
        <v>639</v>
      </c>
      <c r="F76" s="7"/>
      <c r="G76" s="46"/>
      <c r="H76" s="5"/>
      <c r="I76" s="5"/>
      <c r="J76" s="5"/>
    </row>
    <row r="77" spans="1:10" ht="13.5">
      <c r="A77" s="7" t="s">
        <v>398</v>
      </c>
      <c r="B77" s="24">
        <v>708</v>
      </c>
      <c r="C77" s="24">
        <f t="shared" si="4"/>
        <v>1876</v>
      </c>
      <c r="D77" s="24">
        <v>940</v>
      </c>
      <c r="E77" s="26">
        <v>936</v>
      </c>
      <c r="F77" s="7"/>
      <c r="G77" s="46"/>
      <c r="H77" s="5"/>
      <c r="I77" s="5"/>
      <c r="J77" s="5"/>
    </row>
    <row r="78" spans="1:10" ht="13.5">
      <c r="A78" s="7" t="s">
        <v>399</v>
      </c>
      <c r="B78" s="24">
        <v>743</v>
      </c>
      <c r="C78" s="24">
        <f t="shared" si="4"/>
        <v>1836</v>
      </c>
      <c r="D78" s="24">
        <v>886</v>
      </c>
      <c r="E78" s="26">
        <v>950</v>
      </c>
      <c r="F78" s="7"/>
      <c r="G78" s="46"/>
      <c r="H78" s="5"/>
      <c r="I78" s="5"/>
      <c r="J78" s="5"/>
    </row>
    <row r="79" spans="1:10" ht="13.5">
      <c r="A79" s="7" t="s">
        <v>400</v>
      </c>
      <c r="B79" s="24">
        <v>481</v>
      </c>
      <c r="C79" s="24">
        <f t="shared" si="4"/>
        <v>1224</v>
      </c>
      <c r="D79" s="24">
        <v>594</v>
      </c>
      <c r="E79" s="26">
        <v>630</v>
      </c>
      <c r="F79" s="7"/>
      <c r="G79" s="46"/>
      <c r="H79" s="5"/>
      <c r="I79" s="5"/>
      <c r="J79" s="5"/>
    </row>
    <row r="80" spans="1:10" ht="13.5">
      <c r="A80" s="7" t="s">
        <v>401</v>
      </c>
      <c r="B80" s="24">
        <v>746</v>
      </c>
      <c r="C80" s="24">
        <f t="shared" si="4"/>
        <v>1766</v>
      </c>
      <c r="D80" s="24">
        <v>873</v>
      </c>
      <c r="E80" s="26">
        <v>893</v>
      </c>
      <c r="F80" s="7"/>
      <c r="G80" s="46"/>
      <c r="H80" s="5"/>
      <c r="I80" s="5"/>
      <c r="J80" s="5"/>
    </row>
    <row r="81" spans="1:10" ht="13.5">
      <c r="A81" s="7" t="s">
        <v>192</v>
      </c>
      <c r="B81" s="24">
        <f>SUM(B75:B80)</f>
        <v>3513</v>
      </c>
      <c r="C81" s="24">
        <f>SUM(C75:C80)</f>
        <v>8721</v>
      </c>
      <c r="D81" s="24">
        <f>SUM(D75:D80)</f>
        <v>4259</v>
      </c>
      <c r="E81" s="26">
        <f>SUM(E75:E80)</f>
        <v>4462</v>
      </c>
      <c r="F81" s="7"/>
      <c r="G81" s="46"/>
      <c r="H81" s="5"/>
      <c r="I81" s="5"/>
      <c r="J81" s="5"/>
    </row>
    <row r="82" spans="1:10" ht="13.5">
      <c r="A82" s="7"/>
      <c r="B82" s="24"/>
      <c r="C82" s="24"/>
      <c r="D82" s="24"/>
      <c r="E82" s="26"/>
      <c r="F82" s="7"/>
      <c r="G82" s="46"/>
      <c r="H82" s="5"/>
      <c r="I82" s="5"/>
      <c r="J82" s="5"/>
    </row>
    <row r="83" spans="1:10" ht="13.5">
      <c r="A83" s="7"/>
      <c r="B83" s="24"/>
      <c r="C83" s="24"/>
      <c r="D83" s="24"/>
      <c r="E83" s="26"/>
      <c r="F83" s="7"/>
      <c r="G83" s="46"/>
      <c r="H83" s="5"/>
      <c r="I83" s="5"/>
      <c r="J83" s="5"/>
    </row>
    <row r="84" spans="1:10" ht="13.5">
      <c r="A84" s="7"/>
      <c r="B84" s="24"/>
      <c r="C84" s="24"/>
      <c r="D84" s="24"/>
      <c r="E84" s="26"/>
      <c r="F84" s="7"/>
      <c r="G84" s="46"/>
      <c r="H84" s="5"/>
      <c r="I84" s="5"/>
      <c r="J84" s="5"/>
    </row>
    <row r="85" spans="1:10" ht="13.5">
      <c r="A85" s="7"/>
      <c r="B85" s="27"/>
      <c r="C85" s="24"/>
      <c r="D85" s="24"/>
      <c r="E85" s="26"/>
      <c r="F85" s="7"/>
      <c r="G85" s="46"/>
      <c r="H85" s="5"/>
      <c r="I85" s="5"/>
      <c r="J85" s="5"/>
    </row>
    <row r="86" spans="1:10" ht="13.5">
      <c r="A86" s="7"/>
      <c r="B86" s="55"/>
      <c r="C86" s="18"/>
      <c r="D86" s="18"/>
      <c r="E86" s="7"/>
      <c r="F86" s="7"/>
      <c r="G86" s="46"/>
      <c r="H86" s="5"/>
      <c r="I86" s="5"/>
      <c r="J86" s="5"/>
    </row>
    <row r="87" spans="1:10" ht="13.5">
      <c r="A87" s="7"/>
      <c r="B87" s="55"/>
      <c r="C87" s="18"/>
      <c r="D87" s="18"/>
      <c r="E87" s="7"/>
      <c r="F87" s="7"/>
      <c r="G87" s="46"/>
      <c r="H87" s="5"/>
      <c r="I87" s="5"/>
      <c r="J87" s="5"/>
    </row>
    <row r="88" spans="1:10" ht="13.5">
      <c r="A88" s="7"/>
      <c r="B88" s="27"/>
      <c r="C88" s="24"/>
      <c r="D88" s="24"/>
      <c r="E88" s="26"/>
      <c r="F88" s="7"/>
      <c r="G88" s="46"/>
      <c r="H88" s="5"/>
      <c r="I88" s="5"/>
      <c r="J88" s="5"/>
    </row>
    <row r="89" spans="1:10" ht="13.5">
      <c r="A89" s="7"/>
      <c r="B89" s="27"/>
      <c r="C89" s="24"/>
      <c r="D89" s="24"/>
      <c r="E89" s="26"/>
      <c r="F89" s="7"/>
      <c r="G89" s="46"/>
      <c r="H89" s="5"/>
      <c r="I89" s="5"/>
      <c r="J89" s="5"/>
    </row>
    <row r="90" spans="1:10" ht="13.5">
      <c r="A90" s="7"/>
      <c r="B90" s="27"/>
      <c r="C90" s="24"/>
      <c r="D90" s="24"/>
      <c r="E90" s="26"/>
      <c r="F90" s="7"/>
      <c r="G90" s="46"/>
      <c r="H90" s="5"/>
      <c r="I90" s="5"/>
      <c r="J90" s="5"/>
    </row>
    <row r="91" spans="1:10" ht="13.5">
      <c r="A91" s="7"/>
      <c r="B91" s="27"/>
      <c r="C91" s="24"/>
      <c r="D91" s="24"/>
      <c r="E91" s="26"/>
      <c r="F91" s="7"/>
      <c r="G91" s="46"/>
      <c r="H91" s="5"/>
      <c r="I91" s="5"/>
      <c r="J91" s="5"/>
    </row>
    <row r="92" spans="1:10" ht="13.5">
      <c r="A92" s="7"/>
      <c r="B92" s="27"/>
      <c r="C92" s="24"/>
      <c r="D92" s="24"/>
      <c r="E92" s="26"/>
      <c r="F92" s="7"/>
      <c r="G92" s="46"/>
      <c r="H92" s="5"/>
      <c r="I92" s="5"/>
      <c r="J92" s="5"/>
    </row>
    <row r="93" spans="1:10" ht="13.5">
      <c r="A93" s="7"/>
      <c r="B93" s="27"/>
      <c r="C93" s="24"/>
      <c r="D93" s="24"/>
      <c r="E93" s="26"/>
      <c r="F93" s="7"/>
      <c r="G93" s="46"/>
      <c r="H93" s="5"/>
      <c r="I93" s="5"/>
      <c r="J93" s="5"/>
    </row>
    <row r="94" spans="1:10" ht="13.5">
      <c r="A94" s="7"/>
      <c r="B94" s="24"/>
      <c r="C94" s="24"/>
      <c r="D94" s="24"/>
      <c r="E94" s="26"/>
      <c r="F94" s="7"/>
      <c r="G94" s="46"/>
      <c r="H94" s="5"/>
      <c r="I94" s="5"/>
      <c r="J94" s="5"/>
    </row>
    <row r="95" spans="1:10" ht="13.5">
      <c r="A95" s="7"/>
      <c r="B95" s="24"/>
      <c r="C95" s="24"/>
      <c r="D95" s="24"/>
      <c r="E95" s="26"/>
      <c r="F95" s="7"/>
      <c r="G95" s="46"/>
      <c r="H95" s="5"/>
      <c r="I95" s="5"/>
      <c r="J95" s="5"/>
    </row>
    <row r="96" spans="1:10" ht="13.5">
      <c r="A96" s="7"/>
      <c r="B96" s="24"/>
      <c r="C96" s="24"/>
      <c r="D96" s="24"/>
      <c r="E96" s="26"/>
      <c r="F96" s="7"/>
      <c r="G96" s="46"/>
      <c r="H96" s="5"/>
      <c r="I96" s="5"/>
      <c r="J96" s="5"/>
    </row>
    <row r="97" spans="1:10" ht="13.5">
      <c r="A97" s="7"/>
      <c r="B97" s="24"/>
      <c r="C97" s="24"/>
      <c r="D97" s="24"/>
      <c r="E97" s="26"/>
      <c r="F97" s="7"/>
      <c r="G97" s="46"/>
      <c r="H97" s="5"/>
      <c r="I97" s="5"/>
      <c r="J97" s="5"/>
    </row>
    <row r="98" spans="1:10" ht="13.5">
      <c r="A98" s="7"/>
      <c r="B98" s="24"/>
      <c r="C98" s="24"/>
      <c r="D98" s="24"/>
      <c r="E98" s="26"/>
      <c r="F98" s="7"/>
      <c r="G98" s="46"/>
      <c r="H98" s="5"/>
      <c r="I98" s="5"/>
      <c r="J98" s="5"/>
    </row>
    <row r="99" spans="1:10" ht="13.5">
      <c r="A99" s="7"/>
      <c r="B99" s="24"/>
      <c r="C99" s="24"/>
      <c r="D99" s="24"/>
      <c r="E99" s="26"/>
      <c r="F99" s="7"/>
      <c r="G99" s="46"/>
      <c r="H99" s="5"/>
      <c r="I99" s="5"/>
      <c r="J99" s="5"/>
    </row>
    <row r="100" spans="1:10" ht="13.5">
      <c r="A100" s="7"/>
      <c r="B100" s="24"/>
      <c r="C100" s="24"/>
      <c r="D100" s="24"/>
      <c r="E100" s="26"/>
      <c r="F100" s="7"/>
      <c r="G100" s="46"/>
      <c r="H100" s="5"/>
      <c r="I100" s="5"/>
      <c r="J100" s="5"/>
    </row>
    <row r="101" spans="1:10" ht="13.5">
      <c r="A101" s="7"/>
      <c r="B101" s="24"/>
      <c r="C101" s="24"/>
      <c r="D101" s="24"/>
      <c r="E101" s="26"/>
      <c r="F101" s="7"/>
      <c r="G101" s="46"/>
      <c r="H101" s="5"/>
      <c r="I101" s="5"/>
      <c r="J101" s="5"/>
    </row>
    <row r="102" spans="1:10" ht="13.5">
      <c r="A102" s="7"/>
      <c r="B102" s="24"/>
      <c r="C102" s="24"/>
      <c r="D102" s="24"/>
      <c r="E102" s="26"/>
      <c r="F102" s="7"/>
      <c r="G102" s="46"/>
      <c r="H102" s="5"/>
      <c r="I102" s="5"/>
      <c r="J102" s="5"/>
    </row>
    <row r="103" spans="1:10" ht="13.5">
      <c r="A103" s="7"/>
      <c r="B103" s="24"/>
      <c r="C103" s="24"/>
      <c r="D103" s="24"/>
      <c r="E103" s="26"/>
      <c r="F103" s="7"/>
      <c r="G103" s="46"/>
      <c r="H103" s="5"/>
      <c r="I103" s="5"/>
      <c r="J103" s="5"/>
    </row>
    <row r="104" spans="1:10" ht="13.5">
      <c r="A104" s="7"/>
      <c r="B104" s="24"/>
      <c r="C104" s="24"/>
      <c r="D104" s="24"/>
      <c r="E104" s="26"/>
      <c r="F104" s="7"/>
      <c r="G104" s="46"/>
      <c r="H104" s="5"/>
      <c r="I104" s="5"/>
      <c r="J104" s="5"/>
    </row>
    <row r="105" spans="1:10" ht="13.5">
      <c r="A105" s="7"/>
      <c r="B105" s="24"/>
      <c r="C105" s="24"/>
      <c r="D105" s="24"/>
      <c r="E105" s="26"/>
      <c r="F105" s="7"/>
      <c r="G105" s="46"/>
      <c r="H105" s="5"/>
      <c r="I105" s="5"/>
      <c r="J105" s="5"/>
    </row>
    <row r="106" spans="1:10" ht="13.5">
      <c r="A106" s="7"/>
      <c r="B106" s="24"/>
      <c r="C106" s="24"/>
      <c r="D106" s="24"/>
      <c r="E106" s="26"/>
      <c r="F106" s="7"/>
      <c r="G106" s="46"/>
      <c r="H106" s="5"/>
      <c r="I106" s="5"/>
      <c r="J106" s="5"/>
    </row>
    <row r="107" spans="1:10" ht="13.5">
      <c r="A107" s="7"/>
      <c r="B107" s="24"/>
      <c r="C107" s="24"/>
      <c r="D107" s="24"/>
      <c r="E107" s="26"/>
      <c r="F107" s="7"/>
      <c r="G107" s="46"/>
      <c r="H107" s="5"/>
      <c r="I107" s="5"/>
      <c r="J107" s="5"/>
    </row>
    <row r="108" spans="1:10" ht="13.5">
      <c r="A108" s="7"/>
      <c r="B108" s="24"/>
      <c r="C108" s="24"/>
      <c r="D108" s="24"/>
      <c r="E108" s="26"/>
      <c r="F108" s="7"/>
      <c r="G108" s="46"/>
      <c r="H108" s="5"/>
      <c r="I108" s="5"/>
      <c r="J108" s="5"/>
    </row>
    <row r="109" spans="1:10" ht="13.5">
      <c r="A109" s="7"/>
      <c r="B109" s="24"/>
      <c r="C109" s="24"/>
      <c r="D109" s="24"/>
      <c r="E109" s="26"/>
      <c r="F109" s="7"/>
      <c r="G109" s="46"/>
      <c r="H109" s="5"/>
      <c r="I109" s="5"/>
      <c r="J109" s="5"/>
    </row>
    <row r="110" spans="1:10" ht="13.5">
      <c r="A110" s="7"/>
      <c r="B110" s="24"/>
      <c r="C110" s="24"/>
      <c r="D110" s="24"/>
      <c r="E110" s="26"/>
      <c r="F110" s="7"/>
      <c r="G110" s="46"/>
      <c r="H110" s="5"/>
      <c r="I110" s="5"/>
      <c r="J110" s="5"/>
    </row>
    <row r="111" spans="1:10" ht="13.5">
      <c r="A111" s="7"/>
      <c r="B111" s="24"/>
      <c r="C111" s="24"/>
      <c r="D111" s="24"/>
      <c r="E111" s="26"/>
      <c r="F111" s="7"/>
      <c r="G111" s="46"/>
      <c r="H111" s="5"/>
      <c r="I111" s="5"/>
      <c r="J111" s="5"/>
    </row>
    <row r="112" spans="1:10" ht="13.5">
      <c r="A112" s="7"/>
      <c r="B112" s="24"/>
      <c r="C112" s="24"/>
      <c r="D112" s="24"/>
      <c r="E112" s="26"/>
      <c r="F112" s="7"/>
      <c r="G112" s="46"/>
      <c r="H112" s="5"/>
      <c r="I112" s="5"/>
      <c r="J112" s="5"/>
    </row>
    <row r="113" spans="1:10" ht="13.5">
      <c r="A113" s="7"/>
      <c r="B113" s="24"/>
      <c r="C113" s="24"/>
      <c r="D113" s="24"/>
      <c r="E113" s="24"/>
      <c r="F113" s="9"/>
      <c r="G113" s="46"/>
      <c r="H113" s="5"/>
      <c r="I113" s="5"/>
      <c r="J113" s="5"/>
    </row>
    <row r="114" spans="1:10" ht="13.5">
      <c r="A114" s="7"/>
      <c r="B114" s="24"/>
      <c r="C114" s="24"/>
      <c r="D114" s="24"/>
      <c r="E114" s="24"/>
      <c r="F114" s="9"/>
      <c r="G114" s="46"/>
      <c r="H114" s="5"/>
      <c r="I114" s="5"/>
      <c r="J114" s="5"/>
    </row>
    <row r="115" spans="1:10" ht="13.5">
      <c r="A115" s="7"/>
      <c r="B115" s="24"/>
      <c r="C115" s="24"/>
      <c r="D115" s="24"/>
      <c r="E115" s="24"/>
      <c r="F115" s="9"/>
      <c r="G115" s="46"/>
      <c r="H115" s="5"/>
      <c r="I115" s="5"/>
      <c r="J115" s="5"/>
    </row>
    <row r="116" spans="1:10" ht="13.5">
      <c r="A116" s="7"/>
      <c r="B116" s="5"/>
      <c r="C116" s="5"/>
      <c r="D116" s="5"/>
      <c r="E116" s="7"/>
      <c r="F116" s="9"/>
      <c r="G116" s="46"/>
      <c r="H116" s="5"/>
      <c r="I116" s="5"/>
      <c r="J116" s="5"/>
    </row>
    <row r="117" spans="1:10" ht="13.5">
      <c r="A117" s="7"/>
      <c r="B117" s="5"/>
      <c r="C117" s="5"/>
      <c r="D117" s="5"/>
      <c r="E117" s="7"/>
      <c r="F117" s="9"/>
      <c r="G117" s="46"/>
      <c r="H117" s="5"/>
      <c r="I117" s="5"/>
      <c r="J117" s="5"/>
    </row>
    <row r="118" spans="1:10" ht="13.5">
      <c r="A118" s="7"/>
      <c r="B118" s="5"/>
      <c r="C118" s="5"/>
      <c r="D118" s="5"/>
      <c r="E118" s="7"/>
      <c r="F118" s="9"/>
      <c r="G118" s="46"/>
      <c r="H118" s="5"/>
      <c r="I118" s="5"/>
      <c r="J118" s="5"/>
    </row>
    <row r="119" spans="1:10" ht="13.5">
      <c r="A119" s="7"/>
      <c r="B119" s="5"/>
      <c r="C119" s="5"/>
      <c r="D119" s="5"/>
      <c r="E119" s="7"/>
      <c r="F119" s="9"/>
      <c r="G119" s="46"/>
      <c r="H119" s="5"/>
      <c r="I119" s="5"/>
      <c r="J119" s="5"/>
    </row>
    <row r="120" spans="1:10" ht="13.5">
      <c r="A120" s="7"/>
      <c r="B120" s="5"/>
      <c r="C120" s="5"/>
      <c r="D120" s="5"/>
      <c r="E120" s="7"/>
      <c r="F120" s="9"/>
      <c r="G120" s="46"/>
      <c r="H120" s="5"/>
      <c r="I120" s="5"/>
      <c r="J120" s="5"/>
    </row>
    <row r="121" spans="1:10" ht="13.5">
      <c r="A121" s="8"/>
      <c r="B121" s="19"/>
      <c r="C121" s="19"/>
      <c r="D121" s="19"/>
      <c r="E121" s="8"/>
      <c r="F121" s="9"/>
      <c r="G121" s="46"/>
      <c r="H121" s="5"/>
      <c r="I121" s="5"/>
      <c r="J121" s="5"/>
    </row>
    <row r="122" spans="6:10" ht="13.5">
      <c r="F122" s="37"/>
      <c r="G122" s="32"/>
      <c r="H122" s="37"/>
      <c r="I122" s="37"/>
      <c r="J122" s="37"/>
    </row>
    <row r="123" ht="13.5">
      <c r="G123" s="1"/>
    </row>
    <row r="124" ht="13.5">
      <c r="G124" s="1"/>
    </row>
    <row r="125" spans="1:7" ht="14.25">
      <c r="A125" s="21"/>
      <c r="B125" s="20"/>
      <c r="C125" s="20"/>
      <c r="D125" s="20"/>
      <c r="E125" s="102">
        <v>12</v>
      </c>
      <c r="F125" s="34"/>
      <c r="G125" s="1"/>
    </row>
    <row r="126" spans="5:7" ht="13.5">
      <c r="E126" s="49"/>
      <c r="G126" s="1"/>
    </row>
  </sheetData>
  <mergeCells count="12">
    <mergeCell ref="B65:F65"/>
    <mergeCell ref="F67:J67"/>
    <mergeCell ref="B69:B70"/>
    <mergeCell ref="C69:E69"/>
    <mergeCell ref="G69:G70"/>
    <mergeCell ref="H69:J69"/>
    <mergeCell ref="B2:F2"/>
    <mergeCell ref="F4:J4"/>
    <mergeCell ref="B17:B18"/>
    <mergeCell ref="C17:E17"/>
    <mergeCell ref="G17:G18"/>
    <mergeCell ref="H17:J17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2011-05-23T04:40:24Z</cp:lastPrinted>
  <dcterms:created xsi:type="dcterms:W3CDTF">1999-07-01T01:49:41Z</dcterms:created>
  <dcterms:modified xsi:type="dcterms:W3CDTF">2011-05-23T05:24:51Z</dcterms:modified>
  <cp:category/>
  <cp:version/>
  <cp:contentType/>
  <cp:contentStatus/>
</cp:coreProperties>
</file>