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5" yWindow="65446" windowWidth="7485" windowHeight="4785" activeTab="0"/>
  </bookViews>
  <sheets>
    <sheet name="１介護認定審査　以下" sheetId="1" r:id="rId1"/>
  </sheets>
  <definedNames>
    <definedName name="_xlnm.Print_Area" localSheetId="0">'１介護認定審査　以下'!$A$1:$AD$288</definedName>
  </definedNames>
  <calcPr fullCalcOnLoad="1"/>
</workbook>
</file>

<file path=xl/sharedStrings.xml><?xml version="1.0" encoding="utf-8"?>
<sst xmlns="http://schemas.openxmlformats.org/spreadsheetml/2006/main" count="298" uniqueCount="121">
  <si>
    <t>６月</t>
  </si>
  <si>
    <t>７月</t>
  </si>
  <si>
    <t>８月</t>
  </si>
  <si>
    <t>１０月</t>
  </si>
  <si>
    <t>１１月</t>
  </si>
  <si>
    <t>１２月</t>
  </si>
  <si>
    <t>１月</t>
  </si>
  <si>
    <t>２月</t>
  </si>
  <si>
    <t>３月</t>
  </si>
  <si>
    <t>合計</t>
  </si>
  <si>
    <t>地区</t>
  </si>
  <si>
    <t>要支援</t>
  </si>
  <si>
    <t>要介護１</t>
  </si>
  <si>
    <t>要介護２</t>
  </si>
  <si>
    <t>要介護３</t>
  </si>
  <si>
    <t>要介護４</t>
  </si>
  <si>
    <t>要介護５</t>
  </si>
  <si>
    <t>要介護度</t>
  </si>
  <si>
    <t>新規</t>
  </si>
  <si>
    <t>区分変更</t>
  </si>
  <si>
    <t>サービス　　種類変更</t>
  </si>
  <si>
    <t>申請区分</t>
  </si>
  <si>
    <t>委員数及び内訳</t>
  </si>
  <si>
    <t>1回の審査件数</t>
  </si>
  <si>
    <t>項　　　　目</t>
  </si>
  <si>
    <t>合　議　体　数</t>
  </si>
  <si>
    <t>開　催　日　時</t>
  </si>
  <si>
    <t>　18合議体</t>
  </si>
  <si>
    <t>　原則1回　45件</t>
  </si>
  <si>
    <t>中  央</t>
  </si>
  <si>
    <t>小  田</t>
  </si>
  <si>
    <t>大  庄</t>
  </si>
  <si>
    <t>武  庫</t>
  </si>
  <si>
    <t>園  田</t>
  </si>
  <si>
    <t>市  外</t>
  </si>
  <si>
    <t>第1号</t>
  </si>
  <si>
    <t>第2号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</si>
  <si>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</si>
  <si>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</si>
  <si>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</si>
  <si>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</si>
  <si>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</si>
  <si>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</si>
  <si>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</si>
  <si>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</si>
  <si>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</si>
  <si>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</si>
  <si>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</si>
  <si>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</si>
  <si>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立　　花</t>
  </si>
  <si>
    <t>小   計</t>
  </si>
  <si>
    <t>　　65歳～74歳</t>
  </si>
  <si>
    <t>　　75歳以上</t>
  </si>
  <si>
    <t>認定者率</t>
  </si>
  <si>
    <t>被保険者数</t>
  </si>
  <si>
    <t>第1号　　　　被保険者数</t>
  </si>
  <si>
    <t>更新　　・　　特例更新</t>
  </si>
  <si>
    <t>１　介護認定審査会</t>
  </si>
  <si>
    <t>申請件数　　合計</t>
  </si>
  <si>
    <t>第1号　　    　　認定者数</t>
  </si>
  <si>
    <t>総  数</t>
  </si>
  <si>
    <t xml:space="preserve"> ４月</t>
  </si>
  <si>
    <t xml:space="preserve"> ５月</t>
  </si>
  <si>
    <t xml:space="preserve"> ９月</t>
  </si>
  <si>
    <t>（単位：件）</t>
  </si>
  <si>
    <t>（単位：人）</t>
  </si>
  <si>
    <t>合   計</t>
  </si>
  <si>
    <t>月　別</t>
  </si>
  <si>
    <t>　90人　　（医療　48人　・ 保健　24人　・ 福祉　18人）</t>
  </si>
  <si>
    <t>　月曜 1開催・火曜～金曜 2開催　　毎日午後1時～</t>
  </si>
  <si>
    <t>※</t>
  </si>
  <si>
    <t>各月末時点における認定者数</t>
  </si>
  <si>
    <t>前年度末</t>
  </si>
  <si>
    <t>各月末時点の数</t>
  </si>
  <si>
    <t>内　　　容</t>
  </si>
  <si>
    <t>１３年度</t>
  </si>
  <si>
    <t>月　　別　　内　　訳</t>
  </si>
  <si>
    <t>B</t>
  </si>
  <si>
    <t>１１年度</t>
  </si>
  <si>
    <t>１２年度</t>
  </si>
  <si>
    <t>第２号
認定者数</t>
  </si>
  <si>
    <t>認定者数計</t>
  </si>
  <si>
    <t>認定率</t>
  </si>
  <si>
    <t>認定率
B/A（％）</t>
  </si>
  <si>
    <t>第1号     　　　　被保険者数A</t>
  </si>
  <si>
    <t>認定者数計B</t>
  </si>
  <si>
    <t>　</t>
  </si>
  <si>
    <t>　</t>
  </si>
  <si>
    <t>　</t>
  </si>
  <si>
    <t>５　行政区別　要介護度別認定者状況（平成１5年３月３１日現在）</t>
  </si>
  <si>
    <t>　計　409回</t>
  </si>
  <si>
    <t>(H13年度378回）</t>
  </si>
  <si>
    <t>Ｈ１４年度審査会開催数</t>
  </si>
  <si>
    <t>更新・特例更新</t>
  </si>
  <si>
    <t>要介護１</t>
  </si>
  <si>
    <t>要介護２</t>
  </si>
  <si>
    <t>要介護３</t>
  </si>
  <si>
    <t>要介護４</t>
  </si>
  <si>
    <t>要介護５</t>
  </si>
  <si>
    <t>12年度末</t>
  </si>
  <si>
    <t>13年度末</t>
  </si>
  <si>
    <t>14年度末</t>
  </si>
  <si>
    <t>14年度末</t>
  </si>
  <si>
    <t>年度末</t>
  </si>
  <si>
    <t>認定率</t>
  </si>
  <si>
    <t>平成１２年度末</t>
  </si>
  <si>
    <t>平成１３年度末</t>
  </si>
  <si>
    <t>平成１４年度末</t>
  </si>
  <si>
    <t xml:space="preserve"> </t>
  </si>
  <si>
    <t>B/A      13年度末比</t>
  </si>
  <si>
    <t>　　A　　　１３年度末</t>
  </si>
  <si>
    <t>１２年度末</t>
  </si>
  <si>
    <t>13年度</t>
  </si>
  <si>
    <t>12年度</t>
  </si>
  <si>
    <t>３　年度末・月別要介護度別認定者状況</t>
  </si>
  <si>
    <t>４　年度末・月別認定率</t>
  </si>
  <si>
    <t>２　年度・月別要支援・要介護認定申請状況</t>
  </si>
  <si>
    <t>Ｈ１４年度審査件数</t>
  </si>
  <si>
    <t>（H１３年度16,694件）</t>
  </si>
  <si>
    <t>１４年度</t>
  </si>
  <si>
    <t>　計 18,156件　（介護扶助にかかる審査判定件数213件を除く）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</si>
</sst>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.00_ "/>
    <numFmt numFmtId="179" formatCode="0.00_);[Red]\(0.00\)"/>
    <numFmt numFmtId="180" formatCode="0_ "/>
    <numFmt numFmtId="181" formatCode="0.00_ "/>
    <numFmt numFmtId="182" formatCode="[&lt;=999]000;[&lt;=99999]000\-00;000\-0000"/>
    <numFmt numFmtId="183" formatCode="#,##0;[Red]#,##0"/>
    <numFmt numFmtId="184" formatCode="0.000_ "/>
    <numFmt numFmtId="185" formatCode="0.0000_ "/>
    <numFmt numFmtId="186" formatCode="0.0_ "/>
    <numFmt numFmtId="187" formatCode="0_);[Red]\(0\)"/>
    <numFmt numFmtId="188" formatCode="0.0000_);[Red]\(0.0000\)"/>
    <numFmt numFmtId="189" formatCode="0.E+00"/>
    <numFmt numFmtId="190" formatCode="0.0000_);\(0.0000\)"/>
    <numFmt numFmtId="191" formatCode="0.00_);\(0.00\)"/>
  </numFmts>
  <fonts count="22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8.2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.25"/>
      <name val="ＭＳ Ｐゴシック"/>
      <family val="3"/>
    </font>
    <font>
      <sz val="5"/>
      <name val="ＭＳ Ｐゴシック"/>
      <family val="3"/>
    </font>
    <font>
      <sz val="5.75"/>
      <name val="ＭＳ Ｐゴシック"/>
      <family val="3"/>
    </font>
    <font>
      <sz val="5.5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6.25"/>
      <name val="ＭＳ Ｐゴシック"/>
      <family val="3"/>
    </font>
    <font>
      <sz val="8.75"/>
      <name val="ＭＳ Ｐゴシック"/>
      <family val="3"/>
    </font>
    <font>
      <sz val="12"/>
      <name val="ＭＳ Ｐゴシック"/>
      <family val="3"/>
    </font>
    <font>
      <sz val="6.5"/>
      <name val="ＭＳ Ｐゴシック"/>
      <family val="3"/>
    </font>
  </fonts>
  <fills count="2">
    <fill>
      <patternFill/>
    </fill>
    <fill>
      <patternFill patternType="gray125"/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38" fontId="0" fillId="0" borderId="0" xfId="17" applyFont="1" applyAlignment="1">
      <alignment vertical="center"/>
    </xf>
    <xf numFmtId="38" fontId="0" fillId="0" borderId="0" xfId="17" applyFont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0" fontId="0" fillId="0" borderId="0" xfId="0" applyFont="1" applyAlignment="1">
      <alignment/>
    </xf>
    <xf numFmtId="38" fontId="0" fillId="0" borderId="3" xfId="17" applyFont="1" applyFill="1" applyBorder="1" applyAlignment="1">
      <alignment vertical="center"/>
    </xf>
    <xf numFmtId="38" fontId="0" fillId="0" borderId="0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5" fillId="0" borderId="6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7" xfId="17" applyFont="1" applyBorder="1" applyAlignment="1">
      <alignment vertical="center"/>
    </xf>
    <xf numFmtId="38" fontId="5" fillId="0" borderId="6" xfId="17" applyFont="1" applyBorder="1" applyAlignment="1">
      <alignment vertical="center"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38" fontId="5" fillId="0" borderId="9" xfId="17" applyFont="1" applyFill="1" applyBorder="1" applyAlignment="1">
      <alignment vertical="center"/>
    </xf>
    <xf numFmtId="38" fontId="5" fillId="0" borderId="10" xfId="17" applyFont="1" applyFill="1" applyBorder="1" applyAlignment="1">
      <alignment vertical="center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38" fontId="5" fillId="0" borderId="12" xfId="17" applyFont="1" applyFill="1" applyBorder="1" applyAlignment="1">
      <alignment vertical="center"/>
    </xf>
    <xf numFmtId="38" fontId="5" fillId="0" borderId="13" xfId="17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8" fontId="5" fillId="0" borderId="15" xfId="17" applyFont="1" applyFill="1" applyBorder="1" applyAlignment="1">
      <alignment vertical="center"/>
    </xf>
    <xf numFmtId="38" fontId="5" fillId="0" borderId="16" xfId="17" applyFont="1" applyFill="1" applyBorder="1" applyAlignment="1">
      <alignment vertical="center"/>
    </xf>
    <xf numFmtId="0" fontId="5" fillId="0" borderId="17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38" fontId="5" fillId="0" borderId="18" xfId="17" applyFont="1" applyFill="1" applyBorder="1" applyAlignment="1">
      <alignment vertical="center"/>
    </xf>
    <xf numFmtId="38" fontId="5" fillId="0" borderId="19" xfId="17" applyFont="1" applyFill="1" applyBorder="1" applyAlignment="1">
      <alignment vertical="center"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21" xfId="17" applyFont="1" applyFill="1" applyBorder="1" applyAlignment="1">
      <alignment vertical="center"/>
    </xf>
    <xf numFmtId="38" fontId="5" fillId="0" borderId="22" xfId="17" applyFont="1" applyFill="1" applyBorder="1" applyAlignment="1">
      <alignment vertical="center"/>
    </xf>
    <xf numFmtId="38" fontId="5" fillId="0" borderId="0" xfId="17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right"/>
    </xf>
    <xf numFmtId="10" fontId="5" fillId="0" borderId="0" xfId="0" applyNumberFormat="1" applyFont="1" applyBorder="1" applyAlignment="1">
      <alignment horizontal="right"/>
    </xf>
    <xf numFmtId="179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vertical="center" textRotation="255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38" fontId="5" fillId="0" borderId="0" xfId="17" applyFont="1" applyFill="1" applyBorder="1" applyAlignment="1">
      <alignment horizontal="right" vertical="center"/>
    </xf>
    <xf numFmtId="10" fontId="0" fillId="0" borderId="0" xfId="17" applyNumberFormat="1" applyFont="1" applyFill="1" applyBorder="1" applyAlignment="1">
      <alignment horizontal="right" vertical="center"/>
    </xf>
    <xf numFmtId="55" fontId="5" fillId="0" borderId="3" xfId="0" applyNumberFormat="1" applyFont="1" applyFill="1" applyBorder="1" applyAlignment="1">
      <alignment horizontal="right" vertical="center" textRotation="255"/>
    </xf>
    <xf numFmtId="0" fontId="5" fillId="0" borderId="4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 textRotation="255"/>
    </xf>
    <xf numFmtId="0" fontId="5" fillId="0" borderId="5" xfId="0" applyFont="1" applyFill="1" applyBorder="1" applyAlignment="1">
      <alignment horizontal="right" vertical="center" textRotation="255"/>
    </xf>
    <xf numFmtId="0" fontId="5" fillId="0" borderId="2" xfId="0" applyFont="1" applyFill="1" applyBorder="1" applyAlignment="1">
      <alignment horizontal="right" vertical="center"/>
    </xf>
    <xf numFmtId="38" fontId="5" fillId="0" borderId="0" xfId="17" applyFont="1" applyAlignment="1">
      <alignment horizontal="right" vertical="center"/>
    </xf>
    <xf numFmtId="0" fontId="5" fillId="0" borderId="0" xfId="0" applyFont="1" applyAlignment="1">
      <alignment horizontal="right"/>
    </xf>
    <xf numFmtId="38" fontId="5" fillId="0" borderId="0" xfId="17" applyFont="1" applyAlignment="1">
      <alignment vertical="center"/>
    </xf>
    <xf numFmtId="55" fontId="5" fillId="0" borderId="7" xfId="0" applyNumberFormat="1" applyFont="1" applyFill="1" applyBorder="1" applyAlignment="1">
      <alignment horizontal="right" vertical="center" textRotation="255"/>
    </xf>
    <xf numFmtId="0" fontId="5" fillId="0" borderId="23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24" xfId="0" applyBorder="1" applyAlignment="1">
      <alignment vertical="center"/>
    </xf>
    <xf numFmtId="38" fontId="0" fillId="0" borderId="24" xfId="17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38" fontId="0" fillId="0" borderId="24" xfId="17" applyFont="1" applyFill="1" applyBorder="1" applyAlignment="1">
      <alignment horizontal="right" vertical="center"/>
    </xf>
    <xf numFmtId="183" fontId="5" fillId="0" borderId="0" xfId="17" applyNumberFormat="1" applyFont="1" applyBorder="1" applyAlignment="1">
      <alignment vertical="center"/>
    </xf>
    <xf numFmtId="38" fontId="0" fillId="0" borderId="25" xfId="17" applyFont="1" applyBorder="1" applyAlignment="1">
      <alignment vertical="center"/>
    </xf>
    <xf numFmtId="38" fontId="0" fillId="0" borderId="26" xfId="17" applyFont="1" applyBorder="1" applyAlignment="1">
      <alignment vertical="center"/>
    </xf>
    <xf numFmtId="38" fontId="0" fillId="0" borderId="27" xfId="17" applyFont="1" applyBorder="1" applyAlignment="1">
      <alignment vertical="center"/>
    </xf>
    <xf numFmtId="38" fontId="5" fillId="0" borderId="28" xfId="17" applyFont="1" applyBorder="1" applyAlignment="1">
      <alignment horizontal="center" vertical="center"/>
    </xf>
    <xf numFmtId="38" fontId="0" fillId="0" borderId="29" xfId="17" applyFont="1" applyBorder="1" applyAlignment="1">
      <alignment vertical="center"/>
    </xf>
    <xf numFmtId="0" fontId="5" fillId="0" borderId="25" xfId="0" applyFont="1" applyBorder="1" applyAlignment="1">
      <alignment/>
    </xf>
    <xf numFmtId="38" fontId="16" fillId="0" borderId="25" xfId="17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38" fontId="0" fillId="0" borderId="28" xfId="17" applyFont="1" applyBorder="1" applyAlignment="1">
      <alignment vertical="center"/>
    </xf>
    <xf numFmtId="38" fontId="0" fillId="0" borderId="30" xfId="17" applyFont="1" applyBorder="1" applyAlignment="1">
      <alignment vertical="center"/>
    </xf>
    <xf numFmtId="38" fontId="0" fillId="0" borderId="31" xfId="17" applyFont="1" applyBorder="1" applyAlignment="1">
      <alignment vertical="center"/>
    </xf>
    <xf numFmtId="0" fontId="5" fillId="0" borderId="32" xfId="0" applyFont="1" applyBorder="1" applyAlignment="1">
      <alignment/>
    </xf>
    <xf numFmtId="38" fontId="0" fillId="0" borderId="32" xfId="17" applyFont="1" applyBorder="1" applyAlignment="1">
      <alignment vertical="center"/>
    </xf>
    <xf numFmtId="38" fontId="0" fillId="0" borderId="33" xfId="17" applyFont="1" applyBorder="1" applyAlignment="1">
      <alignment vertical="center"/>
    </xf>
    <xf numFmtId="0" fontId="5" fillId="0" borderId="4" xfId="0" applyFont="1" applyFill="1" applyBorder="1" applyAlignment="1">
      <alignment horizontal="left" vertical="center"/>
    </xf>
    <xf numFmtId="38" fontId="17" fillId="0" borderId="32" xfId="17" applyFont="1" applyBorder="1" applyAlignment="1">
      <alignment vertical="center"/>
    </xf>
    <xf numFmtId="0" fontId="17" fillId="0" borderId="32" xfId="0" applyFont="1" applyBorder="1" applyAlignment="1">
      <alignment vertical="center"/>
    </xf>
    <xf numFmtId="38" fontId="5" fillId="0" borderId="0" xfId="17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Border="1" applyAlignment="1">
      <alignment horizontal="left" vertical="center"/>
    </xf>
    <xf numFmtId="38" fontId="0" fillId="0" borderId="0" xfId="17" applyFont="1" applyAlignment="1">
      <alignment/>
    </xf>
    <xf numFmtId="189" fontId="0" fillId="0" borderId="0" xfId="15" applyNumberFormat="1" applyFont="1" applyAlignment="1">
      <alignment/>
    </xf>
    <xf numFmtId="38" fontId="0" fillId="0" borderId="34" xfId="17" applyFont="1" applyBorder="1" applyAlignment="1">
      <alignment vertical="center"/>
    </xf>
    <xf numFmtId="0" fontId="5" fillId="0" borderId="4" xfId="0" applyFont="1" applyBorder="1" applyAlignment="1">
      <alignment vertical="top" textRotation="255"/>
    </xf>
    <xf numFmtId="0" fontId="5" fillId="0" borderId="35" xfId="0" applyFont="1" applyBorder="1" applyAlignment="1">
      <alignment vertical="top" textRotation="255"/>
    </xf>
    <xf numFmtId="0" fontId="5" fillId="0" borderId="36" xfId="0" applyFont="1" applyBorder="1" applyAlignment="1">
      <alignment vertical="top" textRotation="255"/>
    </xf>
    <xf numFmtId="0" fontId="5" fillId="0" borderId="3" xfId="0" applyFont="1" applyBorder="1" applyAlignment="1">
      <alignment vertical="top" textRotation="255"/>
    </xf>
    <xf numFmtId="0" fontId="5" fillId="0" borderId="23" xfId="0" applyFont="1" applyBorder="1" applyAlignment="1">
      <alignment vertical="top" textRotation="255"/>
    </xf>
    <xf numFmtId="38" fontId="5" fillId="0" borderId="37" xfId="17" applyFont="1" applyFill="1" applyBorder="1" applyAlignment="1">
      <alignment horizontal="right" vertical="center"/>
    </xf>
    <xf numFmtId="38" fontId="5" fillId="0" borderId="38" xfId="17" applyFont="1" applyFill="1" applyBorder="1" applyAlignment="1">
      <alignment horizontal="right" vertical="center"/>
    </xf>
    <xf numFmtId="38" fontId="5" fillId="0" borderId="39" xfId="17" applyFont="1" applyFill="1" applyBorder="1" applyAlignment="1">
      <alignment horizontal="right" vertical="center"/>
    </xf>
    <xf numFmtId="10" fontId="0" fillId="0" borderId="37" xfId="17" applyNumberFormat="1" applyFont="1" applyFill="1" applyBorder="1" applyAlignment="1">
      <alignment horizontal="right" vertical="center"/>
    </xf>
    <xf numFmtId="10" fontId="0" fillId="0" borderId="38" xfId="17" applyNumberFormat="1" applyFont="1" applyFill="1" applyBorder="1" applyAlignment="1">
      <alignment horizontal="right" vertical="center"/>
    </xf>
    <xf numFmtId="10" fontId="0" fillId="0" borderId="39" xfId="17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38" fontId="5" fillId="0" borderId="24" xfId="17" applyFont="1" applyBorder="1" applyAlignment="1">
      <alignment horizontal="center" vertical="center" wrapText="1"/>
    </xf>
    <xf numFmtId="38" fontId="5" fillId="0" borderId="41" xfId="17" applyFont="1" applyBorder="1" applyAlignment="1">
      <alignment horizontal="center" vertical="center" wrapText="1"/>
    </xf>
    <xf numFmtId="38" fontId="5" fillId="0" borderId="24" xfId="17" applyFont="1" applyBorder="1" applyAlignment="1">
      <alignment horizontal="center" vertical="center"/>
    </xf>
    <xf numFmtId="38" fontId="5" fillId="0" borderId="41" xfId="17" applyFont="1" applyBorder="1" applyAlignment="1">
      <alignment horizontal="center" vertical="center"/>
    </xf>
    <xf numFmtId="38" fontId="5" fillId="0" borderId="11" xfId="17" applyFont="1" applyFill="1" applyBorder="1" applyAlignment="1">
      <alignment horizontal="right" vertical="center"/>
    </xf>
    <xf numFmtId="38" fontId="5" fillId="0" borderId="12" xfId="17" applyFont="1" applyFill="1" applyBorder="1" applyAlignment="1">
      <alignment horizontal="right" vertical="center"/>
    </xf>
    <xf numFmtId="38" fontId="5" fillId="0" borderId="13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5" fillId="0" borderId="21" xfId="17" applyFont="1" applyFill="1" applyBorder="1" applyAlignment="1">
      <alignment horizontal="right" vertical="center"/>
    </xf>
    <xf numFmtId="38" fontId="5" fillId="0" borderId="22" xfId="17" applyFont="1" applyFill="1" applyBorder="1" applyAlignment="1">
      <alignment horizontal="right" vertical="center"/>
    </xf>
    <xf numFmtId="38" fontId="0" fillId="0" borderId="7" xfId="17" applyFont="1" applyFill="1" applyBorder="1" applyAlignment="1">
      <alignment horizontal="right" vertical="center"/>
    </xf>
    <xf numFmtId="38" fontId="0" fillId="0" borderId="6" xfId="17" applyFont="1" applyFill="1" applyBorder="1" applyAlignment="1">
      <alignment horizontal="right" vertical="center"/>
    </xf>
    <xf numFmtId="38" fontId="0" fillId="0" borderId="23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top" textRotation="255" wrapText="1"/>
    </xf>
    <xf numFmtId="38" fontId="5" fillId="0" borderId="8" xfId="17" applyFont="1" applyFill="1" applyBorder="1" applyAlignment="1">
      <alignment horizontal="right" vertical="center"/>
    </xf>
    <xf numFmtId="38" fontId="5" fillId="0" borderId="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center"/>
    </xf>
    <xf numFmtId="0" fontId="5" fillId="0" borderId="38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38" fontId="5" fillId="0" borderId="42" xfId="17" applyFont="1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0" fillId="0" borderId="45" xfId="0" applyBorder="1" applyAlignment="1">
      <alignment horizontal="right" vertical="center"/>
    </xf>
    <xf numFmtId="38" fontId="17" fillId="0" borderId="46" xfId="17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10" fillId="0" borderId="47" xfId="0" applyFont="1" applyBorder="1" applyAlignment="1">
      <alignment vertical="center"/>
    </xf>
    <xf numFmtId="38" fontId="17" fillId="0" borderId="48" xfId="17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49" xfId="0" applyFont="1" applyBorder="1" applyAlignment="1">
      <alignment vertical="center"/>
    </xf>
    <xf numFmtId="38" fontId="16" fillId="0" borderId="50" xfId="17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51" xfId="0" applyBorder="1" applyAlignment="1">
      <alignment vertical="center"/>
    </xf>
    <xf numFmtId="38" fontId="0" fillId="0" borderId="52" xfId="17" applyFont="1" applyBorder="1" applyAlignment="1">
      <alignment horizontal="center" vertical="center" textRotation="255"/>
    </xf>
    <xf numFmtId="38" fontId="0" fillId="0" borderId="53" xfId="17" applyFont="1" applyBorder="1" applyAlignment="1">
      <alignment horizontal="center" vertical="center" textRotation="255"/>
    </xf>
    <xf numFmtId="38" fontId="5" fillId="0" borderId="54" xfId="17" applyFont="1" applyBorder="1" applyAlignment="1">
      <alignment horizontal="right" vertical="center"/>
    </xf>
    <xf numFmtId="38" fontId="5" fillId="0" borderId="55" xfId="17" applyFont="1" applyBorder="1" applyAlignment="1">
      <alignment horizontal="right" vertical="center"/>
    </xf>
    <xf numFmtId="38" fontId="5" fillId="0" borderId="56" xfId="17" applyFont="1" applyBorder="1" applyAlignment="1">
      <alignment horizontal="right" vertical="center"/>
    </xf>
    <xf numFmtId="38" fontId="5" fillId="0" borderId="11" xfId="17" applyFont="1" applyBorder="1" applyAlignment="1">
      <alignment horizontal="right" vertical="center"/>
    </xf>
    <xf numFmtId="38" fontId="5" fillId="0" borderId="12" xfId="17" applyFont="1" applyBorder="1" applyAlignment="1">
      <alignment horizontal="right" vertical="center"/>
    </xf>
    <xf numFmtId="38" fontId="5" fillId="0" borderId="57" xfId="17" applyFont="1" applyBorder="1" applyAlignment="1">
      <alignment horizontal="right" vertical="center"/>
    </xf>
    <xf numFmtId="38" fontId="5" fillId="0" borderId="58" xfId="17" applyFont="1" applyBorder="1" applyAlignment="1">
      <alignment horizontal="right" vertical="center"/>
    </xf>
    <xf numFmtId="38" fontId="5" fillId="0" borderId="13" xfId="17" applyFont="1" applyBorder="1" applyAlignment="1">
      <alignment horizontal="right" vertical="center"/>
    </xf>
    <xf numFmtId="38" fontId="5" fillId="0" borderId="59" xfId="17" applyFont="1" applyFill="1" applyBorder="1" applyAlignment="1">
      <alignment horizontal="right" vertical="center"/>
    </xf>
    <xf numFmtId="38" fontId="5" fillId="0" borderId="25" xfId="17" applyFont="1" applyFill="1" applyBorder="1" applyAlignment="1">
      <alignment horizontal="right" vertical="center"/>
    </xf>
    <xf numFmtId="38" fontId="5" fillId="0" borderId="49" xfId="17" applyFont="1" applyFill="1" applyBorder="1" applyAlignment="1">
      <alignment horizontal="right" vertical="center"/>
    </xf>
    <xf numFmtId="0" fontId="5" fillId="0" borderId="59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49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0" fontId="5" fillId="0" borderId="5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38" fontId="5" fillId="0" borderId="17" xfId="17" applyFont="1" applyFill="1" applyBorder="1" applyAlignment="1">
      <alignment horizontal="right" vertical="center"/>
    </xf>
    <xf numFmtId="38" fontId="5" fillId="0" borderId="18" xfId="17" applyFont="1" applyFill="1" applyBorder="1" applyAlignment="1">
      <alignment horizontal="right" vertical="center"/>
    </xf>
    <xf numFmtId="38" fontId="5" fillId="0" borderId="19" xfId="17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 textRotation="255"/>
    </xf>
    <xf numFmtId="0" fontId="5" fillId="0" borderId="23" xfId="0" applyFont="1" applyFill="1" applyBorder="1" applyAlignment="1">
      <alignment horizontal="center" vertical="center" textRotation="255"/>
    </xf>
    <xf numFmtId="0" fontId="5" fillId="0" borderId="35" xfId="0" applyFont="1" applyFill="1" applyBorder="1" applyAlignment="1">
      <alignment horizontal="center" vertical="center" textRotation="255"/>
    </xf>
    <xf numFmtId="0" fontId="5" fillId="0" borderId="36" xfId="0" applyFont="1" applyFill="1" applyBorder="1" applyAlignment="1">
      <alignment horizontal="center" vertical="center" textRotation="255"/>
    </xf>
    <xf numFmtId="0" fontId="5" fillId="0" borderId="7" xfId="0" applyFont="1" applyFill="1" applyBorder="1" applyAlignment="1">
      <alignment vertical="center" textRotation="255"/>
    </xf>
    <xf numFmtId="0" fontId="5" fillId="0" borderId="23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textRotation="255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textRotation="255"/>
    </xf>
    <xf numFmtId="0" fontId="5" fillId="0" borderId="2" xfId="0" applyFont="1" applyFill="1" applyBorder="1" applyAlignment="1">
      <alignment vertical="center"/>
    </xf>
    <xf numFmtId="38" fontId="5" fillId="0" borderId="5" xfId="17" applyFont="1" applyBorder="1" applyAlignment="1">
      <alignment horizontal="center" vertical="center"/>
    </xf>
    <xf numFmtId="38" fontId="5" fillId="0" borderId="1" xfId="17" applyFont="1" applyBorder="1" applyAlignment="1">
      <alignment horizontal="center" vertical="center"/>
    </xf>
    <xf numFmtId="38" fontId="5" fillId="0" borderId="7" xfId="17" applyFont="1" applyBorder="1" applyAlignment="1">
      <alignment horizontal="center" vertical="center"/>
    </xf>
    <xf numFmtId="38" fontId="5" fillId="0" borderId="6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/>
    </xf>
    <xf numFmtId="38" fontId="5" fillId="0" borderId="2" xfId="17" applyFont="1" applyBorder="1" applyAlignment="1">
      <alignment horizontal="center" vertical="center"/>
    </xf>
    <xf numFmtId="38" fontId="5" fillId="0" borderId="43" xfId="17" applyFont="1" applyBorder="1" applyAlignment="1">
      <alignment horizontal="right" vertical="center"/>
    </xf>
    <xf numFmtId="38" fontId="5" fillId="0" borderId="45" xfId="17" applyFont="1" applyBorder="1" applyAlignment="1">
      <alignment horizontal="right" vertical="center"/>
    </xf>
    <xf numFmtId="38" fontId="5" fillId="0" borderId="17" xfId="17" applyFont="1" applyBorder="1" applyAlignment="1">
      <alignment horizontal="right" vertical="center"/>
    </xf>
    <xf numFmtId="38" fontId="5" fillId="0" borderId="18" xfId="17" applyFont="1" applyBorder="1" applyAlignment="1">
      <alignment horizontal="right" vertical="center"/>
    </xf>
    <xf numFmtId="38" fontId="5" fillId="0" borderId="19" xfId="17" applyFont="1" applyBorder="1" applyAlignment="1">
      <alignment horizontal="right" vertical="center"/>
    </xf>
    <xf numFmtId="38" fontId="5" fillId="0" borderId="44" xfId="17" applyFont="1" applyBorder="1" applyAlignment="1">
      <alignment horizontal="right" vertical="center"/>
    </xf>
    <xf numFmtId="38" fontId="5" fillId="0" borderId="60" xfId="17" applyFont="1" applyFill="1" applyBorder="1" applyAlignment="1">
      <alignment horizontal="right" vertical="center"/>
    </xf>
    <xf numFmtId="10" fontId="0" fillId="0" borderId="59" xfId="17" applyNumberFormat="1" applyFont="1" applyFill="1" applyBorder="1" applyAlignment="1">
      <alignment horizontal="right" vertical="center"/>
    </xf>
    <xf numFmtId="10" fontId="0" fillId="0" borderId="25" xfId="17" applyNumberFormat="1" applyFont="1" applyFill="1" applyBorder="1" applyAlignment="1">
      <alignment horizontal="right" vertical="center"/>
    </xf>
    <xf numFmtId="10" fontId="0" fillId="0" borderId="49" xfId="17" applyNumberFormat="1" applyFont="1" applyFill="1" applyBorder="1" applyAlignment="1">
      <alignment horizontal="right" vertical="center"/>
    </xf>
    <xf numFmtId="38" fontId="5" fillId="0" borderId="14" xfId="17" applyFont="1" applyFill="1" applyBorder="1" applyAlignment="1">
      <alignment horizontal="right" vertical="center"/>
    </xf>
    <xf numFmtId="38" fontId="5" fillId="0" borderId="15" xfId="17" applyFont="1" applyFill="1" applyBorder="1" applyAlignment="1">
      <alignment horizontal="right" vertical="center"/>
    </xf>
    <xf numFmtId="38" fontId="5" fillId="0" borderId="16" xfId="17" applyFont="1" applyFill="1" applyBorder="1" applyAlignment="1">
      <alignment horizontal="right" vertical="center"/>
    </xf>
    <xf numFmtId="0" fontId="5" fillId="0" borderId="3" xfId="0" applyNumberFormat="1" applyFont="1" applyFill="1" applyBorder="1" applyAlignment="1">
      <alignment horizontal="right" vertical="center" wrapText="1"/>
    </xf>
    <xf numFmtId="0" fontId="5" fillId="0" borderId="4" xfId="0" applyNumberFormat="1" applyFont="1" applyFill="1" applyBorder="1" applyAlignment="1">
      <alignment horizontal="right" vertical="center" wrapText="1"/>
    </xf>
    <xf numFmtId="38" fontId="5" fillId="0" borderId="7" xfId="17" applyFont="1" applyBorder="1" applyAlignment="1">
      <alignment horizontal="center" vertical="center" wrapText="1"/>
    </xf>
    <xf numFmtId="38" fontId="5" fillId="0" borderId="6" xfId="17" applyFont="1" applyBorder="1" applyAlignment="1">
      <alignment horizontal="center" vertical="center" wrapText="1"/>
    </xf>
    <xf numFmtId="38" fontId="5" fillId="0" borderId="61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 wrapText="1"/>
    </xf>
    <xf numFmtId="38" fontId="5" fillId="0" borderId="0" xfId="17" applyFont="1" applyBorder="1" applyAlignment="1">
      <alignment horizontal="center" vertical="center" wrapText="1"/>
    </xf>
    <xf numFmtId="38" fontId="5" fillId="0" borderId="62" xfId="17" applyFont="1" applyBorder="1" applyAlignment="1">
      <alignment horizontal="center" vertical="center" wrapText="1"/>
    </xf>
    <xf numFmtId="38" fontId="5" fillId="0" borderId="63" xfId="17" applyFont="1" applyBorder="1" applyAlignment="1">
      <alignment horizontal="center" vertical="center"/>
    </xf>
    <xf numFmtId="38" fontId="5" fillId="0" borderId="28" xfId="17" applyFont="1" applyBorder="1" applyAlignment="1">
      <alignment horizontal="center" vertical="center"/>
    </xf>
    <xf numFmtId="38" fontId="5" fillId="0" borderId="30" xfId="17" applyFont="1" applyBorder="1" applyAlignment="1">
      <alignment horizontal="center" vertical="center"/>
    </xf>
    <xf numFmtId="38" fontId="5" fillId="0" borderId="29" xfId="17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36" xfId="0" applyBorder="1" applyAlignment="1">
      <alignment vertical="center"/>
    </xf>
    <xf numFmtId="38" fontId="5" fillId="0" borderId="64" xfId="17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45" xfId="0" applyBorder="1" applyAlignment="1">
      <alignment vertical="center"/>
    </xf>
    <xf numFmtId="38" fontId="5" fillId="0" borderId="34" xfId="17" applyFont="1" applyBorder="1" applyAlignment="1">
      <alignment horizontal="center" vertical="center"/>
    </xf>
    <xf numFmtId="38" fontId="5" fillId="0" borderId="65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4" xfId="17" applyFont="1" applyBorder="1" applyAlignment="1">
      <alignment horizontal="center" vertical="center"/>
    </xf>
    <xf numFmtId="38" fontId="5" fillId="0" borderId="40" xfId="17" applyFont="1" applyBorder="1" applyAlignment="1">
      <alignment horizontal="center" vertical="center"/>
    </xf>
    <xf numFmtId="38" fontId="5" fillId="0" borderId="36" xfId="17" applyFont="1" applyBorder="1" applyAlignment="1">
      <alignment horizontal="center" vertical="center"/>
    </xf>
    <xf numFmtId="38" fontId="5" fillId="0" borderId="23" xfId="17" applyFont="1" applyBorder="1" applyAlignment="1">
      <alignment horizontal="center" vertical="center" wrapText="1"/>
    </xf>
    <xf numFmtId="38" fontId="5" fillId="0" borderId="4" xfId="17" applyFont="1" applyBorder="1" applyAlignment="1">
      <alignment horizontal="center" vertical="center" wrapText="1"/>
    </xf>
    <xf numFmtId="38" fontId="5" fillId="0" borderId="66" xfId="17" applyFont="1" applyBorder="1" applyAlignment="1">
      <alignment horizontal="center" vertical="center" wrapText="1"/>
    </xf>
    <xf numFmtId="38" fontId="5" fillId="0" borderId="34" xfId="17" applyFont="1" applyBorder="1" applyAlignment="1">
      <alignment horizontal="center" vertical="center" wrapText="1"/>
    </xf>
    <xf numFmtId="38" fontId="5" fillId="0" borderId="65" xfId="17" applyFont="1" applyBorder="1" applyAlignment="1">
      <alignment horizontal="center" vertical="center" wrapText="1"/>
    </xf>
    <xf numFmtId="38" fontId="5" fillId="0" borderId="3" xfId="17" applyFont="1" applyBorder="1" applyAlignment="1">
      <alignment horizontal="center" vertical="center"/>
    </xf>
    <xf numFmtId="181" fontId="5" fillId="0" borderId="8" xfId="0" applyNumberFormat="1" applyFont="1" applyBorder="1" applyAlignment="1">
      <alignment horizontal="right"/>
    </xf>
    <xf numFmtId="181" fontId="5" fillId="0" borderId="9" xfId="0" applyNumberFormat="1" applyFont="1" applyBorder="1" applyAlignment="1">
      <alignment horizontal="right"/>
    </xf>
    <xf numFmtId="181" fontId="5" fillId="0" borderId="11" xfId="0" applyNumberFormat="1" applyFont="1" applyBorder="1" applyAlignment="1">
      <alignment horizontal="right"/>
    </xf>
    <xf numFmtId="181" fontId="5" fillId="0" borderId="12" xfId="0" applyNumberFormat="1" applyFont="1" applyBorder="1" applyAlignment="1">
      <alignment horizontal="right"/>
    </xf>
    <xf numFmtId="38" fontId="5" fillId="0" borderId="67" xfId="17" applyFont="1" applyBorder="1" applyAlignment="1">
      <alignment horizontal="center" vertical="center"/>
    </xf>
    <xf numFmtId="38" fontId="5" fillId="0" borderId="68" xfId="17" applyFont="1" applyBorder="1" applyAlignment="1">
      <alignment horizontal="center" vertical="center"/>
    </xf>
    <xf numFmtId="177" fontId="5" fillId="0" borderId="7" xfId="0" applyNumberFormat="1" applyFont="1" applyBorder="1" applyAlignment="1">
      <alignment horizontal="right"/>
    </xf>
    <xf numFmtId="177" fontId="5" fillId="0" borderId="6" xfId="0" applyNumberFormat="1" applyFont="1" applyBorder="1" applyAlignment="1">
      <alignment horizontal="right"/>
    </xf>
    <xf numFmtId="177" fontId="5" fillId="0" borderId="23" xfId="0" applyNumberFormat="1" applyFont="1" applyBorder="1" applyAlignment="1">
      <alignment horizontal="right"/>
    </xf>
    <xf numFmtId="177" fontId="5" fillId="0" borderId="17" xfId="0" applyNumberFormat="1" applyFont="1" applyBorder="1" applyAlignment="1">
      <alignment horizontal="right"/>
    </xf>
    <xf numFmtId="177" fontId="5" fillId="0" borderId="18" xfId="0" applyNumberFormat="1" applyFont="1" applyBorder="1" applyAlignment="1">
      <alignment horizontal="right"/>
    </xf>
    <xf numFmtId="177" fontId="5" fillId="0" borderId="19" xfId="0" applyNumberFormat="1" applyFont="1" applyBorder="1" applyAlignment="1">
      <alignment horizontal="right"/>
    </xf>
    <xf numFmtId="38" fontId="5" fillId="0" borderId="69" xfId="17" applyFont="1" applyBorder="1" applyAlignment="1">
      <alignment horizontal="center" vertical="center"/>
    </xf>
    <xf numFmtId="38" fontId="5" fillId="0" borderId="68" xfId="17" applyFont="1" applyBorder="1" applyAlignment="1">
      <alignment horizontal="right"/>
    </xf>
    <xf numFmtId="38" fontId="5" fillId="0" borderId="69" xfId="17" applyFont="1" applyBorder="1" applyAlignment="1">
      <alignment horizontal="right"/>
    </xf>
    <xf numFmtId="180" fontId="5" fillId="0" borderId="70" xfId="15" applyNumberFormat="1" applyFont="1" applyBorder="1" applyAlignment="1">
      <alignment horizontal="right"/>
    </xf>
    <xf numFmtId="180" fontId="5" fillId="0" borderId="68" xfId="15" applyNumberFormat="1" applyFont="1" applyBorder="1" applyAlignment="1">
      <alignment horizontal="right"/>
    </xf>
    <xf numFmtId="180" fontId="5" fillId="0" borderId="71" xfId="15" applyNumberFormat="1" applyFont="1" applyBorder="1" applyAlignment="1">
      <alignment horizontal="right"/>
    </xf>
    <xf numFmtId="180" fontId="5" fillId="0" borderId="41" xfId="15" applyNumberFormat="1" applyFont="1" applyBorder="1" applyAlignment="1">
      <alignment horizontal="right"/>
    </xf>
    <xf numFmtId="38" fontId="5" fillId="0" borderId="5" xfId="17" applyFont="1" applyBorder="1" applyAlignment="1">
      <alignment horizontal="center" vertical="center" wrapText="1"/>
    </xf>
    <xf numFmtId="38" fontId="5" fillId="0" borderId="1" xfId="17" applyFont="1" applyBorder="1" applyAlignment="1">
      <alignment horizontal="center" vertical="center" wrapText="1"/>
    </xf>
    <xf numFmtId="38" fontId="5" fillId="0" borderId="2" xfId="17" applyFont="1" applyBorder="1" applyAlignment="1">
      <alignment horizontal="center" vertical="center" wrapText="1"/>
    </xf>
    <xf numFmtId="176" fontId="0" fillId="0" borderId="7" xfId="15" applyNumberFormat="1" applyFont="1" applyFill="1" applyBorder="1" applyAlignment="1">
      <alignment horizontal="right" vertical="center"/>
    </xf>
    <xf numFmtId="176" fontId="0" fillId="0" borderId="6" xfId="15" applyNumberFormat="1" applyFont="1" applyFill="1" applyBorder="1" applyAlignment="1">
      <alignment horizontal="right" vertical="center"/>
    </xf>
    <xf numFmtId="176" fontId="0" fillId="0" borderId="23" xfId="15" applyNumberFormat="1" applyFont="1" applyFill="1" applyBorder="1" applyAlignment="1">
      <alignment horizontal="right" vertical="center"/>
    </xf>
    <xf numFmtId="38" fontId="5" fillId="0" borderId="70" xfId="17" applyFont="1" applyBorder="1" applyAlignment="1">
      <alignment horizontal="right"/>
    </xf>
    <xf numFmtId="38" fontId="5" fillId="0" borderId="5" xfId="17" applyFont="1" applyFill="1" applyBorder="1" applyAlignment="1">
      <alignment horizontal="right" vertical="center"/>
    </xf>
    <xf numFmtId="38" fontId="5" fillId="0" borderId="1" xfId="17" applyFont="1" applyFill="1" applyBorder="1" applyAlignment="1">
      <alignment horizontal="right" vertical="center"/>
    </xf>
    <xf numFmtId="38" fontId="5" fillId="0" borderId="2" xfId="17" applyFont="1" applyFill="1" applyBorder="1" applyAlignment="1">
      <alignment horizontal="right" vertical="center"/>
    </xf>
    <xf numFmtId="38" fontId="5" fillId="0" borderId="11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3" xfId="17" applyFont="1" applyBorder="1" applyAlignment="1">
      <alignment horizontal="center" vertical="center"/>
    </xf>
    <xf numFmtId="38" fontId="0" fillId="0" borderId="59" xfId="17" applyFont="1" applyBorder="1" applyAlignment="1">
      <alignment horizontal="center" vertical="center"/>
    </xf>
    <xf numFmtId="38" fontId="0" fillId="0" borderId="25" xfId="17" applyFont="1" applyBorder="1" applyAlignment="1">
      <alignment horizontal="center" vertical="center"/>
    </xf>
    <xf numFmtId="38" fontId="0" fillId="0" borderId="49" xfId="17" applyFont="1" applyBorder="1" applyAlignment="1">
      <alignment horizontal="center" vertical="center"/>
    </xf>
    <xf numFmtId="38" fontId="0" fillId="0" borderId="3" xfId="17" applyFont="1" applyFill="1" applyBorder="1" applyAlignment="1">
      <alignment horizontal="right"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4" xfId="17" applyFont="1" applyFill="1" applyBorder="1" applyAlignment="1">
      <alignment horizontal="right" vertical="center"/>
    </xf>
    <xf numFmtId="38" fontId="5" fillId="0" borderId="71" xfId="17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19" xfId="17" applyFont="1" applyBorder="1" applyAlignment="1">
      <alignment horizontal="center" vertical="center"/>
    </xf>
    <xf numFmtId="177" fontId="5" fillId="0" borderId="71" xfId="0" applyNumberFormat="1" applyFont="1" applyBorder="1" applyAlignment="1">
      <alignment horizontal="right"/>
    </xf>
    <xf numFmtId="177" fontId="5" fillId="0" borderId="41" xfId="0" applyNumberFormat="1" applyFont="1" applyBorder="1" applyAlignment="1">
      <alignment horizontal="right"/>
    </xf>
    <xf numFmtId="177" fontId="5" fillId="0" borderId="70" xfId="0" applyNumberFormat="1" applyFont="1" applyBorder="1" applyAlignment="1">
      <alignment horizontal="right"/>
    </xf>
    <xf numFmtId="177" fontId="5" fillId="0" borderId="68" xfId="0" applyNumberFormat="1" applyFont="1" applyBorder="1" applyAlignment="1">
      <alignment horizontal="right"/>
    </xf>
    <xf numFmtId="176" fontId="5" fillId="0" borderId="8" xfId="15" applyNumberFormat="1" applyFont="1" applyFill="1" applyBorder="1" applyAlignment="1">
      <alignment horizontal="right" vertical="center"/>
    </xf>
    <xf numFmtId="176" fontId="5" fillId="0" borderId="9" xfId="15" applyNumberFormat="1" applyFont="1" applyFill="1" applyBorder="1" applyAlignment="1">
      <alignment horizontal="right" vertical="center"/>
    </xf>
    <xf numFmtId="176" fontId="5" fillId="0" borderId="10" xfId="15" applyNumberFormat="1" applyFont="1" applyFill="1" applyBorder="1" applyAlignment="1">
      <alignment horizontal="right" vertical="center"/>
    </xf>
    <xf numFmtId="176" fontId="5" fillId="0" borderId="68" xfId="15" applyNumberFormat="1" applyFont="1" applyFill="1" applyBorder="1" applyAlignment="1">
      <alignment horizontal="right" vertical="center"/>
    </xf>
    <xf numFmtId="177" fontId="5" fillId="0" borderId="14" xfId="0" applyNumberFormat="1" applyFont="1" applyBorder="1" applyAlignment="1">
      <alignment horizontal="right"/>
    </xf>
    <xf numFmtId="177" fontId="5" fillId="0" borderId="15" xfId="0" applyNumberFormat="1" applyFont="1" applyBorder="1" applyAlignment="1">
      <alignment horizontal="right"/>
    </xf>
    <xf numFmtId="177" fontId="5" fillId="0" borderId="16" xfId="0" applyNumberFormat="1" applyFont="1" applyBorder="1" applyAlignment="1">
      <alignment horizontal="right"/>
    </xf>
    <xf numFmtId="177" fontId="5" fillId="0" borderId="3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5" fillId="0" borderId="4" xfId="0" applyNumberFormat="1" applyFont="1" applyBorder="1" applyAlignment="1">
      <alignment horizontal="right"/>
    </xf>
    <xf numFmtId="180" fontId="5" fillId="0" borderId="69" xfId="15" applyNumberFormat="1" applyFont="1" applyBorder="1" applyAlignment="1">
      <alignment horizontal="right"/>
    </xf>
    <xf numFmtId="177" fontId="5" fillId="0" borderId="69" xfId="0" applyNumberFormat="1" applyFont="1" applyBorder="1" applyAlignment="1">
      <alignment horizontal="right"/>
    </xf>
    <xf numFmtId="176" fontId="5" fillId="0" borderId="71" xfId="15" applyNumberFormat="1" applyFont="1" applyFill="1" applyBorder="1" applyAlignment="1">
      <alignment horizontal="right" vertical="center"/>
    </xf>
    <xf numFmtId="38" fontId="5" fillId="0" borderId="20" xfId="17" applyFont="1" applyBorder="1" applyAlignment="1">
      <alignment horizontal="center" vertical="center"/>
    </xf>
    <xf numFmtId="38" fontId="5" fillId="0" borderId="21" xfId="17" applyFont="1" applyBorder="1" applyAlignment="1">
      <alignment horizontal="center" vertical="center"/>
    </xf>
    <xf numFmtId="38" fontId="5" fillId="0" borderId="22" xfId="17" applyFont="1" applyBorder="1" applyAlignment="1">
      <alignment horizontal="center" vertical="center"/>
    </xf>
    <xf numFmtId="176" fontId="5" fillId="0" borderId="67" xfId="15" applyNumberFormat="1" applyFont="1" applyFill="1" applyBorder="1" applyAlignment="1">
      <alignment horizontal="right" vertical="center"/>
    </xf>
    <xf numFmtId="176" fontId="5" fillId="0" borderId="17" xfId="15" applyNumberFormat="1" applyFont="1" applyFill="1" applyBorder="1" applyAlignment="1">
      <alignment horizontal="right" vertical="center"/>
    </xf>
    <xf numFmtId="176" fontId="5" fillId="0" borderId="18" xfId="15" applyNumberFormat="1" applyFont="1" applyFill="1" applyBorder="1" applyAlignment="1">
      <alignment horizontal="right" vertical="center"/>
    </xf>
    <xf numFmtId="176" fontId="5" fillId="0" borderId="19" xfId="15" applyNumberFormat="1" applyFont="1" applyFill="1" applyBorder="1" applyAlignment="1">
      <alignment horizontal="right" vertical="center"/>
    </xf>
    <xf numFmtId="176" fontId="5" fillId="0" borderId="69" xfId="15" applyNumberFormat="1" applyFont="1" applyFill="1" applyBorder="1" applyAlignment="1">
      <alignment horizontal="right" vertical="center"/>
    </xf>
    <xf numFmtId="176" fontId="5" fillId="0" borderId="5" xfId="15" applyNumberFormat="1" applyFont="1" applyFill="1" applyBorder="1" applyAlignment="1">
      <alignment horizontal="right" vertical="center"/>
    </xf>
    <xf numFmtId="176" fontId="5" fillId="0" borderId="1" xfId="15" applyNumberFormat="1" applyFont="1" applyFill="1" applyBorder="1" applyAlignment="1">
      <alignment horizontal="right" vertical="center"/>
    </xf>
    <xf numFmtId="176" fontId="5" fillId="0" borderId="2" xfId="15" applyNumberFormat="1" applyFont="1" applyFill="1" applyBorder="1" applyAlignment="1">
      <alignment horizontal="right" vertical="center"/>
    </xf>
    <xf numFmtId="0" fontId="5" fillId="0" borderId="7" xfId="0" applyNumberFormat="1" applyFont="1" applyFill="1" applyBorder="1" applyAlignment="1">
      <alignment horizontal="center" vertical="center" textRotation="255" wrapText="1"/>
    </xf>
    <xf numFmtId="0" fontId="5" fillId="0" borderId="23" xfId="0" applyNumberFormat="1" applyFont="1" applyFill="1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176" fontId="5" fillId="0" borderId="20" xfId="15" applyNumberFormat="1" applyFont="1" applyFill="1" applyBorder="1" applyAlignment="1">
      <alignment horizontal="right" vertical="center"/>
    </xf>
    <xf numFmtId="176" fontId="5" fillId="0" borderId="21" xfId="15" applyNumberFormat="1" applyFont="1" applyFill="1" applyBorder="1" applyAlignment="1">
      <alignment horizontal="right" vertical="center"/>
    </xf>
    <xf numFmtId="176" fontId="5" fillId="0" borderId="22" xfId="15" applyNumberFormat="1" applyFont="1" applyFill="1" applyBorder="1" applyAlignment="1">
      <alignment horizontal="right" vertical="center"/>
    </xf>
    <xf numFmtId="38" fontId="5" fillId="0" borderId="71" xfId="17" applyFont="1" applyBorder="1" applyAlignment="1">
      <alignment horizontal="right"/>
    </xf>
    <xf numFmtId="38" fontId="5" fillId="0" borderId="41" xfId="17" applyFont="1" applyBorder="1" applyAlignment="1">
      <alignment horizontal="right"/>
    </xf>
    <xf numFmtId="181" fontId="5" fillId="0" borderId="71" xfId="15" applyNumberFormat="1" applyFont="1" applyBorder="1" applyAlignment="1">
      <alignment horizontal="right"/>
    </xf>
    <xf numFmtId="181" fontId="5" fillId="0" borderId="41" xfId="15" applyNumberFormat="1" applyFont="1" applyBorder="1" applyAlignment="1">
      <alignment horizontal="right"/>
    </xf>
    <xf numFmtId="181" fontId="5" fillId="0" borderId="70" xfId="15" applyNumberFormat="1" applyFont="1" applyBorder="1" applyAlignment="1">
      <alignment horizontal="right"/>
    </xf>
    <xf numFmtId="181" fontId="5" fillId="0" borderId="68" xfId="15" applyNumberFormat="1" applyFont="1" applyBorder="1" applyAlignment="1">
      <alignment horizontal="right"/>
    </xf>
    <xf numFmtId="181" fontId="5" fillId="0" borderId="69" xfId="15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0" i="0" u="none" baseline="0">
                <a:latin typeface="ＭＳ Ｐゴシック"/>
                <a:ea typeface="ＭＳ Ｐゴシック"/>
                <a:cs typeface="ＭＳ Ｐゴシック"/>
              </a:rPr>
              <a:t>月別要支援・要介護認定申請状況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895"/>
          <c:w val="0.9305"/>
          <c:h val="0.8105"/>
        </c:manualLayout>
      </c:layout>
      <c:barChart>
        <c:barDir val="col"/>
        <c:grouping val="stacked"/>
        <c:varyColors val="0"/>
        <c:ser>
          <c:idx val="0"/>
          <c:order val="0"/>
          <c:tx>
            <c:v>新規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以下'!$B$21:$B$32</c:f>
              <c:strCache/>
            </c:strRef>
          </c:cat>
          <c:val>
            <c:numRef>
              <c:f>'１介護認定審査　以下'!$K$21:$K$32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v>更新・特例更新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以下'!$B$21:$B$32</c:f>
              <c:strCache/>
            </c:strRef>
          </c:cat>
          <c:val>
            <c:numRef>
              <c:f>'１介護認定審査　以下'!$O$21:$O$32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v>区分変更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以下'!$B$21:$B$32</c:f>
              <c:strCache/>
            </c:strRef>
          </c:cat>
          <c:val>
            <c:numRef>
              <c:f>'１介護認定審査　以下'!$S$21:$S$32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55730215"/>
        <c:axId val="31809888"/>
      </c:barChart>
      <c:catAx>
        <c:axId val="5573021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1809888"/>
        <c:crosses val="autoZero"/>
        <c:auto val="1"/>
        <c:lblOffset val="100"/>
        <c:noMultiLvlLbl val="0"/>
      </c:catAx>
      <c:valAx>
        <c:axId val="31809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185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7302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75625"/>
          <c:y val="0.0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月別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0.9825"/>
          <c:h val="0.693"/>
        </c:manualLayout>
      </c:layout>
      <c:barChart>
        <c:barDir val="col"/>
        <c:grouping val="stacked"/>
        <c:varyColors val="0"/>
        <c:ser>
          <c:idx val="4"/>
          <c:order val="0"/>
          <c:tx>
            <c:strRef>
              <c:f>'１介護認定審査　以下'!$AR$132</c:f>
              <c:strCache>
                <c:ptCount val="1"/>
                <c:pt idx="0">
                  <c:v>要支援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以下'!$AR$133:$AR$144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3"/>
          <c:order val="1"/>
          <c:tx>
            <c:strRef>
              <c:f>'１介護認定審査　以下'!$AS$132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以下'!$AS$133:$AS$144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0"/>
          <c:order val="2"/>
          <c:tx>
            <c:strRef>
              <c:f>'１介護認定審査　以下'!$AT$132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以下'!$AT$133:$AT$144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以下'!$AU$132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以下'!$AU$133:$AU$144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8"/>
          <c:order val="4"/>
          <c:tx>
            <c:strRef>
              <c:f>'１介護認定審査　以下'!$AV$132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以下'!$AV$133:$AV$144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2"/>
          <c:order val="5"/>
          <c:tx>
            <c:strRef>
              <c:f>'１介護認定審査　以下'!$AW$132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以下'!$AQ$133:$AQ$144</c:f>
              <c:strCache/>
            </c:strRef>
          </c:cat>
          <c:val>
            <c:numRef>
              <c:f>'１介護認定審査　以下'!$AW$133:$AW$144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axId val="17853537"/>
        <c:axId val="26464106"/>
      </c:barChart>
      <c:catAx>
        <c:axId val="17853537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464106"/>
        <c:crosses val="autoZero"/>
        <c:auto val="1"/>
        <c:lblOffset val="80"/>
        <c:noMultiLvlLbl val="0"/>
      </c:catAx>
      <c:valAx>
        <c:axId val="26464106"/>
        <c:scaling>
          <c:orientation val="minMax"/>
          <c:max val="14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(単位：人)</a:t>
                </a:r>
              </a:p>
            </c:rich>
          </c:tx>
          <c:layout>
            <c:manualLayout>
              <c:xMode val="factor"/>
              <c:yMode val="factor"/>
              <c:x val="0.02225"/>
              <c:y val="0.15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53537"/>
        <c:crossesAt val="1"/>
        <c:crossBetween val="between"/>
        <c:dispUnits/>
        <c:maj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7165"/>
          <c:y val="0.7825"/>
          <c:w val="0.25075"/>
          <c:h val="0.202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latin typeface="ＭＳ Ｐゴシック"/>
                <a:ea typeface="ＭＳ Ｐゴシック"/>
                <a:cs typeface="ＭＳ Ｐゴシック"/>
              </a:rPr>
              <a:t>認  定  率　　</a:t>
            </a:r>
          </a:p>
        </c:rich>
      </c:tx>
      <c:layout>
        <c:manualLayout>
          <c:xMode val="factor"/>
          <c:yMode val="factor"/>
          <c:x val="0.018"/>
          <c:y val="0.03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825"/>
          <c:w val="1"/>
          <c:h val="0.75375"/>
        </c:manualLayout>
      </c:layout>
      <c:barChart>
        <c:barDir val="col"/>
        <c:grouping val="clustered"/>
        <c:varyColors val="0"/>
        <c:ser>
          <c:idx val="0"/>
          <c:order val="0"/>
          <c:tx>
            <c:v>認定者率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'１介護認定審査　以下'!$AH$165:$AI$191</c:f>
              <c:multiLvlStrCache/>
            </c:multiLvlStrRef>
          </c:cat>
          <c:val>
            <c:numRef>
              <c:f>'１介護認定審査　以下'!$AP$165:$AP$191</c:f>
              <c:numCach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</c:ser>
        <c:axId val="36850363"/>
        <c:axId val="63217812"/>
      </c:barChart>
      <c:catAx>
        <c:axId val="36850363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17812"/>
        <c:crossesAt val="6"/>
        <c:auto val="1"/>
        <c:lblOffset val="100"/>
        <c:tickLblSkip val="1"/>
        <c:noMultiLvlLbl val="0"/>
      </c:catAx>
      <c:valAx>
        <c:axId val="63217812"/>
        <c:scaling>
          <c:orientation val="minMax"/>
          <c:max val="17"/>
          <c:min val="1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50363"/>
        <c:crossesAt val="1"/>
        <c:crossBetween val="between"/>
        <c:dispUnits/>
        <c:majorUnit val="1"/>
        <c:minorUnit val="0.8"/>
      </c:valAx>
      <c:spPr>
        <a:solidFill>
          <a:srgbClr val="C0C0C0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25" b="0" i="0" u="none" baseline="0">
                <a:latin typeface="ＭＳ Ｐゴシック"/>
                <a:ea typeface="ＭＳ Ｐゴシック"/>
                <a:cs typeface="ＭＳ Ｐゴシック"/>
              </a:rPr>
              <a:t>年度別要支援・要介護認定申請状況</a:t>
            </a:r>
          </a:p>
        </c:rich>
      </c:tx>
      <c:layout>
        <c:manualLayout>
          <c:xMode val="factor"/>
          <c:yMode val="factor"/>
          <c:x val="0.159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32"/>
          <c:w val="0.88725"/>
          <c:h val="0.8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'１介護認定審査　以下'!$AM$39</c:f>
              <c:strCache>
                <c:ptCount val="1"/>
                <c:pt idx="0">
                  <c:v>新規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以下'!$AN$38:$AP$38</c:f>
              <c:strCache/>
            </c:strRef>
          </c:cat>
          <c:val>
            <c:numRef>
              <c:f>'１介護認定審査　以下'!$AN$39:$AP$39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'１介護認定審査　以下'!$AM$40</c:f>
              <c:strCache>
                <c:ptCount val="1"/>
                <c:pt idx="0">
                  <c:v>更新・特例更新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以下'!$AN$38:$AP$38</c:f>
              <c:strCache/>
            </c:strRef>
          </c:cat>
          <c:val>
            <c:numRef>
              <c:f>'１介護認定審査　以下'!$AN$40:$AP$40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'１介護認定審査　以下'!$AM$41</c:f>
              <c:strCache>
                <c:ptCount val="1"/>
                <c:pt idx="0">
                  <c:v>区分変更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以下'!$AN$38:$AP$38</c:f>
              <c:strCache/>
            </c:strRef>
          </c:cat>
          <c:val>
            <c:numRef>
              <c:f>'１介護認定審査　以下'!$AN$41:$AP$41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32089397"/>
        <c:axId val="20369118"/>
      </c:barChart>
      <c:catAx>
        <c:axId val="32089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369118"/>
        <c:crosses val="autoZero"/>
        <c:auto val="1"/>
        <c:lblOffset val="100"/>
        <c:noMultiLvlLbl val="0"/>
      </c:catAx>
      <c:valAx>
        <c:axId val="203691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6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（単位：件）</a:t>
                </a:r>
              </a:p>
            </c:rich>
          </c:tx>
          <c:layout>
            <c:manualLayout>
              <c:xMode val="factor"/>
              <c:yMode val="factor"/>
              <c:x val="0.0385"/>
              <c:y val="0.162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0893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75" b="0" i="0" u="none" baseline="0">
                <a:latin typeface="ＭＳ Ｐゴシック"/>
                <a:ea typeface="ＭＳ Ｐゴシック"/>
                <a:cs typeface="ＭＳ Ｐゴシック"/>
              </a:rPr>
              <a:t>年度末別　要介護度別認定者状況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7325"/>
          <c:w val="0.82825"/>
          <c:h val="0.71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'１介護認定審査　以下'!$AG$139</c:f>
              <c:strCache>
                <c:ptCount val="1"/>
                <c:pt idx="0">
                  <c:v>要支援</c:v>
                </c:pt>
              </c:strCache>
            </c:strRef>
          </c:tx>
          <c:spPr>
            <a:solidFill>
              <a:srgbClr val="8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以下'!$AH$139:$AJ$139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'１介護認定審査　以下'!$AG$140</c:f>
              <c:strCache>
                <c:ptCount val="1"/>
                <c:pt idx="0">
                  <c:v>要介護１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以下'!$AH$140:$AJ$140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'１介護認定審査　以下'!$AG$141</c:f>
              <c:strCache>
                <c:ptCount val="1"/>
                <c:pt idx="0">
                  <c:v>要介護２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以下'!$AH$141:$AJ$141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'１介護認定審査　以下'!$AG$142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以下'!$AH$142:$AJ$142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'１介護認定審査　以下'!$AG$143</c:f>
              <c:strCache>
                <c:ptCount val="1"/>
                <c:pt idx="0">
                  <c:v>要介護４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以下'!$AH$143:$AJ$143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5"/>
          <c:order val="5"/>
          <c:tx>
            <c:strRef>
              <c:f>'１介護認定審査　以下'!$AG$144</c:f>
              <c:strCache>
                <c:ptCount val="1"/>
                <c:pt idx="0">
                  <c:v>要介護５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'１介護認定審査　以下'!$AH$138:$AJ$138</c:f>
              <c:strCache/>
            </c:strRef>
          </c:cat>
          <c:val>
            <c:numRef>
              <c:f>'１介護認定審査　以下'!$AH$144:$AJ$144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axId val="49104335"/>
        <c:axId val="39285832"/>
      </c:barChart>
      <c:catAx>
        <c:axId val="491043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85832"/>
        <c:crosses val="autoZero"/>
        <c:auto val="1"/>
        <c:lblOffset val="100"/>
        <c:noMultiLvlLbl val="0"/>
      </c:catAx>
      <c:valAx>
        <c:axId val="392858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（単位：人）</a:t>
                </a:r>
              </a:p>
            </c:rich>
          </c:tx>
          <c:layout>
            <c:manualLayout>
              <c:xMode val="factor"/>
              <c:yMode val="factor"/>
              <c:x val="0.03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91043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8"/>
          <c:y val="0.79425"/>
          <c:w val="0.32"/>
          <c:h val="0.19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500" b="0" i="0" u="none" baseline="0">
                <a:latin typeface="ＭＳ Ｐゴシック"/>
                <a:ea typeface="ＭＳ Ｐゴシック"/>
                <a:cs typeface="ＭＳ Ｐゴシック"/>
              </a:rPr>
              <a:t>年度末認定率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09825"/>
          <c:w val="0.9077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'１介護認定審査　以下'!$AK$201</c:f>
              <c:strCache>
                <c:ptCount val="1"/>
                <c:pt idx="0">
                  <c:v>認定率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'１介護認定審査　以下'!$AJ$202:$AJ$204</c:f>
              <c:strCache/>
            </c:strRef>
          </c:cat>
          <c:val>
            <c:numRef>
              <c:f>'１介護認定審査　以下'!$AK$202:$AK$204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8028169"/>
        <c:axId val="28035794"/>
      </c:barChart>
      <c:catAx>
        <c:axId val="18028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8035794"/>
        <c:crosses val="autoZero"/>
        <c:auto val="1"/>
        <c:lblOffset val="100"/>
        <c:noMultiLvlLbl val="0"/>
      </c:catAx>
      <c:valAx>
        <c:axId val="28035794"/>
        <c:scaling>
          <c:orientation val="minMax"/>
          <c:max val="17"/>
          <c:min val="10"/>
        </c:scaling>
        <c:axPos val="l"/>
        <c:majorGridlines/>
        <c:delete val="0"/>
        <c:numFmt formatCode="0.00_);\(0.00\)" sourceLinked="0"/>
        <c:majorTickMark val="in"/>
        <c:minorTickMark val="none"/>
        <c:tickLblPos val="nextTo"/>
        <c:crossAx val="18028169"/>
        <c:crossesAt val="1"/>
        <c:crossBetween val="between"/>
        <c:dispUnits/>
        <c:majorUnit val="1"/>
        <c:min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0.06875</cdr:y>
    </cdr:from>
    <cdr:to>
      <cdr:x>0.0885</cdr:x>
      <cdr:y>0.09975</cdr:y>
    </cdr:to>
    <cdr:sp>
      <cdr:nvSpPr>
        <cdr:cNvPr id="1" name="Rectangle 3"/>
        <cdr:cNvSpPr>
          <a:spLocks/>
        </cdr:cNvSpPr>
      </cdr:nvSpPr>
      <cdr:spPr>
        <a:xfrm>
          <a:off x="9525" y="285750"/>
          <a:ext cx="314325" cy="133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500" b="0" i="0" u="none" baseline="0">
              <a:latin typeface="ＭＳ Ｐゴシック"/>
              <a:ea typeface="ＭＳ Ｐゴシック"/>
              <a:cs typeface="ＭＳ Ｐゴシック"/>
            </a:rPr>
            <a:t>単位；(％)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53</xdr:row>
      <xdr:rowOff>0</xdr:rowOff>
    </xdr:from>
    <xdr:to>
      <xdr:col>7</xdr:col>
      <xdr:colOff>142875</xdr:colOff>
      <xdr:row>53</xdr:row>
      <xdr:rowOff>0</xdr:rowOff>
    </xdr:to>
    <xdr:sp>
      <xdr:nvSpPr>
        <xdr:cNvPr id="1" name="Line 3"/>
        <xdr:cNvSpPr>
          <a:spLocks/>
        </xdr:cNvSpPr>
      </xdr:nvSpPr>
      <xdr:spPr>
        <a:xfrm>
          <a:off x="285750" y="111918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235</xdr:row>
      <xdr:rowOff>0</xdr:rowOff>
    </xdr:from>
    <xdr:to>
      <xdr:col>7</xdr:col>
      <xdr:colOff>142875</xdr:colOff>
      <xdr:row>235</xdr:row>
      <xdr:rowOff>0</xdr:rowOff>
    </xdr:to>
    <xdr:sp>
      <xdr:nvSpPr>
        <xdr:cNvPr id="2" name="Line 7"/>
        <xdr:cNvSpPr>
          <a:spLocks/>
        </xdr:cNvSpPr>
      </xdr:nvSpPr>
      <xdr:spPr>
        <a:xfrm>
          <a:off x="285750" y="43529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53</xdr:row>
      <xdr:rowOff>0</xdr:rowOff>
    </xdr:from>
    <xdr:to>
      <xdr:col>7</xdr:col>
      <xdr:colOff>142875</xdr:colOff>
      <xdr:row>53</xdr:row>
      <xdr:rowOff>0</xdr:rowOff>
    </xdr:to>
    <xdr:sp>
      <xdr:nvSpPr>
        <xdr:cNvPr id="3" name="Line 24"/>
        <xdr:cNvSpPr>
          <a:spLocks/>
        </xdr:cNvSpPr>
      </xdr:nvSpPr>
      <xdr:spPr>
        <a:xfrm>
          <a:off x="285750" y="11191875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235</xdr:row>
      <xdr:rowOff>0</xdr:rowOff>
    </xdr:from>
    <xdr:to>
      <xdr:col>7</xdr:col>
      <xdr:colOff>142875</xdr:colOff>
      <xdr:row>235</xdr:row>
      <xdr:rowOff>0</xdr:rowOff>
    </xdr:to>
    <xdr:sp>
      <xdr:nvSpPr>
        <xdr:cNvPr id="4" name="Line 26"/>
        <xdr:cNvSpPr>
          <a:spLocks/>
        </xdr:cNvSpPr>
      </xdr:nvSpPr>
      <xdr:spPr>
        <a:xfrm>
          <a:off x="285750" y="43529250"/>
          <a:ext cx="1390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200025</xdr:rowOff>
    </xdr:from>
    <xdr:to>
      <xdr:col>18</xdr:col>
      <xdr:colOff>38100</xdr:colOff>
      <xdr:row>47</xdr:row>
      <xdr:rowOff>161925</xdr:rowOff>
    </xdr:to>
    <xdr:graphicFrame>
      <xdr:nvGraphicFramePr>
        <xdr:cNvPr id="5" name="Chart 28"/>
        <xdr:cNvGraphicFramePr/>
      </xdr:nvGraphicFramePr>
      <xdr:xfrm>
        <a:off x="0" y="7334250"/>
        <a:ext cx="38766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132</xdr:row>
      <xdr:rowOff>28575</xdr:rowOff>
    </xdr:from>
    <xdr:to>
      <xdr:col>18</xdr:col>
      <xdr:colOff>9525</xdr:colOff>
      <xdr:row>158</xdr:row>
      <xdr:rowOff>38100</xdr:rowOff>
    </xdr:to>
    <xdr:graphicFrame>
      <xdr:nvGraphicFramePr>
        <xdr:cNvPr id="6" name="Chart 30"/>
        <xdr:cNvGraphicFramePr/>
      </xdr:nvGraphicFramePr>
      <xdr:xfrm>
        <a:off x="0" y="27470100"/>
        <a:ext cx="384810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195</xdr:row>
      <xdr:rowOff>19050</xdr:rowOff>
    </xdr:from>
    <xdr:to>
      <xdr:col>18</xdr:col>
      <xdr:colOff>171450</xdr:colOff>
      <xdr:row>219</xdr:row>
      <xdr:rowOff>95250</xdr:rowOff>
    </xdr:to>
    <xdr:graphicFrame>
      <xdr:nvGraphicFramePr>
        <xdr:cNvPr id="7" name="Chart 31"/>
        <xdr:cNvGraphicFramePr/>
      </xdr:nvGraphicFramePr>
      <xdr:xfrm>
        <a:off x="276225" y="36690300"/>
        <a:ext cx="37338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233</xdr:row>
      <xdr:rowOff>9525</xdr:rowOff>
    </xdr:from>
    <xdr:to>
      <xdr:col>8</xdr:col>
      <xdr:colOff>0</xdr:colOff>
      <xdr:row>235</xdr:row>
      <xdr:rowOff>9525</xdr:rowOff>
    </xdr:to>
    <xdr:sp>
      <xdr:nvSpPr>
        <xdr:cNvPr id="8" name="Line 34"/>
        <xdr:cNvSpPr>
          <a:spLocks/>
        </xdr:cNvSpPr>
      </xdr:nvSpPr>
      <xdr:spPr>
        <a:xfrm>
          <a:off x="285750" y="43195875"/>
          <a:ext cx="14573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51</xdr:row>
      <xdr:rowOff>9525</xdr:rowOff>
    </xdr:from>
    <xdr:to>
      <xdr:col>8</xdr:col>
      <xdr:colOff>0</xdr:colOff>
      <xdr:row>53</xdr:row>
      <xdr:rowOff>0</xdr:rowOff>
    </xdr:to>
    <xdr:sp>
      <xdr:nvSpPr>
        <xdr:cNvPr id="9" name="Line 35"/>
        <xdr:cNvSpPr>
          <a:spLocks/>
        </xdr:cNvSpPr>
      </xdr:nvSpPr>
      <xdr:spPr>
        <a:xfrm>
          <a:off x="285750" y="10820400"/>
          <a:ext cx="14573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200025</xdr:colOff>
      <xdr:row>33</xdr:row>
      <xdr:rowOff>9525</xdr:rowOff>
    </xdr:from>
    <xdr:to>
      <xdr:col>29</xdr:col>
      <xdr:colOff>180975</xdr:colOff>
      <xdr:row>48</xdr:row>
      <xdr:rowOff>9525</xdr:rowOff>
    </xdr:to>
    <xdr:graphicFrame>
      <xdr:nvGraphicFramePr>
        <xdr:cNvPr id="10" name="Chart 36"/>
        <xdr:cNvGraphicFramePr/>
      </xdr:nvGraphicFramePr>
      <xdr:xfrm>
        <a:off x="3829050" y="7400925"/>
        <a:ext cx="2495550" cy="2828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132</xdr:row>
      <xdr:rowOff>38100</xdr:rowOff>
    </xdr:from>
    <xdr:to>
      <xdr:col>29</xdr:col>
      <xdr:colOff>171450</xdr:colOff>
      <xdr:row>158</xdr:row>
      <xdr:rowOff>66675</xdr:rowOff>
    </xdr:to>
    <xdr:graphicFrame>
      <xdr:nvGraphicFramePr>
        <xdr:cNvPr id="11" name="Chart 37"/>
        <xdr:cNvGraphicFramePr/>
      </xdr:nvGraphicFramePr>
      <xdr:xfrm>
        <a:off x="3848100" y="27479625"/>
        <a:ext cx="2466975" cy="4486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18</xdr:col>
      <xdr:colOff>123825</xdr:colOff>
      <xdr:row>195</xdr:row>
      <xdr:rowOff>28575</xdr:rowOff>
    </xdr:from>
    <xdr:to>
      <xdr:col>28</xdr:col>
      <xdr:colOff>180975</xdr:colOff>
      <xdr:row>220</xdr:row>
      <xdr:rowOff>0</xdr:rowOff>
    </xdr:to>
    <xdr:graphicFrame>
      <xdr:nvGraphicFramePr>
        <xdr:cNvPr id="12" name="Chart 38"/>
        <xdr:cNvGraphicFramePr/>
      </xdr:nvGraphicFramePr>
      <xdr:xfrm>
        <a:off x="3962400" y="36699825"/>
        <a:ext cx="2152650" cy="4257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33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3.625" style="6" customWidth="1"/>
    <col min="2" max="42" width="2.75390625" style="6" customWidth="1"/>
    <col min="43" max="50" width="8.50390625" style="6" customWidth="1"/>
    <col min="51" max="66" width="2.75390625" style="6" customWidth="1"/>
    <col min="67" max="16384" width="9.00390625" style="6" customWidth="1"/>
  </cols>
  <sheetData>
    <row r="1" s="1" customFormat="1" ht="20.25" customHeight="1">
      <c r="A1" s="1" t="s">
        <v>57</v>
      </c>
    </row>
    <row r="2" s="1" customFormat="1" ht="20.25" customHeight="1" thickBot="1"/>
    <row r="3" spans="1:28" s="1" customFormat="1" ht="20.25" customHeight="1">
      <c r="A3" s="135" t="s">
        <v>24</v>
      </c>
      <c r="B3" s="136"/>
      <c r="C3" s="136"/>
      <c r="D3" s="136"/>
      <c r="E3" s="136"/>
      <c r="F3" s="137"/>
      <c r="G3" s="66"/>
      <c r="H3" s="71"/>
      <c r="I3" s="71"/>
      <c r="J3" s="71"/>
      <c r="K3" s="71"/>
      <c r="L3" s="71"/>
      <c r="M3" s="71"/>
      <c r="N3" s="71"/>
      <c r="O3" s="72" t="s">
        <v>74</v>
      </c>
      <c r="P3" s="72"/>
      <c r="Q3" s="72"/>
      <c r="R3" s="72"/>
      <c r="S3" s="72"/>
      <c r="T3" s="72"/>
      <c r="U3" s="71"/>
      <c r="V3" s="71"/>
      <c r="W3" s="71"/>
      <c r="X3" s="71"/>
      <c r="Y3" s="71"/>
      <c r="Z3" s="71"/>
      <c r="AA3" s="73"/>
      <c r="AB3" s="74"/>
    </row>
    <row r="4" spans="1:28" s="2" customFormat="1" ht="20.25" customHeight="1">
      <c r="A4" s="132" t="s">
        <v>25</v>
      </c>
      <c r="B4" s="133"/>
      <c r="C4" s="133"/>
      <c r="D4" s="133"/>
      <c r="E4" s="133"/>
      <c r="F4" s="134"/>
      <c r="G4" s="69" t="s">
        <v>27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3"/>
      <c r="AB4" s="75"/>
    </row>
    <row r="5" spans="1:28" s="1" customFormat="1" ht="20.25" customHeight="1">
      <c r="A5" s="132" t="s">
        <v>22</v>
      </c>
      <c r="B5" s="133"/>
      <c r="C5" s="133"/>
      <c r="D5" s="133"/>
      <c r="E5" s="133"/>
      <c r="F5" s="134"/>
      <c r="G5" s="69" t="s">
        <v>68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3"/>
      <c r="AB5" s="75"/>
    </row>
    <row r="6" spans="1:28" s="1" customFormat="1" ht="20.25" customHeight="1">
      <c r="A6" s="132" t="s">
        <v>23</v>
      </c>
      <c r="B6" s="133"/>
      <c r="C6" s="133"/>
      <c r="D6" s="133"/>
      <c r="E6" s="133"/>
      <c r="F6" s="134"/>
      <c r="G6" s="69" t="s">
        <v>28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3"/>
      <c r="AB6" s="75"/>
    </row>
    <row r="7" spans="1:28" s="1" customFormat="1" ht="20.25" customHeight="1">
      <c r="A7" s="132" t="s">
        <v>26</v>
      </c>
      <c r="B7" s="133"/>
      <c r="C7" s="133"/>
      <c r="D7" s="133"/>
      <c r="E7" s="133"/>
      <c r="F7" s="134"/>
      <c r="G7" s="69" t="s">
        <v>69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3"/>
      <c r="AB7" s="75"/>
    </row>
    <row r="8" spans="1:28" s="1" customFormat="1" ht="20.25" customHeight="1">
      <c r="A8" s="132" t="s">
        <v>92</v>
      </c>
      <c r="B8" s="133"/>
      <c r="C8" s="133"/>
      <c r="D8" s="133"/>
      <c r="E8" s="133"/>
      <c r="F8" s="134"/>
      <c r="G8" s="69" t="s">
        <v>90</v>
      </c>
      <c r="H8" s="68"/>
      <c r="I8" s="68"/>
      <c r="J8" s="68"/>
      <c r="K8" s="68"/>
      <c r="L8" s="70" t="s">
        <v>91</v>
      </c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3"/>
      <c r="AB8" s="75"/>
    </row>
    <row r="9" spans="1:28" s="1" customFormat="1" ht="20.25" customHeight="1" thickBot="1">
      <c r="A9" s="129" t="s">
        <v>117</v>
      </c>
      <c r="B9" s="130"/>
      <c r="C9" s="130"/>
      <c r="D9" s="130"/>
      <c r="E9" s="130"/>
      <c r="F9" s="131"/>
      <c r="G9" s="80" t="s">
        <v>120</v>
      </c>
      <c r="H9" s="76"/>
      <c r="I9" s="76"/>
      <c r="J9" s="76"/>
      <c r="K9" s="76"/>
      <c r="L9" s="76"/>
      <c r="M9" s="76"/>
      <c r="N9" s="76"/>
      <c r="O9" s="76"/>
      <c r="P9" s="76"/>
      <c r="Q9" s="77"/>
      <c r="R9" s="76"/>
      <c r="S9" s="76"/>
      <c r="T9" s="76"/>
      <c r="U9" s="77"/>
      <c r="V9" s="76"/>
      <c r="W9" s="81" t="s">
        <v>118</v>
      </c>
      <c r="X9" s="77"/>
      <c r="Y9" s="77"/>
      <c r="Z9" s="76"/>
      <c r="AA9" s="77"/>
      <c r="AB9" s="78"/>
    </row>
    <row r="10" s="1" customFormat="1" ht="20.25" customHeight="1"/>
    <row r="11" s="1" customFormat="1" ht="20.25" customHeight="1"/>
    <row r="12" s="1" customFormat="1" ht="16.5" customHeight="1">
      <c r="A12" s="1" t="s">
        <v>116</v>
      </c>
    </row>
    <row r="13" s="1" customFormat="1" ht="16.5" customHeight="1" thickBot="1">
      <c r="Z13" s="50" t="s">
        <v>64</v>
      </c>
    </row>
    <row r="14" spans="1:26" s="1" customFormat="1" ht="16.5" customHeight="1">
      <c r="A14" s="64"/>
      <c r="B14" s="207"/>
      <c r="C14" s="207"/>
      <c r="D14" s="207"/>
      <c r="E14" s="207"/>
      <c r="F14" s="208"/>
      <c r="G14" s="215" t="s">
        <v>58</v>
      </c>
      <c r="H14" s="216"/>
      <c r="I14" s="216"/>
      <c r="J14" s="217"/>
      <c r="K14" s="198" t="s">
        <v>21</v>
      </c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200"/>
    </row>
    <row r="15" spans="1:26" s="1" customFormat="1" ht="15" customHeight="1">
      <c r="A15" s="65"/>
      <c r="B15" s="209"/>
      <c r="C15" s="209"/>
      <c r="D15" s="209"/>
      <c r="E15" s="209"/>
      <c r="F15" s="210"/>
      <c r="G15" s="195"/>
      <c r="H15" s="196"/>
      <c r="I15" s="196"/>
      <c r="J15" s="214"/>
      <c r="K15" s="173" t="s">
        <v>18</v>
      </c>
      <c r="L15" s="174"/>
      <c r="M15" s="174"/>
      <c r="N15" s="175"/>
      <c r="O15" s="192" t="s">
        <v>56</v>
      </c>
      <c r="P15" s="193"/>
      <c r="Q15" s="193"/>
      <c r="R15" s="213"/>
      <c r="S15" s="192" t="s">
        <v>19</v>
      </c>
      <c r="T15" s="193"/>
      <c r="U15" s="193"/>
      <c r="V15" s="213"/>
      <c r="W15" s="192" t="s">
        <v>20</v>
      </c>
      <c r="X15" s="193"/>
      <c r="Y15" s="193"/>
      <c r="Z15" s="194"/>
    </row>
    <row r="16" spans="1:26" s="1" customFormat="1" ht="15" customHeight="1" thickBot="1">
      <c r="A16" s="67"/>
      <c r="B16" s="211"/>
      <c r="C16" s="211"/>
      <c r="D16" s="211"/>
      <c r="E16" s="211"/>
      <c r="F16" s="212"/>
      <c r="G16" s="195"/>
      <c r="H16" s="196"/>
      <c r="I16" s="196"/>
      <c r="J16" s="214"/>
      <c r="K16" s="218"/>
      <c r="L16" s="209"/>
      <c r="M16" s="209"/>
      <c r="N16" s="210"/>
      <c r="O16" s="195"/>
      <c r="P16" s="196"/>
      <c r="Q16" s="196"/>
      <c r="R16" s="214"/>
      <c r="S16" s="195"/>
      <c r="T16" s="196"/>
      <c r="U16" s="196"/>
      <c r="V16" s="214"/>
      <c r="W16" s="195"/>
      <c r="X16" s="196"/>
      <c r="Y16" s="196"/>
      <c r="Z16" s="197"/>
    </row>
    <row r="17" spans="1:26" s="1" customFormat="1" ht="15" customHeight="1" thickBot="1" thickTop="1">
      <c r="A17" s="201" t="s">
        <v>78</v>
      </c>
      <c r="B17" s="202"/>
      <c r="C17" s="202"/>
      <c r="D17" s="202"/>
      <c r="E17" s="202"/>
      <c r="F17" s="203"/>
      <c r="G17" s="125">
        <v>8250</v>
      </c>
      <c r="H17" s="126"/>
      <c r="I17" s="126"/>
      <c r="J17" s="128"/>
      <c r="K17" s="125">
        <v>8250</v>
      </c>
      <c r="L17" s="126"/>
      <c r="M17" s="126"/>
      <c r="N17" s="128"/>
      <c r="O17" s="125">
        <v>0</v>
      </c>
      <c r="P17" s="126"/>
      <c r="Q17" s="126"/>
      <c r="R17" s="128"/>
      <c r="S17" s="125">
        <v>0</v>
      </c>
      <c r="T17" s="126"/>
      <c r="U17" s="126"/>
      <c r="V17" s="128"/>
      <c r="W17" s="125">
        <v>0</v>
      </c>
      <c r="X17" s="126"/>
      <c r="Y17" s="126"/>
      <c r="Z17" s="127"/>
    </row>
    <row r="18" spans="1:26" s="1" customFormat="1" ht="15" customHeight="1" thickBot="1" thickTop="1">
      <c r="A18" s="201" t="s">
        <v>79</v>
      </c>
      <c r="B18" s="202"/>
      <c r="C18" s="202"/>
      <c r="D18" s="202"/>
      <c r="E18" s="202"/>
      <c r="F18" s="203"/>
      <c r="G18" s="125">
        <v>17760</v>
      </c>
      <c r="H18" s="126"/>
      <c r="I18" s="126"/>
      <c r="J18" s="128"/>
      <c r="K18" s="125">
        <v>4558</v>
      </c>
      <c r="L18" s="126"/>
      <c r="M18" s="126"/>
      <c r="N18" s="128"/>
      <c r="O18" s="125">
        <v>12688</v>
      </c>
      <c r="P18" s="126"/>
      <c r="Q18" s="126"/>
      <c r="R18" s="128"/>
      <c r="S18" s="125">
        <v>514</v>
      </c>
      <c r="T18" s="126"/>
      <c r="U18" s="126"/>
      <c r="V18" s="128"/>
      <c r="W18" s="125">
        <v>0</v>
      </c>
      <c r="X18" s="126"/>
      <c r="Y18" s="126"/>
      <c r="Z18" s="127"/>
    </row>
    <row r="19" spans="1:26" s="1" customFormat="1" ht="15" customHeight="1" thickBot="1" thickTop="1">
      <c r="A19" s="201" t="s">
        <v>75</v>
      </c>
      <c r="B19" s="202"/>
      <c r="C19" s="202"/>
      <c r="D19" s="202"/>
      <c r="E19" s="202"/>
      <c r="F19" s="203"/>
      <c r="G19" s="125">
        <v>16989</v>
      </c>
      <c r="H19" s="126"/>
      <c r="I19" s="126"/>
      <c r="J19" s="128"/>
      <c r="K19" s="125">
        <v>4641</v>
      </c>
      <c r="L19" s="126"/>
      <c r="M19" s="126"/>
      <c r="N19" s="128"/>
      <c r="O19" s="125">
        <v>11617</v>
      </c>
      <c r="P19" s="126"/>
      <c r="Q19" s="126"/>
      <c r="R19" s="128"/>
      <c r="S19" s="125">
        <v>731</v>
      </c>
      <c r="T19" s="126"/>
      <c r="U19" s="126"/>
      <c r="V19" s="128"/>
      <c r="W19" s="125">
        <v>0</v>
      </c>
      <c r="X19" s="126"/>
      <c r="Y19" s="126"/>
      <c r="Z19" s="127"/>
    </row>
    <row r="20" spans="1:26" s="1" customFormat="1" ht="16.5" customHeight="1" thickBot="1" thickTop="1">
      <c r="A20" s="204" t="s">
        <v>119</v>
      </c>
      <c r="B20" s="205"/>
      <c r="C20" s="205"/>
      <c r="D20" s="205"/>
      <c r="E20" s="205"/>
      <c r="F20" s="206"/>
      <c r="G20" s="125">
        <f>SUM(G21:J32)</f>
        <v>19414</v>
      </c>
      <c r="H20" s="177"/>
      <c r="I20" s="177"/>
      <c r="J20" s="178"/>
      <c r="K20" s="125">
        <f>SUM(K21:N32)</f>
        <v>5202</v>
      </c>
      <c r="L20" s="177"/>
      <c r="M20" s="177"/>
      <c r="N20" s="178"/>
      <c r="O20" s="125">
        <f>SUM(O21:R32)</f>
        <v>13021</v>
      </c>
      <c r="P20" s="177"/>
      <c r="Q20" s="177"/>
      <c r="R20" s="178"/>
      <c r="S20" s="125">
        <f>SUM(S21:V32)</f>
        <v>1191</v>
      </c>
      <c r="T20" s="177"/>
      <c r="U20" s="177"/>
      <c r="V20" s="178"/>
      <c r="W20" s="125">
        <f>SUM(W21:Z32)</f>
        <v>0</v>
      </c>
      <c r="X20" s="177"/>
      <c r="Y20" s="177"/>
      <c r="Z20" s="182"/>
    </row>
    <row r="21" spans="1:26" s="1" customFormat="1" ht="16.5" customHeight="1" thickTop="1">
      <c r="A21" s="138" t="s">
        <v>76</v>
      </c>
      <c r="B21" s="179" t="s">
        <v>61</v>
      </c>
      <c r="C21" s="180"/>
      <c r="D21" s="180"/>
      <c r="E21" s="180"/>
      <c r="F21" s="181"/>
      <c r="G21" s="179">
        <v>1582</v>
      </c>
      <c r="H21" s="180"/>
      <c r="I21" s="180"/>
      <c r="J21" s="181"/>
      <c r="K21" s="158">
        <v>477</v>
      </c>
      <c r="L21" s="159"/>
      <c r="M21" s="159"/>
      <c r="N21" s="160"/>
      <c r="O21" s="158">
        <v>1020</v>
      </c>
      <c r="P21" s="159"/>
      <c r="Q21" s="159"/>
      <c r="R21" s="160"/>
      <c r="S21" s="158">
        <v>85</v>
      </c>
      <c r="T21" s="159"/>
      <c r="U21" s="159"/>
      <c r="V21" s="160"/>
      <c r="W21" s="158" t="s">
        <v>86</v>
      </c>
      <c r="X21" s="159"/>
      <c r="Y21" s="159"/>
      <c r="Z21" s="183"/>
    </row>
    <row r="22" spans="1:26" s="1" customFormat="1" ht="16.5" customHeight="1">
      <c r="A22" s="138"/>
      <c r="B22" s="143" t="s">
        <v>62</v>
      </c>
      <c r="C22" s="144"/>
      <c r="D22" s="144"/>
      <c r="E22" s="144"/>
      <c r="F22" s="147"/>
      <c r="G22" s="143">
        <v>1408</v>
      </c>
      <c r="H22" s="144"/>
      <c r="I22" s="144"/>
      <c r="J22" s="147"/>
      <c r="K22" s="143">
        <v>444</v>
      </c>
      <c r="L22" s="144"/>
      <c r="M22" s="144"/>
      <c r="N22" s="147"/>
      <c r="O22" s="143">
        <v>877</v>
      </c>
      <c r="P22" s="144"/>
      <c r="Q22" s="144"/>
      <c r="R22" s="147"/>
      <c r="S22" s="143">
        <v>87</v>
      </c>
      <c r="T22" s="144"/>
      <c r="U22" s="144"/>
      <c r="V22" s="147"/>
      <c r="W22" s="143" t="s">
        <v>86</v>
      </c>
      <c r="X22" s="144"/>
      <c r="Y22" s="144"/>
      <c r="Z22" s="145"/>
    </row>
    <row r="23" spans="1:26" s="1" customFormat="1" ht="16.5" customHeight="1">
      <c r="A23" s="138"/>
      <c r="B23" s="143" t="s">
        <v>0</v>
      </c>
      <c r="C23" s="144"/>
      <c r="D23" s="144"/>
      <c r="E23" s="144"/>
      <c r="F23" s="147"/>
      <c r="G23" s="143">
        <f>SUM(K23:V23)</f>
        <v>1447</v>
      </c>
      <c r="H23" s="144"/>
      <c r="I23" s="144"/>
      <c r="J23" s="147"/>
      <c r="K23" s="143">
        <v>389</v>
      </c>
      <c r="L23" s="144"/>
      <c r="M23" s="144"/>
      <c r="N23" s="147"/>
      <c r="O23" s="143">
        <v>989</v>
      </c>
      <c r="P23" s="144"/>
      <c r="Q23" s="144"/>
      <c r="R23" s="147"/>
      <c r="S23" s="143">
        <v>69</v>
      </c>
      <c r="T23" s="144"/>
      <c r="U23" s="144"/>
      <c r="V23" s="147"/>
      <c r="W23" s="143" t="s">
        <v>87</v>
      </c>
      <c r="X23" s="144"/>
      <c r="Y23" s="144"/>
      <c r="Z23" s="145"/>
    </row>
    <row r="24" spans="1:26" s="1" customFormat="1" ht="16.5" customHeight="1">
      <c r="A24" s="138"/>
      <c r="B24" s="143" t="s">
        <v>1</v>
      </c>
      <c r="C24" s="144"/>
      <c r="D24" s="144"/>
      <c r="E24" s="144"/>
      <c r="F24" s="147"/>
      <c r="G24" s="143">
        <f aca="true" t="shared" si="0" ref="G24:G31">SUM(K24:V24)</f>
        <v>1651</v>
      </c>
      <c r="H24" s="144"/>
      <c r="I24" s="144"/>
      <c r="J24" s="147"/>
      <c r="K24" s="143">
        <v>457</v>
      </c>
      <c r="L24" s="144"/>
      <c r="M24" s="144"/>
      <c r="N24" s="147"/>
      <c r="O24" s="143">
        <v>1082</v>
      </c>
      <c r="P24" s="144"/>
      <c r="Q24" s="144"/>
      <c r="R24" s="147"/>
      <c r="S24" s="143">
        <v>112</v>
      </c>
      <c r="T24" s="144"/>
      <c r="U24" s="144"/>
      <c r="V24" s="147"/>
      <c r="W24" s="143" t="s">
        <v>86</v>
      </c>
      <c r="X24" s="144"/>
      <c r="Y24" s="144"/>
      <c r="Z24" s="145"/>
    </row>
    <row r="25" spans="1:26" s="1" customFormat="1" ht="16.5" customHeight="1">
      <c r="A25" s="138"/>
      <c r="B25" s="143" t="s">
        <v>2</v>
      </c>
      <c r="C25" s="144"/>
      <c r="D25" s="144"/>
      <c r="E25" s="144"/>
      <c r="F25" s="147"/>
      <c r="G25" s="143">
        <f t="shared" si="0"/>
        <v>1570</v>
      </c>
      <c r="H25" s="144"/>
      <c r="I25" s="144"/>
      <c r="J25" s="147"/>
      <c r="K25" s="143">
        <v>444</v>
      </c>
      <c r="L25" s="144"/>
      <c r="M25" s="144"/>
      <c r="N25" s="147"/>
      <c r="O25" s="143">
        <v>1027</v>
      </c>
      <c r="P25" s="144"/>
      <c r="Q25" s="144"/>
      <c r="R25" s="147"/>
      <c r="S25" s="143">
        <v>99</v>
      </c>
      <c r="T25" s="144"/>
      <c r="U25" s="144"/>
      <c r="V25" s="147"/>
      <c r="W25" s="143" t="s">
        <v>86</v>
      </c>
      <c r="X25" s="144"/>
      <c r="Y25" s="144"/>
      <c r="Z25" s="145"/>
    </row>
    <row r="26" spans="1:26" s="1" customFormat="1" ht="16.5" customHeight="1">
      <c r="A26" s="138"/>
      <c r="B26" s="143" t="s">
        <v>63</v>
      </c>
      <c r="C26" s="144"/>
      <c r="D26" s="144"/>
      <c r="E26" s="144"/>
      <c r="F26" s="147"/>
      <c r="G26" s="143">
        <f t="shared" si="0"/>
        <v>1709</v>
      </c>
      <c r="H26" s="144"/>
      <c r="I26" s="144"/>
      <c r="J26" s="147"/>
      <c r="K26" s="143">
        <v>411</v>
      </c>
      <c r="L26" s="144"/>
      <c r="M26" s="144"/>
      <c r="N26" s="147"/>
      <c r="O26" s="143">
        <v>1216</v>
      </c>
      <c r="P26" s="144"/>
      <c r="Q26" s="144"/>
      <c r="R26" s="147"/>
      <c r="S26" s="143">
        <v>82</v>
      </c>
      <c r="T26" s="144"/>
      <c r="U26" s="144"/>
      <c r="V26" s="147"/>
      <c r="W26" s="143" t="s">
        <v>86</v>
      </c>
      <c r="X26" s="144"/>
      <c r="Y26" s="144"/>
      <c r="Z26" s="145"/>
    </row>
    <row r="27" spans="1:26" s="1" customFormat="1" ht="16.5" customHeight="1">
      <c r="A27" s="138"/>
      <c r="B27" s="143" t="s">
        <v>3</v>
      </c>
      <c r="C27" s="144"/>
      <c r="D27" s="144"/>
      <c r="E27" s="144"/>
      <c r="F27" s="147"/>
      <c r="G27" s="143">
        <f t="shared" si="0"/>
        <v>1786</v>
      </c>
      <c r="H27" s="144"/>
      <c r="I27" s="144"/>
      <c r="J27" s="147"/>
      <c r="K27" s="143">
        <v>473</v>
      </c>
      <c r="L27" s="144"/>
      <c r="M27" s="144"/>
      <c r="N27" s="147"/>
      <c r="O27" s="143">
        <v>1212</v>
      </c>
      <c r="P27" s="144"/>
      <c r="Q27" s="144"/>
      <c r="R27" s="147"/>
      <c r="S27" s="143">
        <v>101</v>
      </c>
      <c r="T27" s="144"/>
      <c r="U27" s="144"/>
      <c r="V27" s="147"/>
      <c r="W27" s="143" t="s">
        <v>87</v>
      </c>
      <c r="X27" s="144"/>
      <c r="Y27" s="144"/>
      <c r="Z27" s="145"/>
    </row>
    <row r="28" spans="1:26" s="1" customFormat="1" ht="16.5" customHeight="1">
      <c r="A28" s="138"/>
      <c r="B28" s="143" t="s">
        <v>4</v>
      </c>
      <c r="C28" s="144"/>
      <c r="D28" s="144"/>
      <c r="E28" s="144"/>
      <c r="F28" s="147"/>
      <c r="G28" s="143">
        <f t="shared" si="0"/>
        <v>1659</v>
      </c>
      <c r="H28" s="144"/>
      <c r="I28" s="144"/>
      <c r="J28" s="147"/>
      <c r="K28" s="143">
        <v>387</v>
      </c>
      <c r="L28" s="144"/>
      <c r="M28" s="144"/>
      <c r="N28" s="147"/>
      <c r="O28" s="143">
        <v>1180</v>
      </c>
      <c r="P28" s="144"/>
      <c r="Q28" s="144"/>
      <c r="R28" s="147"/>
      <c r="S28" s="143">
        <v>92</v>
      </c>
      <c r="T28" s="144"/>
      <c r="U28" s="144"/>
      <c r="V28" s="147"/>
      <c r="W28" s="143" t="s">
        <v>88</v>
      </c>
      <c r="X28" s="144"/>
      <c r="Y28" s="144"/>
      <c r="Z28" s="145"/>
    </row>
    <row r="29" spans="1:26" s="1" customFormat="1" ht="16.5" customHeight="1">
      <c r="A29" s="138"/>
      <c r="B29" s="143" t="s">
        <v>5</v>
      </c>
      <c r="C29" s="144"/>
      <c r="D29" s="144"/>
      <c r="E29" s="144"/>
      <c r="F29" s="147"/>
      <c r="G29" s="143">
        <v>1483</v>
      </c>
      <c r="H29" s="144"/>
      <c r="I29" s="144"/>
      <c r="J29" s="147"/>
      <c r="K29" s="143">
        <v>345</v>
      </c>
      <c r="L29" s="144"/>
      <c r="M29" s="144"/>
      <c r="N29" s="147"/>
      <c r="O29" s="143">
        <v>1042</v>
      </c>
      <c r="P29" s="144"/>
      <c r="Q29" s="144"/>
      <c r="R29" s="147"/>
      <c r="S29" s="143">
        <v>96</v>
      </c>
      <c r="T29" s="144"/>
      <c r="U29" s="144"/>
      <c r="V29" s="147"/>
      <c r="W29" s="143" t="s">
        <v>86</v>
      </c>
      <c r="X29" s="144"/>
      <c r="Y29" s="144"/>
      <c r="Z29" s="145"/>
    </row>
    <row r="30" spans="1:26" s="1" customFormat="1" ht="16.5" customHeight="1">
      <c r="A30" s="138"/>
      <c r="B30" s="143" t="s">
        <v>6</v>
      </c>
      <c r="C30" s="144"/>
      <c r="D30" s="144"/>
      <c r="E30" s="144"/>
      <c r="F30" s="147"/>
      <c r="G30" s="143">
        <f t="shared" si="0"/>
        <v>1592</v>
      </c>
      <c r="H30" s="144"/>
      <c r="I30" s="144"/>
      <c r="J30" s="147"/>
      <c r="K30" s="143">
        <v>451</v>
      </c>
      <c r="L30" s="144"/>
      <c r="M30" s="144"/>
      <c r="N30" s="147"/>
      <c r="O30" s="143">
        <v>1031</v>
      </c>
      <c r="P30" s="144"/>
      <c r="Q30" s="144"/>
      <c r="R30" s="147"/>
      <c r="S30" s="143">
        <v>110</v>
      </c>
      <c r="T30" s="144"/>
      <c r="U30" s="144"/>
      <c r="V30" s="147"/>
      <c r="W30" s="143" t="s">
        <v>86</v>
      </c>
      <c r="X30" s="144"/>
      <c r="Y30" s="144"/>
      <c r="Z30" s="145"/>
    </row>
    <row r="31" spans="1:26" s="1" customFormat="1" ht="16.5" customHeight="1">
      <c r="A31" s="138"/>
      <c r="B31" s="143" t="s">
        <v>7</v>
      </c>
      <c r="C31" s="144"/>
      <c r="D31" s="144"/>
      <c r="E31" s="144"/>
      <c r="F31" s="147"/>
      <c r="G31" s="143">
        <f t="shared" si="0"/>
        <v>1615</v>
      </c>
      <c r="H31" s="144"/>
      <c r="I31" s="144"/>
      <c r="J31" s="147"/>
      <c r="K31" s="143">
        <v>446</v>
      </c>
      <c r="L31" s="144"/>
      <c r="M31" s="144"/>
      <c r="N31" s="147"/>
      <c r="O31" s="143">
        <v>1038</v>
      </c>
      <c r="P31" s="144"/>
      <c r="Q31" s="144"/>
      <c r="R31" s="147"/>
      <c r="S31" s="143">
        <v>131</v>
      </c>
      <c r="T31" s="144"/>
      <c r="U31" s="144"/>
      <c r="V31" s="147"/>
      <c r="W31" s="143" t="s">
        <v>86</v>
      </c>
      <c r="X31" s="144"/>
      <c r="Y31" s="144"/>
      <c r="Z31" s="145"/>
    </row>
    <row r="32" spans="1:26" s="1" customFormat="1" ht="16.5" customHeight="1" thickBot="1">
      <c r="A32" s="139"/>
      <c r="B32" s="140" t="s">
        <v>8</v>
      </c>
      <c r="C32" s="141"/>
      <c r="D32" s="141"/>
      <c r="E32" s="141"/>
      <c r="F32" s="142"/>
      <c r="G32" s="140">
        <f>SUM(K32:V32)</f>
        <v>1912</v>
      </c>
      <c r="H32" s="141"/>
      <c r="I32" s="141"/>
      <c r="J32" s="142"/>
      <c r="K32" s="140">
        <v>478</v>
      </c>
      <c r="L32" s="141"/>
      <c r="M32" s="141"/>
      <c r="N32" s="142"/>
      <c r="O32" s="140">
        <v>1307</v>
      </c>
      <c r="P32" s="141"/>
      <c r="Q32" s="141"/>
      <c r="R32" s="142"/>
      <c r="S32" s="140">
        <v>127</v>
      </c>
      <c r="T32" s="141"/>
      <c r="U32" s="141"/>
      <c r="V32" s="142"/>
      <c r="W32" s="140" t="s">
        <v>86</v>
      </c>
      <c r="X32" s="141"/>
      <c r="Y32" s="141"/>
      <c r="Z32" s="146"/>
    </row>
    <row r="33" spans="7:10" s="1" customFormat="1" ht="20.25" customHeight="1">
      <c r="G33" s="87" t="s">
        <v>108</v>
      </c>
      <c r="H33" s="87"/>
      <c r="I33" s="87"/>
      <c r="J33" s="87"/>
    </row>
    <row r="34" s="1" customFormat="1" ht="20.25" customHeight="1"/>
    <row r="35" s="1" customFormat="1" ht="20.25" customHeight="1"/>
    <row r="36" s="1" customFormat="1" ht="20.25" customHeight="1"/>
    <row r="38" spans="38:43" ht="13.5">
      <c r="AL38" s="56"/>
      <c r="AM38" s="56"/>
      <c r="AN38" s="56" t="s">
        <v>99</v>
      </c>
      <c r="AO38" s="56" t="s">
        <v>100</v>
      </c>
      <c r="AP38" s="56" t="s">
        <v>101</v>
      </c>
      <c r="AQ38" s="56"/>
    </row>
    <row r="39" spans="38:43" ht="13.5">
      <c r="AL39" s="83"/>
      <c r="AM39" s="82" t="s">
        <v>18</v>
      </c>
      <c r="AN39" s="82">
        <v>4558</v>
      </c>
      <c r="AO39" s="82">
        <v>4681</v>
      </c>
      <c r="AP39" s="84">
        <v>5213</v>
      </c>
      <c r="AQ39" s="83"/>
    </row>
    <row r="40" spans="38:43" ht="13.5">
      <c r="AL40" s="83"/>
      <c r="AM40" s="82" t="s">
        <v>93</v>
      </c>
      <c r="AN40" s="82">
        <v>12688</v>
      </c>
      <c r="AO40" s="82">
        <v>11617</v>
      </c>
      <c r="AP40" s="84">
        <v>13022</v>
      </c>
      <c r="AQ40" s="83"/>
    </row>
    <row r="41" spans="38:43" ht="13.5">
      <c r="AL41" s="82"/>
      <c r="AM41" s="82" t="s">
        <v>19</v>
      </c>
      <c r="AN41" s="82">
        <v>514</v>
      </c>
      <c r="AO41" s="82">
        <v>731</v>
      </c>
      <c r="AP41" s="82">
        <v>1193</v>
      </c>
      <c r="AQ41" s="82"/>
    </row>
    <row r="42" spans="33:42" ht="13.5">
      <c r="AG42" s="56"/>
      <c r="AH42" s="56"/>
      <c r="AI42" s="56"/>
      <c r="AJ42" s="56"/>
      <c r="AK42" s="56"/>
      <c r="AL42" s="56"/>
      <c r="AM42" s="56"/>
      <c r="AN42" s="56"/>
      <c r="AO42" s="56"/>
      <c r="AP42" s="56"/>
    </row>
    <row r="50" s="1" customFormat="1" ht="16.5" customHeight="1">
      <c r="A50" s="1" t="s">
        <v>114</v>
      </c>
    </row>
    <row r="51" s="1" customFormat="1" ht="16.5" customHeight="1">
      <c r="AD51" s="50" t="s">
        <v>65</v>
      </c>
    </row>
    <row r="52" spans="2:34" s="1" customFormat="1" ht="15" customHeight="1">
      <c r="B52" s="14"/>
      <c r="C52" s="15"/>
      <c r="D52" s="11"/>
      <c r="E52" s="174" t="s">
        <v>17</v>
      </c>
      <c r="F52" s="174"/>
      <c r="G52" s="174"/>
      <c r="H52" s="175"/>
      <c r="I52" s="173" t="s">
        <v>11</v>
      </c>
      <c r="J52" s="174"/>
      <c r="K52" s="175"/>
      <c r="L52" s="173" t="s">
        <v>12</v>
      </c>
      <c r="M52" s="174"/>
      <c r="N52" s="175"/>
      <c r="O52" s="173" t="s">
        <v>13</v>
      </c>
      <c r="P52" s="174"/>
      <c r="Q52" s="175"/>
      <c r="R52" s="173" t="s">
        <v>14</v>
      </c>
      <c r="S52" s="174"/>
      <c r="T52" s="175"/>
      <c r="U52" s="173" t="s">
        <v>15</v>
      </c>
      <c r="V52" s="174"/>
      <c r="W52" s="175"/>
      <c r="X52" s="173" t="s">
        <v>16</v>
      </c>
      <c r="Y52" s="174"/>
      <c r="Z52" s="175"/>
      <c r="AA52" s="173" t="s">
        <v>9</v>
      </c>
      <c r="AB52" s="174"/>
      <c r="AC52" s="174"/>
      <c r="AD52" s="175"/>
      <c r="AE52" s="251" t="s">
        <v>54</v>
      </c>
      <c r="AF52" s="252"/>
      <c r="AG52" s="252"/>
      <c r="AH52" s="253"/>
    </row>
    <row r="53" spans="2:34" s="1" customFormat="1" ht="15" customHeight="1">
      <c r="B53" s="171" t="s">
        <v>67</v>
      </c>
      <c r="C53" s="172"/>
      <c r="D53" s="172"/>
      <c r="E53" s="172"/>
      <c r="F53" s="12"/>
      <c r="G53" s="12"/>
      <c r="H53" s="13"/>
      <c r="I53" s="171"/>
      <c r="J53" s="172"/>
      <c r="K53" s="176"/>
      <c r="L53" s="171"/>
      <c r="M53" s="172"/>
      <c r="N53" s="176"/>
      <c r="O53" s="171"/>
      <c r="P53" s="172"/>
      <c r="Q53" s="176"/>
      <c r="R53" s="171"/>
      <c r="S53" s="172"/>
      <c r="T53" s="176"/>
      <c r="U53" s="171"/>
      <c r="V53" s="172"/>
      <c r="W53" s="176"/>
      <c r="X53" s="171"/>
      <c r="Y53" s="172"/>
      <c r="Z53" s="176"/>
      <c r="AA53" s="171"/>
      <c r="AB53" s="172"/>
      <c r="AC53" s="172"/>
      <c r="AD53" s="176"/>
      <c r="AE53" s="251" t="s">
        <v>53</v>
      </c>
      <c r="AF53" s="252"/>
      <c r="AG53" s="252"/>
      <c r="AH53" s="253"/>
    </row>
    <row r="54" spans="2:34" s="1" customFormat="1" ht="15" customHeight="1">
      <c r="B54" s="118" t="s">
        <v>111</v>
      </c>
      <c r="C54" s="92"/>
      <c r="D54" s="16" t="s">
        <v>35</v>
      </c>
      <c r="E54" s="17"/>
      <c r="F54" s="18"/>
      <c r="G54" s="18"/>
      <c r="H54" s="19"/>
      <c r="I54" s="119">
        <v>788</v>
      </c>
      <c r="J54" s="120"/>
      <c r="K54" s="121"/>
      <c r="L54" s="119">
        <v>2498</v>
      </c>
      <c r="M54" s="120"/>
      <c r="N54" s="121"/>
      <c r="O54" s="119">
        <v>1974</v>
      </c>
      <c r="P54" s="120"/>
      <c r="Q54" s="121"/>
      <c r="R54" s="119">
        <v>1380</v>
      </c>
      <c r="S54" s="120"/>
      <c r="T54" s="121"/>
      <c r="U54" s="119">
        <v>1398</v>
      </c>
      <c r="V54" s="120"/>
      <c r="W54" s="121"/>
      <c r="X54" s="119">
        <v>1056</v>
      </c>
      <c r="Y54" s="120"/>
      <c r="Z54" s="121"/>
      <c r="AA54" s="119">
        <f aca="true" t="shared" si="1" ref="AA54:AA63">SUM(I54:X54)</f>
        <v>9094</v>
      </c>
      <c r="AB54" s="120"/>
      <c r="AC54" s="120"/>
      <c r="AD54" s="121"/>
      <c r="AE54" s="115">
        <v>79456</v>
      </c>
      <c r="AF54" s="116"/>
      <c r="AG54" s="116"/>
      <c r="AH54" s="117"/>
    </row>
    <row r="55" spans="2:34" s="1" customFormat="1" ht="15" customHeight="1">
      <c r="B55" s="91"/>
      <c r="C55" s="88"/>
      <c r="D55" s="20" t="s">
        <v>51</v>
      </c>
      <c r="E55" s="21"/>
      <c r="F55" s="22"/>
      <c r="G55" s="22"/>
      <c r="H55" s="23"/>
      <c r="I55" s="109">
        <v>191</v>
      </c>
      <c r="J55" s="110"/>
      <c r="K55" s="111"/>
      <c r="L55" s="109">
        <v>577</v>
      </c>
      <c r="M55" s="110"/>
      <c r="N55" s="111"/>
      <c r="O55" s="109">
        <v>427</v>
      </c>
      <c r="P55" s="110"/>
      <c r="Q55" s="111"/>
      <c r="R55" s="109">
        <v>263</v>
      </c>
      <c r="S55" s="110"/>
      <c r="T55" s="111"/>
      <c r="U55" s="109">
        <v>254</v>
      </c>
      <c r="V55" s="110"/>
      <c r="W55" s="111"/>
      <c r="X55" s="109">
        <v>231</v>
      </c>
      <c r="Y55" s="110"/>
      <c r="Z55" s="111"/>
      <c r="AA55" s="109">
        <f t="shared" si="1"/>
        <v>1943</v>
      </c>
      <c r="AB55" s="110"/>
      <c r="AC55" s="110"/>
      <c r="AD55" s="111"/>
      <c r="AE55" s="7"/>
      <c r="AF55" s="8"/>
      <c r="AG55" s="8"/>
      <c r="AH55" s="9"/>
    </row>
    <row r="56" spans="2:34" s="1" customFormat="1" ht="15" customHeight="1">
      <c r="B56" s="91"/>
      <c r="C56" s="88"/>
      <c r="D56" s="20" t="s">
        <v>52</v>
      </c>
      <c r="E56" s="21"/>
      <c r="F56" s="22"/>
      <c r="G56" s="22"/>
      <c r="H56" s="23"/>
      <c r="I56" s="109">
        <v>597</v>
      </c>
      <c r="J56" s="110"/>
      <c r="K56" s="111"/>
      <c r="L56" s="109">
        <v>1921</v>
      </c>
      <c r="M56" s="110"/>
      <c r="N56" s="111"/>
      <c r="O56" s="109">
        <v>1547</v>
      </c>
      <c r="P56" s="110"/>
      <c r="Q56" s="111"/>
      <c r="R56" s="109">
        <v>1117</v>
      </c>
      <c r="S56" s="110"/>
      <c r="T56" s="111"/>
      <c r="U56" s="109">
        <v>1144</v>
      </c>
      <c r="V56" s="110"/>
      <c r="W56" s="111"/>
      <c r="X56" s="109">
        <v>825</v>
      </c>
      <c r="Y56" s="110"/>
      <c r="Z56" s="111"/>
      <c r="AA56" s="109">
        <f t="shared" si="1"/>
        <v>7151</v>
      </c>
      <c r="AB56" s="110"/>
      <c r="AC56" s="110"/>
      <c r="AD56" s="111"/>
      <c r="AE56" s="7"/>
      <c r="AF56" s="8"/>
      <c r="AG56" s="8"/>
      <c r="AH56" s="9"/>
    </row>
    <row r="57" spans="2:34" s="1" customFormat="1" ht="15" customHeight="1">
      <c r="B57" s="91"/>
      <c r="C57" s="88"/>
      <c r="D57" s="24" t="s">
        <v>36</v>
      </c>
      <c r="E57" s="25"/>
      <c r="F57" s="26"/>
      <c r="G57" s="26"/>
      <c r="H57" s="27"/>
      <c r="I57" s="112">
        <v>7</v>
      </c>
      <c r="J57" s="113"/>
      <c r="K57" s="114"/>
      <c r="L57" s="112">
        <v>83</v>
      </c>
      <c r="M57" s="113"/>
      <c r="N57" s="114"/>
      <c r="O57" s="112">
        <v>97</v>
      </c>
      <c r="P57" s="113"/>
      <c r="Q57" s="114"/>
      <c r="R57" s="112">
        <v>70</v>
      </c>
      <c r="S57" s="113"/>
      <c r="T57" s="114"/>
      <c r="U57" s="112">
        <v>64</v>
      </c>
      <c r="V57" s="113"/>
      <c r="W57" s="114"/>
      <c r="X57" s="112">
        <v>66</v>
      </c>
      <c r="Y57" s="113"/>
      <c r="Z57" s="114"/>
      <c r="AA57" s="112">
        <f t="shared" si="1"/>
        <v>387</v>
      </c>
      <c r="AB57" s="113"/>
      <c r="AC57" s="113"/>
      <c r="AD57" s="114"/>
      <c r="AE57" s="10"/>
      <c r="AF57" s="4"/>
      <c r="AG57" s="4"/>
      <c r="AH57" s="5"/>
    </row>
    <row r="58" spans="2:34" s="1" customFormat="1" ht="15" customHeight="1" thickBot="1">
      <c r="B58" s="89"/>
      <c r="C58" s="90"/>
      <c r="D58" s="122" t="s">
        <v>50</v>
      </c>
      <c r="E58" s="123"/>
      <c r="F58" s="123"/>
      <c r="G58" s="123"/>
      <c r="H58" s="124"/>
      <c r="I58" s="93">
        <f>I54+I57</f>
        <v>795</v>
      </c>
      <c r="J58" s="94"/>
      <c r="K58" s="95"/>
      <c r="L58" s="93">
        <f>L54+L57</f>
        <v>2581</v>
      </c>
      <c r="M58" s="94"/>
      <c r="N58" s="95"/>
      <c r="O58" s="93">
        <f>O54+O57</f>
        <v>2071</v>
      </c>
      <c r="P58" s="94"/>
      <c r="Q58" s="95"/>
      <c r="R58" s="93">
        <f>R54+R57</f>
        <v>1450</v>
      </c>
      <c r="S58" s="94"/>
      <c r="T58" s="95"/>
      <c r="U58" s="93">
        <f>U54+U57</f>
        <v>1462</v>
      </c>
      <c r="V58" s="94"/>
      <c r="W58" s="95"/>
      <c r="X58" s="93">
        <f>X54+X57</f>
        <v>1122</v>
      </c>
      <c r="Y58" s="94"/>
      <c r="Z58" s="95"/>
      <c r="AA58" s="93">
        <f t="shared" si="1"/>
        <v>9481</v>
      </c>
      <c r="AB58" s="94"/>
      <c r="AC58" s="94"/>
      <c r="AD58" s="95"/>
      <c r="AE58" s="96">
        <f>AA54/AE54</f>
        <v>0.11445328231977446</v>
      </c>
      <c r="AF58" s="97"/>
      <c r="AG58" s="97"/>
      <c r="AH58" s="98"/>
    </row>
    <row r="59" spans="2:34" s="1" customFormat="1" ht="15" customHeight="1" thickTop="1">
      <c r="B59" s="118" t="s">
        <v>110</v>
      </c>
      <c r="C59" s="92"/>
      <c r="D59" s="16" t="s">
        <v>35</v>
      </c>
      <c r="E59" s="17"/>
      <c r="F59" s="18"/>
      <c r="G59" s="18"/>
      <c r="H59" s="19"/>
      <c r="I59" s="119">
        <v>919</v>
      </c>
      <c r="J59" s="120"/>
      <c r="K59" s="121"/>
      <c r="L59" s="119">
        <f>L60+L61</f>
        <v>3303</v>
      </c>
      <c r="M59" s="120"/>
      <c r="N59" s="121"/>
      <c r="O59" s="119">
        <f>O60+O61</f>
        <v>2497</v>
      </c>
      <c r="P59" s="120"/>
      <c r="Q59" s="121"/>
      <c r="R59" s="119">
        <f>R60+R61</f>
        <v>1584</v>
      </c>
      <c r="S59" s="120"/>
      <c r="T59" s="121"/>
      <c r="U59" s="119">
        <f>U60+U61</f>
        <v>1503</v>
      </c>
      <c r="V59" s="120"/>
      <c r="W59" s="121"/>
      <c r="X59" s="119">
        <f>X60+X61</f>
        <v>1180</v>
      </c>
      <c r="Y59" s="120"/>
      <c r="Z59" s="121"/>
      <c r="AA59" s="119">
        <f t="shared" si="1"/>
        <v>10986</v>
      </c>
      <c r="AB59" s="120"/>
      <c r="AC59" s="120"/>
      <c r="AD59" s="121"/>
      <c r="AE59" s="115">
        <v>82314</v>
      </c>
      <c r="AF59" s="116"/>
      <c r="AG59" s="116"/>
      <c r="AH59" s="117"/>
    </row>
    <row r="60" spans="2:34" s="1" customFormat="1" ht="15" customHeight="1">
      <c r="B60" s="91"/>
      <c r="C60" s="88"/>
      <c r="D60" s="20" t="s">
        <v>51</v>
      </c>
      <c r="E60" s="21"/>
      <c r="F60" s="22"/>
      <c r="G60" s="22"/>
      <c r="H60" s="23"/>
      <c r="I60" s="109">
        <v>234</v>
      </c>
      <c r="J60" s="110"/>
      <c r="K60" s="111"/>
      <c r="L60" s="109">
        <v>762</v>
      </c>
      <c r="M60" s="110"/>
      <c r="N60" s="111"/>
      <c r="O60" s="109">
        <v>558</v>
      </c>
      <c r="P60" s="110"/>
      <c r="Q60" s="111"/>
      <c r="R60" s="109">
        <v>320</v>
      </c>
      <c r="S60" s="110"/>
      <c r="T60" s="111"/>
      <c r="U60" s="109">
        <v>286</v>
      </c>
      <c r="V60" s="110"/>
      <c r="W60" s="111"/>
      <c r="X60" s="109">
        <v>230</v>
      </c>
      <c r="Y60" s="110"/>
      <c r="Z60" s="111"/>
      <c r="AA60" s="109">
        <f t="shared" si="1"/>
        <v>2390</v>
      </c>
      <c r="AB60" s="110"/>
      <c r="AC60" s="110"/>
      <c r="AD60" s="111"/>
      <c r="AE60" s="7"/>
      <c r="AF60" s="8"/>
      <c r="AG60" s="8"/>
      <c r="AH60" s="9"/>
    </row>
    <row r="61" spans="2:34" s="1" customFormat="1" ht="15" customHeight="1">
      <c r="B61" s="91"/>
      <c r="C61" s="88"/>
      <c r="D61" s="20" t="s">
        <v>52</v>
      </c>
      <c r="E61" s="21"/>
      <c r="F61" s="22"/>
      <c r="G61" s="22"/>
      <c r="H61" s="23"/>
      <c r="I61" s="109">
        <v>685</v>
      </c>
      <c r="J61" s="110"/>
      <c r="K61" s="111"/>
      <c r="L61" s="109">
        <v>2541</v>
      </c>
      <c r="M61" s="110"/>
      <c r="N61" s="111"/>
      <c r="O61" s="109">
        <v>1939</v>
      </c>
      <c r="P61" s="110"/>
      <c r="Q61" s="111"/>
      <c r="R61" s="109">
        <v>1264</v>
      </c>
      <c r="S61" s="110"/>
      <c r="T61" s="111"/>
      <c r="U61" s="109">
        <v>1217</v>
      </c>
      <c r="V61" s="110"/>
      <c r="W61" s="111"/>
      <c r="X61" s="109">
        <v>950</v>
      </c>
      <c r="Y61" s="110"/>
      <c r="Z61" s="111"/>
      <c r="AA61" s="109">
        <f t="shared" si="1"/>
        <v>8596</v>
      </c>
      <c r="AB61" s="110"/>
      <c r="AC61" s="110"/>
      <c r="AD61" s="111"/>
      <c r="AE61" s="7"/>
      <c r="AF61" s="8"/>
      <c r="AG61" s="8"/>
      <c r="AH61" s="9"/>
    </row>
    <row r="62" spans="2:34" s="1" customFormat="1" ht="15" customHeight="1">
      <c r="B62" s="91"/>
      <c r="C62" s="88"/>
      <c r="D62" s="24" t="s">
        <v>36</v>
      </c>
      <c r="E62" s="25"/>
      <c r="F62" s="26"/>
      <c r="G62" s="26"/>
      <c r="H62" s="27"/>
      <c r="I62" s="112">
        <v>5</v>
      </c>
      <c r="J62" s="113"/>
      <c r="K62" s="114"/>
      <c r="L62" s="112">
        <v>86</v>
      </c>
      <c r="M62" s="113"/>
      <c r="N62" s="114"/>
      <c r="O62" s="112">
        <v>140</v>
      </c>
      <c r="P62" s="113"/>
      <c r="Q62" s="114"/>
      <c r="R62" s="112">
        <v>83</v>
      </c>
      <c r="S62" s="113"/>
      <c r="T62" s="114"/>
      <c r="U62" s="112">
        <v>75</v>
      </c>
      <c r="V62" s="113"/>
      <c r="W62" s="114"/>
      <c r="X62" s="112">
        <v>67</v>
      </c>
      <c r="Y62" s="113"/>
      <c r="Z62" s="114"/>
      <c r="AA62" s="112">
        <f t="shared" si="1"/>
        <v>456</v>
      </c>
      <c r="AB62" s="113"/>
      <c r="AC62" s="113"/>
      <c r="AD62" s="114"/>
      <c r="AE62" s="10"/>
      <c r="AF62" s="4"/>
      <c r="AG62" s="4"/>
      <c r="AH62" s="5"/>
    </row>
    <row r="63" spans="2:34" s="1" customFormat="1" ht="15" customHeight="1" thickBot="1">
      <c r="B63" s="89"/>
      <c r="C63" s="90"/>
      <c r="D63" s="122" t="s">
        <v>50</v>
      </c>
      <c r="E63" s="123"/>
      <c r="F63" s="123"/>
      <c r="G63" s="123"/>
      <c r="H63" s="124"/>
      <c r="I63" s="93">
        <f>I59+I62</f>
        <v>924</v>
      </c>
      <c r="J63" s="94"/>
      <c r="K63" s="95"/>
      <c r="L63" s="93">
        <f>L59+L62</f>
        <v>3389</v>
      </c>
      <c r="M63" s="94"/>
      <c r="N63" s="95"/>
      <c r="O63" s="93">
        <f>O59+O62</f>
        <v>2637</v>
      </c>
      <c r="P63" s="94"/>
      <c r="Q63" s="95"/>
      <c r="R63" s="93">
        <f>R59+R62</f>
        <v>1667</v>
      </c>
      <c r="S63" s="94"/>
      <c r="T63" s="95"/>
      <c r="U63" s="93">
        <f>U59+U62</f>
        <v>1578</v>
      </c>
      <c r="V63" s="94"/>
      <c r="W63" s="95"/>
      <c r="X63" s="93">
        <f>X59+X62</f>
        <v>1247</v>
      </c>
      <c r="Y63" s="94"/>
      <c r="Z63" s="95"/>
      <c r="AA63" s="93">
        <f t="shared" si="1"/>
        <v>11442</v>
      </c>
      <c r="AB63" s="94"/>
      <c r="AC63" s="94"/>
      <c r="AD63" s="95"/>
      <c r="AE63" s="96">
        <f>AA59/AE59</f>
        <v>0.13346453823164953</v>
      </c>
      <c r="AF63" s="97"/>
      <c r="AG63" s="97"/>
      <c r="AH63" s="98"/>
    </row>
    <row r="64" spans="2:34" s="3" customFormat="1" ht="16.5" customHeight="1" thickTop="1">
      <c r="B64" s="45"/>
      <c r="C64" s="46"/>
      <c r="D64" s="28" t="s">
        <v>35</v>
      </c>
      <c r="E64" s="29"/>
      <c r="F64" s="30"/>
      <c r="G64" s="30"/>
      <c r="H64" s="31"/>
      <c r="I64" s="119">
        <f>I65+I66</f>
        <v>946</v>
      </c>
      <c r="J64" s="120"/>
      <c r="K64" s="121"/>
      <c r="L64" s="119">
        <f>L65+L66</f>
        <v>3403</v>
      </c>
      <c r="M64" s="120"/>
      <c r="N64" s="121"/>
      <c r="O64" s="119">
        <f>O65+O66</f>
        <v>2561</v>
      </c>
      <c r="P64" s="120"/>
      <c r="Q64" s="121"/>
      <c r="R64" s="119">
        <f>R65+R66</f>
        <v>1559</v>
      </c>
      <c r="S64" s="120"/>
      <c r="T64" s="121"/>
      <c r="U64" s="119">
        <f>U65+U66</f>
        <v>1523</v>
      </c>
      <c r="V64" s="120"/>
      <c r="W64" s="121"/>
      <c r="X64" s="119">
        <f>X65+X66</f>
        <v>1199</v>
      </c>
      <c r="Y64" s="120"/>
      <c r="Z64" s="121"/>
      <c r="AA64" s="158">
        <f>SUM(D64:Z64)</f>
        <v>11191</v>
      </c>
      <c r="AB64" s="159"/>
      <c r="AC64" s="159"/>
      <c r="AD64" s="160"/>
      <c r="AE64" s="254">
        <v>82468</v>
      </c>
      <c r="AF64" s="255"/>
      <c r="AG64" s="255"/>
      <c r="AH64" s="256"/>
    </row>
    <row r="65" spans="2:34" s="3" customFormat="1" ht="16.5" customHeight="1">
      <c r="B65" s="47"/>
      <c r="C65" s="46"/>
      <c r="D65" s="20" t="s">
        <v>51</v>
      </c>
      <c r="E65" s="21"/>
      <c r="F65" s="22"/>
      <c r="G65" s="22"/>
      <c r="H65" s="23"/>
      <c r="I65" s="109">
        <v>243</v>
      </c>
      <c r="J65" s="110"/>
      <c r="K65" s="111"/>
      <c r="L65" s="109">
        <v>799</v>
      </c>
      <c r="M65" s="110"/>
      <c r="N65" s="111"/>
      <c r="O65" s="109">
        <v>564</v>
      </c>
      <c r="P65" s="110"/>
      <c r="Q65" s="111"/>
      <c r="R65" s="109">
        <v>310</v>
      </c>
      <c r="S65" s="110"/>
      <c r="T65" s="111"/>
      <c r="U65" s="109">
        <v>293</v>
      </c>
      <c r="V65" s="110"/>
      <c r="W65" s="111"/>
      <c r="X65" s="109">
        <v>234</v>
      </c>
      <c r="Y65" s="110"/>
      <c r="Z65" s="111"/>
      <c r="AA65" s="109">
        <f>SUM(D65:Z65)</f>
        <v>2443</v>
      </c>
      <c r="AB65" s="110"/>
      <c r="AC65" s="110"/>
      <c r="AD65" s="111"/>
      <c r="AE65" s="7"/>
      <c r="AF65" s="8"/>
      <c r="AG65" s="8"/>
      <c r="AH65" s="9"/>
    </row>
    <row r="66" spans="2:34" s="3" customFormat="1" ht="16.5" customHeight="1">
      <c r="B66" s="190" t="s">
        <v>37</v>
      </c>
      <c r="C66" s="191"/>
      <c r="D66" s="20" t="s">
        <v>52</v>
      </c>
      <c r="E66" s="21"/>
      <c r="F66" s="22"/>
      <c r="G66" s="22"/>
      <c r="H66" s="23"/>
      <c r="I66" s="109">
        <v>703</v>
      </c>
      <c r="J66" s="110"/>
      <c r="K66" s="111"/>
      <c r="L66" s="109">
        <v>2604</v>
      </c>
      <c r="M66" s="110"/>
      <c r="N66" s="111"/>
      <c r="O66" s="109">
        <v>1997</v>
      </c>
      <c r="P66" s="110"/>
      <c r="Q66" s="111"/>
      <c r="R66" s="109">
        <v>1249</v>
      </c>
      <c r="S66" s="110"/>
      <c r="T66" s="111"/>
      <c r="U66" s="109">
        <v>1230</v>
      </c>
      <c r="V66" s="110"/>
      <c r="W66" s="111"/>
      <c r="X66" s="109">
        <v>965</v>
      </c>
      <c r="Y66" s="110"/>
      <c r="Z66" s="111"/>
      <c r="AA66" s="109">
        <f>SUM(D66:Z66)</f>
        <v>8748</v>
      </c>
      <c r="AB66" s="110"/>
      <c r="AC66" s="110"/>
      <c r="AD66" s="111"/>
      <c r="AE66" s="7"/>
      <c r="AF66" s="8"/>
      <c r="AG66" s="8"/>
      <c r="AH66" s="9"/>
    </row>
    <row r="67" spans="2:34" s="3" customFormat="1" ht="16.5" customHeight="1">
      <c r="B67" s="47"/>
      <c r="C67" s="46"/>
      <c r="D67" s="24" t="s">
        <v>36</v>
      </c>
      <c r="E67" s="25"/>
      <c r="F67" s="26"/>
      <c r="G67" s="26"/>
      <c r="H67" s="27"/>
      <c r="I67" s="112">
        <v>6</v>
      </c>
      <c r="J67" s="113"/>
      <c r="K67" s="114"/>
      <c r="L67" s="112">
        <v>92</v>
      </c>
      <c r="M67" s="113"/>
      <c r="N67" s="114"/>
      <c r="O67" s="112">
        <v>145</v>
      </c>
      <c r="P67" s="113"/>
      <c r="Q67" s="114"/>
      <c r="R67" s="112">
        <v>85</v>
      </c>
      <c r="S67" s="113"/>
      <c r="T67" s="114"/>
      <c r="U67" s="112">
        <v>79</v>
      </c>
      <c r="V67" s="113"/>
      <c r="W67" s="114"/>
      <c r="X67" s="112">
        <v>69</v>
      </c>
      <c r="Y67" s="113"/>
      <c r="Z67" s="114"/>
      <c r="AA67" s="187">
        <f>SUM(D67:Z67)</f>
        <v>476</v>
      </c>
      <c r="AB67" s="188"/>
      <c r="AC67" s="188"/>
      <c r="AD67" s="189"/>
      <c r="AE67" s="10"/>
      <c r="AF67" s="4"/>
      <c r="AG67" s="4"/>
      <c r="AH67" s="5"/>
    </row>
    <row r="68" spans="2:34" s="3" customFormat="1" ht="16.5" customHeight="1">
      <c r="B68" s="48"/>
      <c r="C68" s="49"/>
      <c r="D68" s="151" t="s">
        <v>50</v>
      </c>
      <c r="E68" s="152"/>
      <c r="F68" s="152"/>
      <c r="G68" s="152"/>
      <c r="H68" s="153"/>
      <c r="I68" s="148">
        <f>I64+I67</f>
        <v>952</v>
      </c>
      <c r="J68" s="149"/>
      <c r="K68" s="150"/>
      <c r="L68" s="148">
        <f>L64+L67</f>
        <v>3495</v>
      </c>
      <c r="M68" s="149"/>
      <c r="N68" s="150"/>
      <c r="O68" s="148">
        <f>O64+O67</f>
        <v>2706</v>
      </c>
      <c r="P68" s="149"/>
      <c r="Q68" s="150"/>
      <c r="R68" s="148">
        <f>R64+R67</f>
        <v>1644</v>
      </c>
      <c r="S68" s="149"/>
      <c r="T68" s="150"/>
      <c r="U68" s="148">
        <f>U64+U67</f>
        <v>1602</v>
      </c>
      <c r="V68" s="149"/>
      <c r="W68" s="150"/>
      <c r="X68" s="148">
        <f>X64+X67</f>
        <v>1268</v>
      </c>
      <c r="Y68" s="149"/>
      <c r="Z68" s="150"/>
      <c r="AA68" s="148">
        <f>SUM(D68:X68)</f>
        <v>11667</v>
      </c>
      <c r="AB68" s="149"/>
      <c r="AC68" s="149"/>
      <c r="AD68" s="150"/>
      <c r="AE68" s="184">
        <f>AA64/AE64</f>
        <v>0.13570112043459281</v>
      </c>
      <c r="AF68" s="185"/>
      <c r="AG68" s="185"/>
      <c r="AH68" s="186"/>
    </row>
    <row r="69" spans="2:34" s="3" customFormat="1" ht="16.5" customHeight="1">
      <c r="B69" s="45"/>
      <c r="C69" s="46"/>
      <c r="D69" s="28" t="s">
        <v>35</v>
      </c>
      <c r="E69" s="29"/>
      <c r="F69" s="30"/>
      <c r="G69" s="30"/>
      <c r="H69" s="31"/>
      <c r="I69" s="119">
        <f>I70+I71</f>
        <v>987</v>
      </c>
      <c r="J69" s="120"/>
      <c r="K69" s="121"/>
      <c r="L69" s="119">
        <f>L70+L71</f>
        <v>3495</v>
      </c>
      <c r="M69" s="120"/>
      <c r="N69" s="121"/>
      <c r="O69" s="119">
        <f>O70+O71</f>
        <v>2589</v>
      </c>
      <c r="P69" s="120"/>
      <c r="Q69" s="121"/>
      <c r="R69" s="119">
        <f>R70+R71</f>
        <v>1585</v>
      </c>
      <c r="S69" s="120"/>
      <c r="T69" s="121"/>
      <c r="U69" s="119">
        <f>U70+U71</f>
        <v>1542</v>
      </c>
      <c r="V69" s="120"/>
      <c r="W69" s="121"/>
      <c r="X69" s="119">
        <f>X70+X71</f>
        <v>1224</v>
      </c>
      <c r="Y69" s="120"/>
      <c r="Z69" s="121"/>
      <c r="AA69" s="158">
        <f>SUM(D69:Z69)</f>
        <v>11422</v>
      </c>
      <c r="AB69" s="159"/>
      <c r="AC69" s="159"/>
      <c r="AD69" s="160"/>
      <c r="AE69" s="115">
        <v>82651</v>
      </c>
      <c r="AF69" s="116"/>
      <c r="AG69" s="116"/>
      <c r="AH69" s="117"/>
    </row>
    <row r="70" spans="2:34" s="3" customFormat="1" ht="16.5" customHeight="1">
      <c r="B70" s="47"/>
      <c r="C70" s="46"/>
      <c r="D70" s="20" t="s">
        <v>51</v>
      </c>
      <c r="E70" s="21"/>
      <c r="F70" s="22"/>
      <c r="G70" s="22"/>
      <c r="H70" s="23"/>
      <c r="I70" s="109">
        <v>265</v>
      </c>
      <c r="J70" s="110"/>
      <c r="K70" s="111"/>
      <c r="L70" s="109">
        <v>818</v>
      </c>
      <c r="M70" s="110"/>
      <c r="N70" s="111"/>
      <c r="O70" s="109">
        <v>577</v>
      </c>
      <c r="P70" s="110"/>
      <c r="Q70" s="111"/>
      <c r="R70" s="109">
        <v>317</v>
      </c>
      <c r="S70" s="110"/>
      <c r="T70" s="111"/>
      <c r="U70" s="109">
        <v>288</v>
      </c>
      <c r="V70" s="110"/>
      <c r="W70" s="111"/>
      <c r="X70" s="109">
        <v>242</v>
      </c>
      <c r="Y70" s="110"/>
      <c r="Z70" s="111"/>
      <c r="AA70" s="109">
        <f>SUM(D70:Z70)</f>
        <v>2507</v>
      </c>
      <c r="AB70" s="110"/>
      <c r="AC70" s="110"/>
      <c r="AD70" s="111"/>
      <c r="AE70" s="7"/>
      <c r="AF70" s="8"/>
      <c r="AG70" s="8"/>
      <c r="AH70" s="9"/>
    </row>
    <row r="71" spans="2:34" s="3" customFormat="1" ht="16.5" customHeight="1">
      <c r="B71" s="190" t="s">
        <v>38</v>
      </c>
      <c r="C71" s="191"/>
      <c r="D71" s="20" t="s">
        <v>52</v>
      </c>
      <c r="E71" s="21"/>
      <c r="F71" s="22"/>
      <c r="G71" s="22"/>
      <c r="H71" s="23"/>
      <c r="I71" s="109">
        <v>722</v>
      </c>
      <c r="J71" s="110"/>
      <c r="K71" s="111"/>
      <c r="L71" s="109">
        <v>2677</v>
      </c>
      <c r="M71" s="110"/>
      <c r="N71" s="111"/>
      <c r="O71" s="109">
        <v>2012</v>
      </c>
      <c r="P71" s="110"/>
      <c r="Q71" s="111"/>
      <c r="R71" s="109">
        <v>1268</v>
      </c>
      <c r="S71" s="110"/>
      <c r="T71" s="111"/>
      <c r="U71" s="109">
        <v>1254</v>
      </c>
      <c r="V71" s="110"/>
      <c r="W71" s="111"/>
      <c r="X71" s="109">
        <v>982</v>
      </c>
      <c r="Y71" s="110"/>
      <c r="Z71" s="111"/>
      <c r="AA71" s="109">
        <f>SUM(D71:Z71)</f>
        <v>8915</v>
      </c>
      <c r="AB71" s="110"/>
      <c r="AC71" s="110"/>
      <c r="AD71" s="111"/>
      <c r="AE71" s="7"/>
      <c r="AF71" s="8"/>
      <c r="AG71" s="8"/>
      <c r="AH71" s="9"/>
    </row>
    <row r="72" spans="2:34" s="3" customFormat="1" ht="16.5" customHeight="1">
      <c r="B72" s="47"/>
      <c r="C72" s="46"/>
      <c r="D72" s="24" t="s">
        <v>36</v>
      </c>
      <c r="E72" s="25"/>
      <c r="F72" s="26"/>
      <c r="G72" s="26"/>
      <c r="H72" s="27"/>
      <c r="I72" s="112">
        <v>6</v>
      </c>
      <c r="J72" s="113"/>
      <c r="K72" s="114"/>
      <c r="L72" s="112">
        <v>93</v>
      </c>
      <c r="M72" s="113"/>
      <c r="N72" s="114"/>
      <c r="O72" s="112">
        <v>149</v>
      </c>
      <c r="P72" s="113"/>
      <c r="Q72" s="114"/>
      <c r="R72" s="112">
        <v>84</v>
      </c>
      <c r="S72" s="113"/>
      <c r="T72" s="114"/>
      <c r="U72" s="112">
        <v>82</v>
      </c>
      <c r="V72" s="113"/>
      <c r="W72" s="114"/>
      <c r="X72" s="112">
        <v>66</v>
      </c>
      <c r="Y72" s="113"/>
      <c r="Z72" s="114"/>
      <c r="AA72" s="187">
        <f>SUM(D72:Z72)</f>
        <v>480</v>
      </c>
      <c r="AB72" s="188"/>
      <c r="AC72" s="188"/>
      <c r="AD72" s="189"/>
      <c r="AE72" s="10"/>
      <c r="AF72" s="4"/>
      <c r="AG72" s="4"/>
      <c r="AH72" s="5"/>
    </row>
    <row r="73" spans="2:34" s="3" customFormat="1" ht="16.5" customHeight="1">
      <c r="B73" s="48"/>
      <c r="C73" s="49"/>
      <c r="D73" s="151" t="s">
        <v>50</v>
      </c>
      <c r="E73" s="152"/>
      <c r="F73" s="152"/>
      <c r="G73" s="152"/>
      <c r="H73" s="153"/>
      <c r="I73" s="148">
        <f>I69+I72</f>
        <v>993</v>
      </c>
      <c r="J73" s="149"/>
      <c r="K73" s="150"/>
      <c r="L73" s="148">
        <f>L69+L72</f>
        <v>3588</v>
      </c>
      <c r="M73" s="149"/>
      <c r="N73" s="150"/>
      <c r="O73" s="148">
        <f>O69+O72</f>
        <v>2738</v>
      </c>
      <c r="P73" s="149"/>
      <c r="Q73" s="150"/>
      <c r="R73" s="148">
        <f>R69+R72</f>
        <v>1669</v>
      </c>
      <c r="S73" s="149"/>
      <c r="T73" s="150"/>
      <c r="U73" s="148">
        <f>U69+U72</f>
        <v>1624</v>
      </c>
      <c r="V73" s="149"/>
      <c r="W73" s="150"/>
      <c r="X73" s="148">
        <f>X69+X72</f>
        <v>1290</v>
      </c>
      <c r="Y73" s="149"/>
      <c r="Z73" s="150"/>
      <c r="AA73" s="148">
        <f>SUM(D73:X73)</f>
        <v>11902</v>
      </c>
      <c r="AB73" s="149"/>
      <c r="AC73" s="149"/>
      <c r="AD73" s="150"/>
      <c r="AE73" s="184">
        <f>AA69/AE69</f>
        <v>0.138195545123471</v>
      </c>
      <c r="AF73" s="185"/>
      <c r="AG73" s="185"/>
      <c r="AH73" s="186"/>
    </row>
    <row r="74" spans="2:34" s="3" customFormat="1" ht="16.5" customHeight="1">
      <c r="B74" s="45"/>
      <c r="C74" s="46"/>
      <c r="D74" s="28" t="s">
        <v>35</v>
      </c>
      <c r="E74" s="29"/>
      <c r="F74" s="30"/>
      <c r="G74" s="30"/>
      <c r="H74" s="31"/>
      <c r="I74" s="119">
        <f>I75+I76</f>
        <v>1038</v>
      </c>
      <c r="J74" s="120"/>
      <c r="K74" s="121"/>
      <c r="L74" s="119">
        <f>L75+L76</f>
        <v>3575</v>
      </c>
      <c r="M74" s="120"/>
      <c r="N74" s="121"/>
      <c r="O74" s="119">
        <f>O75+O76</f>
        <v>2629</v>
      </c>
      <c r="P74" s="120"/>
      <c r="Q74" s="121"/>
      <c r="R74" s="119">
        <f>R75+R76</f>
        <v>1613</v>
      </c>
      <c r="S74" s="120"/>
      <c r="T74" s="121"/>
      <c r="U74" s="119">
        <f>U75+U76</f>
        <v>1530</v>
      </c>
      <c r="V74" s="120"/>
      <c r="W74" s="121"/>
      <c r="X74" s="119">
        <f>X75+X76</f>
        <v>1255</v>
      </c>
      <c r="Y74" s="120"/>
      <c r="Z74" s="121"/>
      <c r="AA74" s="158">
        <f>SUM(D74:Z74)</f>
        <v>11640</v>
      </c>
      <c r="AB74" s="159"/>
      <c r="AC74" s="159"/>
      <c r="AD74" s="160"/>
      <c r="AE74" s="115">
        <v>82796</v>
      </c>
      <c r="AF74" s="116"/>
      <c r="AG74" s="116"/>
      <c r="AH74" s="117"/>
    </row>
    <row r="75" spans="2:34" s="3" customFormat="1" ht="16.5" customHeight="1">
      <c r="B75" s="47"/>
      <c r="C75" s="46"/>
      <c r="D75" s="20" t="s">
        <v>51</v>
      </c>
      <c r="E75" s="21"/>
      <c r="F75" s="22"/>
      <c r="G75" s="22"/>
      <c r="H75" s="23"/>
      <c r="I75" s="109">
        <v>275</v>
      </c>
      <c r="J75" s="110"/>
      <c r="K75" s="111"/>
      <c r="L75" s="109">
        <v>842</v>
      </c>
      <c r="M75" s="110"/>
      <c r="N75" s="111"/>
      <c r="O75" s="109">
        <v>586</v>
      </c>
      <c r="P75" s="110"/>
      <c r="Q75" s="111"/>
      <c r="R75" s="109">
        <v>324</v>
      </c>
      <c r="S75" s="110"/>
      <c r="T75" s="111"/>
      <c r="U75" s="109">
        <v>288</v>
      </c>
      <c r="V75" s="110"/>
      <c r="W75" s="111"/>
      <c r="X75" s="109">
        <v>245</v>
      </c>
      <c r="Y75" s="110"/>
      <c r="Z75" s="111"/>
      <c r="AA75" s="109">
        <f>SUM(D75:Z75)</f>
        <v>2560</v>
      </c>
      <c r="AB75" s="110"/>
      <c r="AC75" s="110"/>
      <c r="AD75" s="111"/>
      <c r="AE75" s="7"/>
      <c r="AF75" s="8"/>
      <c r="AG75" s="8"/>
      <c r="AH75" s="9"/>
    </row>
    <row r="76" spans="2:52" s="3" customFormat="1" ht="16.5" customHeight="1">
      <c r="B76" s="190" t="s">
        <v>39</v>
      </c>
      <c r="C76" s="191"/>
      <c r="D76" s="20" t="s">
        <v>52</v>
      </c>
      <c r="E76" s="21"/>
      <c r="F76" s="22"/>
      <c r="G76" s="22"/>
      <c r="H76" s="23"/>
      <c r="I76" s="109">
        <v>763</v>
      </c>
      <c r="J76" s="110"/>
      <c r="K76" s="111"/>
      <c r="L76" s="109">
        <v>2733</v>
      </c>
      <c r="M76" s="110"/>
      <c r="N76" s="111"/>
      <c r="O76" s="109">
        <v>2043</v>
      </c>
      <c r="P76" s="110"/>
      <c r="Q76" s="111"/>
      <c r="R76" s="109">
        <v>1289</v>
      </c>
      <c r="S76" s="110"/>
      <c r="T76" s="111"/>
      <c r="U76" s="109">
        <v>1242</v>
      </c>
      <c r="V76" s="110"/>
      <c r="W76" s="111"/>
      <c r="X76" s="109">
        <v>1010</v>
      </c>
      <c r="Y76" s="110"/>
      <c r="Z76" s="111"/>
      <c r="AA76" s="109">
        <f>SUM(D76:Z76)</f>
        <v>9080</v>
      </c>
      <c r="AB76" s="110"/>
      <c r="AC76" s="110"/>
      <c r="AD76" s="111"/>
      <c r="AE76" s="7"/>
      <c r="AF76" s="8"/>
      <c r="AG76" s="8"/>
      <c r="AH76" s="9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2:52" s="3" customFormat="1" ht="16.5" customHeight="1">
      <c r="B77" s="47"/>
      <c r="C77" s="46"/>
      <c r="D77" s="24" t="s">
        <v>36</v>
      </c>
      <c r="E77" s="25"/>
      <c r="F77" s="26"/>
      <c r="G77" s="26"/>
      <c r="H77" s="27"/>
      <c r="I77" s="112">
        <v>8</v>
      </c>
      <c r="J77" s="113"/>
      <c r="K77" s="114"/>
      <c r="L77" s="112">
        <v>98</v>
      </c>
      <c r="M77" s="113"/>
      <c r="N77" s="114"/>
      <c r="O77" s="112">
        <v>150</v>
      </c>
      <c r="P77" s="113"/>
      <c r="Q77" s="114"/>
      <c r="R77" s="112">
        <v>82</v>
      </c>
      <c r="S77" s="113"/>
      <c r="T77" s="114"/>
      <c r="U77" s="112">
        <v>82</v>
      </c>
      <c r="V77" s="113"/>
      <c r="W77" s="114"/>
      <c r="X77" s="112">
        <v>71</v>
      </c>
      <c r="Y77" s="113"/>
      <c r="Z77" s="114"/>
      <c r="AA77" s="187">
        <f>SUM(D77:Z77)</f>
        <v>491</v>
      </c>
      <c r="AB77" s="188"/>
      <c r="AC77" s="188"/>
      <c r="AD77" s="189"/>
      <c r="AE77" s="10"/>
      <c r="AF77" s="4"/>
      <c r="AG77" s="4"/>
      <c r="AH77" s="5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2:52" s="3" customFormat="1" ht="16.5" customHeight="1">
      <c r="B78" s="48"/>
      <c r="C78" s="49"/>
      <c r="D78" s="151" t="s">
        <v>50</v>
      </c>
      <c r="E78" s="152"/>
      <c r="F78" s="152"/>
      <c r="G78" s="152"/>
      <c r="H78" s="153"/>
      <c r="I78" s="148">
        <f>I74+I77</f>
        <v>1046</v>
      </c>
      <c r="J78" s="149"/>
      <c r="K78" s="150"/>
      <c r="L78" s="148">
        <f>L74+L77</f>
        <v>3673</v>
      </c>
      <c r="M78" s="149"/>
      <c r="N78" s="150"/>
      <c r="O78" s="148">
        <f>O74+O77</f>
        <v>2779</v>
      </c>
      <c r="P78" s="149"/>
      <c r="Q78" s="150"/>
      <c r="R78" s="148">
        <f>R74+R77</f>
        <v>1695</v>
      </c>
      <c r="S78" s="149"/>
      <c r="T78" s="150"/>
      <c r="U78" s="148">
        <f>U74+U77</f>
        <v>1612</v>
      </c>
      <c r="V78" s="149"/>
      <c r="W78" s="150"/>
      <c r="X78" s="148">
        <f>X74+X77</f>
        <v>1326</v>
      </c>
      <c r="Y78" s="149"/>
      <c r="Z78" s="150"/>
      <c r="AA78" s="148">
        <f>SUM(D78:X78)</f>
        <v>12131</v>
      </c>
      <c r="AB78" s="149"/>
      <c r="AC78" s="149"/>
      <c r="AD78" s="150"/>
      <c r="AE78" s="184">
        <f>AA74/AE74</f>
        <v>0.1405865017633702</v>
      </c>
      <c r="AF78" s="185"/>
      <c r="AG78" s="185"/>
      <c r="AH78" s="18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</row>
    <row r="79" spans="2:52" s="3" customFormat="1" ht="16.5" customHeight="1">
      <c r="B79" s="45"/>
      <c r="C79" s="46"/>
      <c r="D79" s="28" t="s">
        <v>35</v>
      </c>
      <c r="E79" s="29"/>
      <c r="F79" s="30"/>
      <c r="G79" s="30"/>
      <c r="H79" s="31"/>
      <c r="I79" s="119">
        <f>I80+I81</f>
        <v>1081</v>
      </c>
      <c r="J79" s="120"/>
      <c r="K79" s="121"/>
      <c r="L79" s="119">
        <f>L80+L81</f>
        <v>3690</v>
      </c>
      <c r="M79" s="120"/>
      <c r="N79" s="121"/>
      <c r="O79" s="119">
        <f>O80+O81</f>
        <v>2692</v>
      </c>
      <c r="P79" s="120"/>
      <c r="Q79" s="121"/>
      <c r="R79" s="119">
        <f>R80+R81</f>
        <v>1593</v>
      </c>
      <c r="S79" s="120"/>
      <c r="T79" s="121"/>
      <c r="U79" s="119">
        <f>U80+U81</f>
        <v>1549</v>
      </c>
      <c r="V79" s="120"/>
      <c r="W79" s="121"/>
      <c r="X79" s="119">
        <f>X80+X81</f>
        <v>1274</v>
      </c>
      <c r="Y79" s="120"/>
      <c r="Z79" s="121"/>
      <c r="AA79" s="158">
        <f>SUM(D79:Z79)</f>
        <v>11879</v>
      </c>
      <c r="AB79" s="159"/>
      <c r="AC79" s="159"/>
      <c r="AD79" s="160"/>
      <c r="AE79" s="115">
        <v>82984</v>
      </c>
      <c r="AF79" s="116"/>
      <c r="AG79" s="116"/>
      <c r="AH79" s="117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</row>
    <row r="80" spans="2:52" s="3" customFormat="1" ht="16.5" customHeight="1">
      <c r="B80" s="47"/>
      <c r="C80" s="46"/>
      <c r="D80" s="20" t="s">
        <v>51</v>
      </c>
      <c r="E80" s="21"/>
      <c r="F80" s="22"/>
      <c r="G80" s="22"/>
      <c r="H80" s="23"/>
      <c r="I80" s="109">
        <v>285</v>
      </c>
      <c r="J80" s="110"/>
      <c r="K80" s="111"/>
      <c r="L80" s="109">
        <v>881</v>
      </c>
      <c r="M80" s="110"/>
      <c r="N80" s="111"/>
      <c r="O80" s="109">
        <v>600</v>
      </c>
      <c r="P80" s="110"/>
      <c r="Q80" s="111"/>
      <c r="R80" s="109">
        <v>317</v>
      </c>
      <c r="S80" s="110"/>
      <c r="T80" s="111"/>
      <c r="U80" s="109">
        <v>301</v>
      </c>
      <c r="V80" s="110"/>
      <c r="W80" s="111"/>
      <c r="X80" s="109">
        <v>244</v>
      </c>
      <c r="Y80" s="110"/>
      <c r="Z80" s="111"/>
      <c r="AA80" s="109">
        <f>SUM(D80:Z80)</f>
        <v>2628</v>
      </c>
      <c r="AB80" s="110"/>
      <c r="AC80" s="110"/>
      <c r="AD80" s="111"/>
      <c r="AE80" s="7"/>
      <c r="AF80" s="8"/>
      <c r="AG80" s="8"/>
      <c r="AH80" s="9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</row>
    <row r="81" spans="2:52" s="3" customFormat="1" ht="16.5" customHeight="1">
      <c r="B81" s="190" t="s">
        <v>40</v>
      </c>
      <c r="C81" s="191"/>
      <c r="D81" s="20" t="s">
        <v>52</v>
      </c>
      <c r="E81" s="21"/>
      <c r="F81" s="22"/>
      <c r="G81" s="22"/>
      <c r="H81" s="23"/>
      <c r="I81" s="109">
        <v>796</v>
      </c>
      <c r="J81" s="110"/>
      <c r="K81" s="111"/>
      <c r="L81" s="109">
        <v>2809</v>
      </c>
      <c r="M81" s="110"/>
      <c r="N81" s="111"/>
      <c r="O81" s="109">
        <v>2092</v>
      </c>
      <c r="P81" s="110"/>
      <c r="Q81" s="111"/>
      <c r="R81" s="109">
        <v>1276</v>
      </c>
      <c r="S81" s="110"/>
      <c r="T81" s="111"/>
      <c r="U81" s="109">
        <v>1248</v>
      </c>
      <c r="V81" s="110"/>
      <c r="W81" s="111"/>
      <c r="X81" s="109">
        <v>1030</v>
      </c>
      <c r="Y81" s="110"/>
      <c r="Z81" s="111"/>
      <c r="AA81" s="109">
        <f>SUM(D81:Z81)</f>
        <v>9251</v>
      </c>
      <c r="AB81" s="110"/>
      <c r="AC81" s="110"/>
      <c r="AD81" s="111"/>
      <c r="AE81" s="7"/>
      <c r="AF81" s="8"/>
      <c r="AG81" s="8"/>
      <c r="AH81" s="9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</row>
    <row r="82" spans="2:52" s="3" customFormat="1" ht="16.5" customHeight="1">
      <c r="B82" s="47"/>
      <c r="C82" s="46"/>
      <c r="D82" s="24" t="s">
        <v>36</v>
      </c>
      <c r="E82" s="25"/>
      <c r="F82" s="26"/>
      <c r="G82" s="26"/>
      <c r="H82" s="27"/>
      <c r="I82" s="112">
        <v>9</v>
      </c>
      <c r="J82" s="113"/>
      <c r="K82" s="114"/>
      <c r="L82" s="112">
        <v>103</v>
      </c>
      <c r="M82" s="113"/>
      <c r="N82" s="114"/>
      <c r="O82" s="112">
        <v>155</v>
      </c>
      <c r="P82" s="113"/>
      <c r="Q82" s="114"/>
      <c r="R82" s="112">
        <v>76</v>
      </c>
      <c r="S82" s="113"/>
      <c r="T82" s="114"/>
      <c r="U82" s="112">
        <v>81</v>
      </c>
      <c r="V82" s="113"/>
      <c r="W82" s="114"/>
      <c r="X82" s="112">
        <v>76</v>
      </c>
      <c r="Y82" s="113"/>
      <c r="Z82" s="114"/>
      <c r="AA82" s="187">
        <f>SUM(D82:Z82)</f>
        <v>500</v>
      </c>
      <c r="AB82" s="188"/>
      <c r="AC82" s="188"/>
      <c r="AD82" s="189"/>
      <c r="AE82" s="10"/>
      <c r="AF82" s="4"/>
      <c r="AG82" s="4"/>
      <c r="AH82" s="5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</row>
    <row r="83" spans="2:52" s="3" customFormat="1" ht="16.5" customHeight="1">
      <c r="B83" s="48"/>
      <c r="C83" s="49"/>
      <c r="D83" s="151" t="s">
        <v>50</v>
      </c>
      <c r="E83" s="152"/>
      <c r="F83" s="152"/>
      <c r="G83" s="152"/>
      <c r="H83" s="153"/>
      <c r="I83" s="148">
        <f>I79+I82</f>
        <v>1090</v>
      </c>
      <c r="J83" s="149"/>
      <c r="K83" s="150"/>
      <c r="L83" s="148">
        <f>L79+L82</f>
        <v>3793</v>
      </c>
      <c r="M83" s="149"/>
      <c r="N83" s="150"/>
      <c r="O83" s="148">
        <f>O79+O82</f>
        <v>2847</v>
      </c>
      <c r="P83" s="149"/>
      <c r="Q83" s="150"/>
      <c r="R83" s="148">
        <f>R79+R82</f>
        <v>1669</v>
      </c>
      <c r="S83" s="149"/>
      <c r="T83" s="150"/>
      <c r="U83" s="148">
        <f>U79+U82</f>
        <v>1630</v>
      </c>
      <c r="V83" s="149"/>
      <c r="W83" s="150"/>
      <c r="X83" s="148">
        <f>X79+X82</f>
        <v>1350</v>
      </c>
      <c r="Y83" s="149"/>
      <c r="Z83" s="150"/>
      <c r="AA83" s="148">
        <f>SUM(D83:X83)</f>
        <v>12379</v>
      </c>
      <c r="AB83" s="149"/>
      <c r="AC83" s="149"/>
      <c r="AD83" s="150"/>
      <c r="AE83" s="184">
        <f>AA79/AE79</f>
        <v>0.14314807673768437</v>
      </c>
      <c r="AF83" s="185"/>
      <c r="AG83" s="185"/>
      <c r="AH83" s="18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</row>
    <row r="84" spans="2:52" s="3" customFormat="1" ht="16.5" customHeight="1">
      <c r="B84" s="45"/>
      <c r="C84" s="46"/>
      <c r="D84" s="28" t="s">
        <v>35</v>
      </c>
      <c r="E84" s="29"/>
      <c r="F84" s="30"/>
      <c r="G84" s="30"/>
      <c r="H84" s="31"/>
      <c r="I84" s="119">
        <f>I85+I86</f>
        <v>1140</v>
      </c>
      <c r="J84" s="120"/>
      <c r="K84" s="121"/>
      <c r="L84" s="119">
        <f>L85+L86</f>
        <v>3800</v>
      </c>
      <c r="M84" s="120"/>
      <c r="N84" s="121"/>
      <c r="O84" s="119">
        <f>O85+O86</f>
        <v>2689</v>
      </c>
      <c r="P84" s="120"/>
      <c r="Q84" s="121"/>
      <c r="R84" s="119">
        <f>R85+R86</f>
        <v>1602</v>
      </c>
      <c r="S84" s="120"/>
      <c r="T84" s="121"/>
      <c r="U84" s="119">
        <f>U85+U86</f>
        <v>1516</v>
      </c>
      <c r="V84" s="120"/>
      <c r="W84" s="121"/>
      <c r="X84" s="119">
        <f>X85+X86</f>
        <v>1294</v>
      </c>
      <c r="Y84" s="120"/>
      <c r="Z84" s="121"/>
      <c r="AA84" s="158">
        <f>SUM(D84:Z84)</f>
        <v>12041</v>
      </c>
      <c r="AB84" s="159"/>
      <c r="AC84" s="159"/>
      <c r="AD84" s="160"/>
      <c r="AE84" s="115">
        <v>83208</v>
      </c>
      <c r="AF84" s="116"/>
      <c r="AG84" s="116"/>
      <c r="AH84" s="117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</row>
    <row r="85" spans="2:52" s="3" customFormat="1" ht="16.5" customHeight="1">
      <c r="B85" s="47"/>
      <c r="C85" s="46"/>
      <c r="D85" s="20" t="s">
        <v>51</v>
      </c>
      <c r="E85" s="21"/>
      <c r="F85" s="22"/>
      <c r="G85" s="22"/>
      <c r="H85" s="23"/>
      <c r="I85" s="109">
        <v>307</v>
      </c>
      <c r="J85" s="110"/>
      <c r="K85" s="111"/>
      <c r="L85" s="109">
        <v>912</v>
      </c>
      <c r="M85" s="110"/>
      <c r="N85" s="111"/>
      <c r="O85" s="109">
        <v>599</v>
      </c>
      <c r="P85" s="110"/>
      <c r="Q85" s="111"/>
      <c r="R85" s="109">
        <v>317</v>
      </c>
      <c r="S85" s="110"/>
      <c r="T85" s="111"/>
      <c r="U85" s="109">
        <v>294</v>
      </c>
      <c r="V85" s="110"/>
      <c r="W85" s="111"/>
      <c r="X85" s="109">
        <v>253</v>
      </c>
      <c r="Y85" s="110"/>
      <c r="Z85" s="111"/>
      <c r="AA85" s="109">
        <f>SUM(D85:Z85)</f>
        <v>2682</v>
      </c>
      <c r="AB85" s="110"/>
      <c r="AC85" s="110"/>
      <c r="AD85" s="111"/>
      <c r="AE85" s="7"/>
      <c r="AF85" s="8"/>
      <c r="AG85" s="8"/>
      <c r="AH85" s="9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</row>
    <row r="86" spans="2:52" s="3" customFormat="1" ht="16.5" customHeight="1">
      <c r="B86" s="190" t="s">
        <v>41</v>
      </c>
      <c r="C86" s="191"/>
      <c r="D86" s="20" t="s">
        <v>52</v>
      </c>
      <c r="E86" s="21"/>
      <c r="F86" s="22"/>
      <c r="G86" s="22"/>
      <c r="H86" s="23"/>
      <c r="I86" s="109">
        <v>833</v>
      </c>
      <c r="J86" s="110"/>
      <c r="K86" s="111"/>
      <c r="L86" s="109">
        <v>2888</v>
      </c>
      <c r="M86" s="110"/>
      <c r="N86" s="111"/>
      <c r="O86" s="109">
        <v>2090</v>
      </c>
      <c r="P86" s="110"/>
      <c r="Q86" s="111"/>
      <c r="R86" s="109">
        <v>1285</v>
      </c>
      <c r="S86" s="110"/>
      <c r="T86" s="111"/>
      <c r="U86" s="109">
        <v>1222</v>
      </c>
      <c r="V86" s="110"/>
      <c r="W86" s="111"/>
      <c r="X86" s="109">
        <v>1041</v>
      </c>
      <c r="Y86" s="110"/>
      <c r="Z86" s="111"/>
      <c r="AA86" s="109">
        <f>SUM(D86:Z86)</f>
        <v>9359</v>
      </c>
      <c r="AB86" s="110"/>
      <c r="AC86" s="110"/>
      <c r="AD86" s="111"/>
      <c r="AE86" s="7"/>
      <c r="AF86" s="8"/>
      <c r="AG86" s="8"/>
      <c r="AH86" s="9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</row>
    <row r="87" spans="2:52" s="3" customFormat="1" ht="16.5" customHeight="1">
      <c r="B87" s="47"/>
      <c r="C87" s="46"/>
      <c r="D87" s="24" t="s">
        <v>36</v>
      </c>
      <c r="E87" s="25"/>
      <c r="F87" s="26"/>
      <c r="G87" s="26"/>
      <c r="H87" s="27"/>
      <c r="I87" s="112">
        <v>11</v>
      </c>
      <c r="J87" s="113"/>
      <c r="K87" s="114"/>
      <c r="L87" s="112">
        <v>105</v>
      </c>
      <c r="M87" s="113"/>
      <c r="N87" s="114"/>
      <c r="O87" s="112">
        <v>155</v>
      </c>
      <c r="P87" s="113"/>
      <c r="Q87" s="114"/>
      <c r="R87" s="112">
        <v>79</v>
      </c>
      <c r="S87" s="113"/>
      <c r="T87" s="114"/>
      <c r="U87" s="112">
        <v>78</v>
      </c>
      <c r="V87" s="113"/>
      <c r="W87" s="114"/>
      <c r="X87" s="112">
        <v>74</v>
      </c>
      <c r="Y87" s="113"/>
      <c r="Z87" s="114"/>
      <c r="AA87" s="187">
        <f>SUM(D87:Z87)</f>
        <v>502</v>
      </c>
      <c r="AB87" s="188"/>
      <c r="AC87" s="188"/>
      <c r="AD87" s="189"/>
      <c r="AE87" s="10"/>
      <c r="AF87" s="4"/>
      <c r="AG87" s="4"/>
      <c r="AH87" s="5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</row>
    <row r="88" spans="2:52" s="3" customFormat="1" ht="16.5" customHeight="1">
      <c r="B88" s="48"/>
      <c r="C88" s="49"/>
      <c r="D88" s="151" t="s">
        <v>50</v>
      </c>
      <c r="E88" s="152"/>
      <c r="F88" s="152"/>
      <c r="G88" s="152"/>
      <c r="H88" s="153"/>
      <c r="I88" s="148">
        <f>I84+I87</f>
        <v>1151</v>
      </c>
      <c r="J88" s="149"/>
      <c r="K88" s="150"/>
      <c r="L88" s="148">
        <f>L84+L87</f>
        <v>3905</v>
      </c>
      <c r="M88" s="149"/>
      <c r="N88" s="150"/>
      <c r="O88" s="148">
        <f>O84+O87</f>
        <v>2844</v>
      </c>
      <c r="P88" s="149"/>
      <c r="Q88" s="150"/>
      <c r="R88" s="148">
        <f>R84+R87</f>
        <v>1681</v>
      </c>
      <c r="S88" s="149"/>
      <c r="T88" s="150"/>
      <c r="U88" s="148">
        <f>U84+U87</f>
        <v>1594</v>
      </c>
      <c r="V88" s="149"/>
      <c r="W88" s="150"/>
      <c r="X88" s="148">
        <f>X84+X87</f>
        <v>1368</v>
      </c>
      <c r="Y88" s="149"/>
      <c r="Z88" s="150"/>
      <c r="AA88" s="148">
        <f>SUM(D88:X88)</f>
        <v>12543</v>
      </c>
      <c r="AB88" s="149"/>
      <c r="AC88" s="149"/>
      <c r="AD88" s="150"/>
      <c r="AE88" s="184">
        <f>AA84/AE84</f>
        <v>0.1447096433035285</v>
      </c>
      <c r="AF88" s="185"/>
      <c r="AG88" s="185"/>
      <c r="AH88" s="18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</row>
    <row r="89" spans="2:52" s="3" customFormat="1" ht="16.5" customHeight="1">
      <c r="B89" s="45"/>
      <c r="C89" s="46"/>
      <c r="D89" s="28" t="s">
        <v>35</v>
      </c>
      <c r="E89" s="29"/>
      <c r="F89" s="30"/>
      <c r="G89" s="30"/>
      <c r="H89" s="31"/>
      <c r="I89" s="119">
        <f>I90+I91</f>
        <v>1196</v>
      </c>
      <c r="J89" s="120"/>
      <c r="K89" s="121"/>
      <c r="L89" s="119">
        <f>L90+L91</f>
        <v>3919</v>
      </c>
      <c r="M89" s="120"/>
      <c r="N89" s="121"/>
      <c r="O89" s="119">
        <f>O90+O91</f>
        <v>2709</v>
      </c>
      <c r="P89" s="120"/>
      <c r="Q89" s="121"/>
      <c r="R89" s="119">
        <f>R90+R91</f>
        <v>1620</v>
      </c>
      <c r="S89" s="120"/>
      <c r="T89" s="121"/>
      <c r="U89" s="119">
        <f>U90+U91</f>
        <v>1504</v>
      </c>
      <c r="V89" s="120"/>
      <c r="W89" s="121"/>
      <c r="X89" s="119">
        <f>X90+X91</f>
        <v>1291</v>
      </c>
      <c r="Y89" s="120"/>
      <c r="Z89" s="121"/>
      <c r="AA89" s="158">
        <f>SUM(D89:Z89)</f>
        <v>12239</v>
      </c>
      <c r="AB89" s="159"/>
      <c r="AC89" s="159"/>
      <c r="AD89" s="160"/>
      <c r="AE89" s="115">
        <v>83424</v>
      </c>
      <c r="AF89" s="116"/>
      <c r="AG89" s="116"/>
      <c r="AH89" s="117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</row>
    <row r="90" spans="2:52" s="3" customFormat="1" ht="16.5" customHeight="1">
      <c r="B90" s="47"/>
      <c r="C90" s="46"/>
      <c r="D90" s="20" t="s">
        <v>51</v>
      </c>
      <c r="E90" s="21"/>
      <c r="F90" s="22"/>
      <c r="G90" s="22"/>
      <c r="H90" s="23"/>
      <c r="I90" s="109">
        <v>317</v>
      </c>
      <c r="J90" s="110"/>
      <c r="K90" s="111"/>
      <c r="L90" s="109">
        <v>921</v>
      </c>
      <c r="M90" s="110"/>
      <c r="N90" s="111"/>
      <c r="O90" s="109">
        <v>604</v>
      </c>
      <c r="P90" s="110"/>
      <c r="Q90" s="111"/>
      <c r="R90" s="109">
        <v>320</v>
      </c>
      <c r="S90" s="110"/>
      <c r="T90" s="111"/>
      <c r="U90" s="109">
        <v>288</v>
      </c>
      <c r="V90" s="110"/>
      <c r="W90" s="111"/>
      <c r="X90" s="109">
        <v>255</v>
      </c>
      <c r="Y90" s="110"/>
      <c r="Z90" s="111"/>
      <c r="AA90" s="109">
        <f>SUM(D90:Z90)</f>
        <v>2705</v>
      </c>
      <c r="AB90" s="110"/>
      <c r="AC90" s="110"/>
      <c r="AD90" s="111"/>
      <c r="AE90" s="7"/>
      <c r="AF90" s="8"/>
      <c r="AG90" s="8"/>
      <c r="AH90" s="9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</row>
    <row r="91" spans="2:52" s="3" customFormat="1" ht="16.5" customHeight="1">
      <c r="B91" s="190" t="s">
        <v>42</v>
      </c>
      <c r="C91" s="191"/>
      <c r="D91" s="20" t="s">
        <v>52</v>
      </c>
      <c r="E91" s="21"/>
      <c r="F91" s="22"/>
      <c r="G91" s="22"/>
      <c r="H91" s="23"/>
      <c r="I91" s="109">
        <v>879</v>
      </c>
      <c r="J91" s="110"/>
      <c r="K91" s="111"/>
      <c r="L91" s="109">
        <v>2998</v>
      </c>
      <c r="M91" s="110"/>
      <c r="N91" s="111"/>
      <c r="O91" s="109">
        <v>2105</v>
      </c>
      <c r="P91" s="110"/>
      <c r="Q91" s="111"/>
      <c r="R91" s="109">
        <v>1300</v>
      </c>
      <c r="S91" s="110"/>
      <c r="T91" s="111"/>
      <c r="U91" s="109">
        <v>1216</v>
      </c>
      <c r="V91" s="110"/>
      <c r="W91" s="111"/>
      <c r="X91" s="109">
        <v>1036</v>
      </c>
      <c r="Y91" s="110"/>
      <c r="Z91" s="111"/>
      <c r="AA91" s="109">
        <f>SUM(D91:Z91)</f>
        <v>9534</v>
      </c>
      <c r="AB91" s="110"/>
      <c r="AC91" s="110"/>
      <c r="AD91" s="111"/>
      <c r="AE91" s="7"/>
      <c r="AF91" s="8"/>
      <c r="AG91" s="8"/>
      <c r="AH91" s="9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</row>
    <row r="92" spans="2:52" s="3" customFormat="1" ht="16.5" customHeight="1">
      <c r="B92" s="47"/>
      <c r="C92" s="46"/>
      <c r="D92" s="24" t="s">
        <v>36</v>
      </c>
      <c r="E92" s="25"/>
      <c r="F92" s="26"/>
      <c r="G92" s="26"/>
      <c r="H92" s="27"/>
      <c r="I92" s="112">
        <v>12</v>
      </c>
      <c r="J92" s="113"/>
      <c r="K92" s="114"/>
      <c r="L92" s="112">
        <v>104</v>
      </c>
      <c r="M92" s="113"/>
      <c r="N92" s="114"/>
      <c r="O92" s="112">
        <v>155</v>
      </c>
      <c r="P92" s="113"/>
      <c r="Q92" s="114"/>
      <c r="R92" s="112">
        <v>79</v>
      </c>
      <c r="S92" s="113"/>
      <c r="T92" s="114"/>
      <c r="U92" s="112">
        <v>75</v>
      </c>
      <c r="V92" s="113"/>
      <c r="W92" s="114"/>
      <c r="X92" s="112">
        <v>75</v>
      </c>
      <c r="Y92" s="113"/>
      <c r="Z92" s="114"/>
      <c r="AA92" s="187">
        <f>SUM(D92:Z92)</f>
        <v>500</v>
      </c>
      <c r="AB92" s="188"/>
      <c r="AC92" s="188"/>
      <c r="AD92" s="189"/>
      <c r="AE92" s="10"/>
      <c r="AF92" s="4"/>
      <c r="AG92" s="4"/>
      <c r="AH92" s="5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</row>
    <row r="93" spans="2:52" s="3" customFormat="1" ht="16.5" customHeight="1">
      <c r="B93" s="48"/>
      <c r="C93" s="49"/>
      <c r="D93" s="151" t="s">
        <v>50</v>
      </c>
      <c r="E93" s="152"/>
      <c r="F93" s="152"/>
      <c r="G93" s="152"/>
      <c r="H93" s="153"/>
      <c r="I93" s="148">
        <f>I89+I92</f>
        <v>1208</v>
      </c>
      <c r="J93" s="149"/>
      <c r="K93" s="150"/>
      <c r="L93" s="148">
        <f>L89+L92</f>
        <v>4023</v>
      </c>
      <c r="M93" s="149"/>
      <c r="N93" s="150"/>
      <c r="O93" s="148">
        <f>O89+O92</f>
        <v>2864</v>
      </c>
      <c r="P93" s="149"/>
      <c r="Q93" s="150"/>
      <c r="R93" s="148">
        <f>R89+R92</f>
        <v>1699</v>
      </c>
      <c r="S93" s="149"/>
      <c r="T93" s="150"/>
      <c r="U93" s="148">
        <f>U89+U92</f>
        <v>1579</v>
      </c>
      <c r="V93" s="149"/>
      <c r="W93" s="150"/>
      <c r="X93" s="148">
        <f>X89+X92</f>
        <v>1366</v>
      </c>
      <c r="Y93" s="149"/>
      <c r="Z93" s="150"/>
      <c r="AA93" s="148">
        <f>SUM(D93:X93)</f>
        <v>12739</v>
      </c>
      <c r="AB93" s="149"/>
      <c r="AC93" s="149"/>
      <c r="AD93" s="150"/>
      <c r="AE93" s="184">
        <f>AA89/AE89</f>
        <v>0.1467083812811661</v>
      </c>
      <c r="AF93" s="185"/>
      <c r="AG93" s="185"/>
      <c r="AH93" s="18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</row>
    <row r="94" spans="2:52" s="3" customFormat="1" ht="16.5" customHeight="1">
      <c r="B94" s="45"/>
      <c r="C94" s="46"/>
      <c r="D94" s="28" t="s">
        <v>35</v>
      </c>
      <c r="E94" s="29"/>
      <c r="F94" s="30"/>
      <c r="G94" s="30"/>
      <c r="H94" s="31"/>
      <c r="I94" s="119">
        <f>I95+I96</f>
        <v>1238</v>
      </c>
      <c r="J94" s="120"/>
      <c r="K94" s="121"/>
      <c r="L94" s="119">
        <f>L95+L96</f>
        <v>4041</v>
      </c>
      <c r="M94" s="120"/>
      <c r="N94" s="121"/>
      <c r="O94" s="119">
        <f>O95+O96</f>
        <v>2716</v>
      </c>
      <c r="P94" s="120"/>
      <c r="Q94" s="121"/>
      <c r="R94" s="119">
        <f>R95+R96</f>
        <v>1616</v>
      </c>
      <c r="S94" s="120"/>
      <c r="T94" s="121"/>
      <c r="U94" s="119">
        <f>U95+U96</f>
        <v>1522</v>
      </c>
      <c r="V94" s="120"/>
      <c r="W94" s="121"/>
      <c r="X94" s="119">
        <f>X95+X96</f>
        <v>1307</v>
      </c>
      <c r="Y94" s="120"/>
      <c r="Z94" s="121"/>
      <c r="AA94" s="158">
        <f>SUM(D94:Z94)</f>
        <v>12440</v>
      </c>
      <c r="AB94" s="159"/>
      <c r="AC94" s="159"/>
      <c r="AD94" s="160"/>
      <c r="AE94" s="115">
        <v>83753</v>
      </c>
      <c r="AF94" s="116"/>
      <c r="AG94" s="116"/>
      <c r="AH94" s="117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</row>
    <row r="95" spans="2:52" s="3" customFormat="1" ht="16.5" customHeight="1">
      <c r="B95" s="47"/>
      <c r="C95" s="46"/>
      <c r="D95" s="20" t="s">
        <v>51</v>
      </c>
      <c r="E95" s="21"/>
      <c r="F95" s="22"/>
      <c r="G95" s="22"/>
      <c r="H95" s="23"/>
      <c r="I95" s="109">
        <v>322</v>
      </c>
      <c r="J95" s="110"/>
      <c r="K95" s="111"/>
      <c r="L95" s="109">
        <v>960</v>
      </c>
      <c r="M95" s="110"/>
      <c r="N95" s="111"/>
      <c r="O95" s="109">
        <v>599</v>
      </c>
      <c r="P95" s="110"/>
      <c r="Q95" s="111"/>
      <c r="R95" s="109">
        <v>321</v>
      </c>
      <c r="S95" s="110"/>
      <c r="T95" s="111"/>
      <c r="U95" s="109">
        <v>288</v>
      </c>
      <c r="V95" s="110"/>
      <c r="W95" s="111"/>
      <c r="X95" s="109">
        <v>261</v>
      </c>
      <c r="Y95" s="110"/>
      <c r="Z95" s="111"/>
      <c r="AA95" s="109">
        <f>SUM(D95:Z95)</f>
        <v>2751</v>
      </c>
      <c r="AB95" s="110"/>
      <c r="AC95" s="110"/>
      <c r="AD95" s="111"/>
      <c r="AE95" s="7"/>
      <c r="AF95" s="8"/>
      <c r="AG95" s="8"/>
      <c r="AH95" s="9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</row>
    <row r="96" spans="2:52" s="3" customFormat="1" ht="16.5" customHeight="1">
      <c r="B96" s="190" t="s">
        <v>43</v>
      </c>
      <c r="C96" s="191"/>
      <c r="D96" s="20" t="s">
        <v>52</v>
      </c>
      <c r="E96" s="21"/>
      <c r="F96" s="22"/>
      <c r="G96" s="22"/>
      <c r="H96" s="23"/>
      <c r="I96" s="109">
        <v>916</v>
      </c>
      <c r="J96" s="110"/>
      <c r="K96" s="111"/>
      <c r="L96" s="109">
        <v>3081</v>
      </c>
      <c r="M96" s="110"/>
      <c r="N96" s="111"/>
      <c r="O96" s="109">
        <v>2117</v>
      </c>
      <c r="P96" s="110"/>
      <c r="Q96" s="111"/>
      <c r="R96" s="109">
        <v>1295</v>
      </c>
      <c r="S96" s="110"/>
      <c r="T96" s="111"/>
      <c r="U96" s="109">
        <v>1234</v>
      </c>
      <c r="V96" s="110"/>
      <c r="W96" s="111"/>
      <c r="X96" s="109">
        <v>1046</v>
      </c>
      <c r="Y96" s="110"/>
      <c r="Z96" s="111"/>
      <c r="AA96" s="109">
        <f>SUM(D96:Z96)</f>
        <v>9689</v>
      </c>
      <c r="AB96" s="110"/>
      <c r="AC96" s="110"/>
      <c r="AD96" s="111"/>
      <c r="AE96" s="7"/>
      <c r="AF96" s="8"/>
      <c r="AG96" s="8"/>
      <c r="AH96" s="9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</row>
    <row r="97" spans="2:52" s="3" customFormat="1" ht="16.5" customHeight="1">
      <c r="B97" s="47"/>
      <c r="C97" s="46"/>
      <c r="D97" s="24" t="s">
        <v>36</v>
      </c>
      <c r="E97" s="25"/>
      <c r="F97" s="26"/>
      <c r="G97" s="26"/>
      <c r="H97" s="27"/>
      <c r="I97" s="112">
        <v>11</v>
      </c>
      <c r="J97" s="113"/>
      <c r="K97" s="114"/>
      <c r="L97" s="112">
        <v>113</v>
      </c>
      <c r="M97" s="113"/>
      <c r="N97" s="114"/>
      <c r="O97" s="112">
        <v>149</v>
      </c>
      <c r="P97" s="113"/>
      <c r="Q97" s="114"/>
      <c r="R97" s="112">
        <v>77</v>
      </c>
      <c r="S97" s="113"/>
      <c r="T97" s="114"/>
      <c r="U97" s="112">
        <v>78</v>
      </c>
      <c r="V97" s="113"/>
      <c r="W97" s="114"/>
      <c r="X97" s="112">
        <v>78</v>
      </c>
      <c r="Y97" s="113"/>
      <c r="Z97" s="114"/>
      <c r="AA97" s="187">
        <f>SUM(D97:Z97)</f>
        <v>506</v>
      </c>
      <c r="AB97" s="188"/>
      <c r="AC97" s="188"/>
      <c r="AD97" s="189"/>
      <c r="AE97" s="10"/>
      <c r="AF97" s="4"/>
      <c r="AG97" s="4"/>
      <c r="AH97" s="5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</row>
    <row r="98" spans="2:52" s="3" customFormat="1" ht="16.5" customHeight="1">
      <c r="B98" s="48"/>
      <c r="C98" s="49"/>
      <c r="D98" s="151" t="s">
        <v>50</v>
      </c>
      <c r="E98" s="152"/>
      <c r="F98" s="152"/>
      <c r="G98" s="152"/>
      <c r="H98" s="153"/>
      <c r="I98" s="148">
        <f>I94+I97</f>
        <v>1249</v>
      </c>
      <c r="J98" s="149"/>
      <c r="K98" s="150"/>
      <c r="L98" s="148">
        <f>L94+L97</f>
        <v>4154</v>
      </c>
      <c r="M98" s="149"/>
      <c r="N98" s="150"/>
      <c r="O98" s="148">
        <f>O94+O97</f>
        <v>2865</v>
      </c>
      <c r="P98" s="149"/>
      <c r="Q98" s="150"/>
      <c r="R98" s="148">
        <f>R94+R97</f>
        <v>1693</v>
      </c>
      <c r="S98" s="149"/>
      <c r="T98" s="150"/>
      <c r="U98" s="148">
        <f>U94+U97</f>
        <v>1600</v>
      </c>
      <c r="V98" s="149"/>
      <c r="W98" s="150"/>
      <c r="X98" s="148">
        <f>X94+X97</f>
        <v>1385</v>
      </c>
      <c r="Y98" s="149"/>
      <c r="Z98" s="150"/>
      <c r="AA98" s="148">
        <f>SUM(D98:X98)</f>
        <v>12946</v>
      </c>
      <c r="AB98" s="149"/>
      <c r="AC98" s="149"/>
      <c r="AD98" s="150"/>
      <c r="AE98" s="184">
        <f>AA94/AE94</f>
        <v>0.148531992883837</v>
      </c>
      <c r="AF98" s="185"/>
      <c r="AG98" s="185"/>
      <c r="AH98" s="18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</row>
    <row r="99" spans="2:52" s="3" customFormat="1" ht="16.5" customHeight="1">
      <c r="B99" s="45"/>
      <c r="C99" s="46"/>
      <c r="D99" s="16" t="s">
        <v>35</v>
      </c>
      <c r="E99" s="17"/>
      <c r="F99" s="18"/>
      <c r="G99" s="18"/>
      <c r="H99" s="19"/>
      <c r="I99" s="119">
        <f>I100+I101</f>
        <v>1287</v>
      </c>
      <c r="J99" s="120"/>
      <c r="K99" s="121"/>
      <c r="L99" s="119">
        <f>L100+L101</f>
        <v>4145</v>
      </c>
      <c r="M99" s="120"/>
      <c r="N99" s="121"/>
      <c r="O99" s="119">
        <f>O100+O101</f>
        <v>2708</v>
      </c>
      <c r="P99" s="120"/>
      <c r="Q99" s="121"/>
      <c r="R99" s="119">
        <f>R100+R101</f>
        <v>1635</v>
      </c>
      <c r="S99" s="120"/>
      <c r="T99" s="121"/>
      <c r="U99" s="119">
        <f>U100+U101</f>
        <v>1560</v>
      </c>
      <c r="V99" s="120"/>
      <c r="W99" s="121"/>
      <c r="X99" s="119">
        <f>X100+X101</f>
        <v>1277</v>
      </c>
      <c r="Y99" s="120"/>
      <c r="Z99" s="121"/>
      <c r="AA99" s="119">
        <f>SUM(D99:Z99)</f>
        <v>12612</v>
      </c>
      <c r="AB99" s="120"/>
      <c r="AC99" s="120"/>
      <c r="AD99" s="121"/>
      <c r="AE99" s="115">
        <v>84080</v>
      </c>
      <c r="AF99" s="116"/>
      <c r="AG99" s="116"/>
      <c r="AH99" s="117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</row>
    <row r="100" spans="2:52" s="3" customFormat="1" ht="16.5" customHeight="1">
      <c r="B100" s="47"/>
      <c r="C100" s="46"/>
      <c r="D100" s="20" t="s">
        <v>51</v>
      </c>
      <c r="E100" s="21"/>
      <c r="F100" s="22"/>
      <c r="G100" s="22"/>
      <c r="H100" s="23"/>
      <c r="I100" s="109">
        <v>340</v>
      </c>
      <c r="J100" s="110"/>
      <c r="K100" s="111"/>
      <c r="L100" s="109">
        <v>992</v>
      </c>
      <c r="M100" s="110"/>
      <c r="N100" s="111"/>
      <c r="O100" s="109">
        <v>586</v>
      </c>
      <c r="P100" s="110"/>
      <c r="Q100" s="111"/>
      <c r="R100" s="109">
        <v>324</v>
      </c>
      <c r="S100" s="110"/>
      <c r="T100" s="111"/>
      <c r="U100" s="109">
        <v>292</v>
      </c>
      <c r="V100" s="110"/>
      <c r="W100" s="111"/>
      <c r="X100" s="109">
        <v>255</v>
      </c>
      <c r="Y100" s="110"/>
      <c r="Z100" s="111"/>
      <c r="AA100" s="109">
        <f>SUM(D100:Z100)</f>
        <v>2789</v>
      </c>
      <c r="AB100" s="110"/>
      <c r="AC100" s="110"/>
      <c r="AD100" s="111"/>
      <c r="AE100" s="7"/>
      <c r="AF100" s="8"/>
      <c r="AG100" s="8"/>
      <c r="AH100" s="9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</row>
    <row r="101" spans="2:52" s="3" customFormat="1" ht="16.5" customHeight="1">
      <c r="B101" s="190" t="s">
        <v>44</v>
      </c>
      <c r="C101" s="191"/>
      <c r="D101" s="20" t="s">
        <v>52</v>
      </c>
      <c r="E101" s="21"/>
      <c r="F101" s="22"/>
      <c r="G101" s="22"/>
      <c r="H101" s="23"/>
      <c r="I101" s="109">
        <v>947</v>
      </c>
      <c r="J101" s="110"/>
      <c r="K101" s="111"/>
      <c r="L101" s="109">
        <v>3153</v>
      </c>
      <c r="M101" s="110"/>
      <c r="N101" s="111"/>
      <c r="O101" s="109">
        <v>2122</v>
      </c>
      <c r="P101" s="110"/>
      <c r="Q101" s="111"/>
      <c r="R101" s="109">
        <v>1311</v>
      </c>
      <c r="S101" s="110"/>
      <c r="T101" s="111"/>
      <c r="U101" s="109">
        <v>1268</v>
      </c>
      <c r="V101" s="110"/>
      <c r="W101" s="111"/>
      <c r="X101" s="109">
        <v>1022</v>
      </c>
      <c r="Y101" s="110"/>
      <c r="Z101" s="111"/>
      <c r="AA101" s="109">
        <f>SUM(D101:Z101)</f>
        <v>9823</v>
      </c>
      <c r="AB101" s="110"/>
      <c r="AC101" s="110"/>
      <c r="AD101" s="111"/>
      <c r="AE101" s="7"/>
      <c r="AF101" s="8"/>
      <c r="AG101" s="8"/>
      <c r="AH101" s="9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</row>
    <row r="102" spans="2:52" s="3" customFormat="1" ht="16.5" customHeight="1">
      <c r="B102" s="47"/>
      <c r="C102" s="46"/>
      <c r="D102" s="24" t="s">
        <v>36</v>
      </c>
      <c r="E102" s="25"/>
      <c r="F102" s="26"/>
      <c r="G102" s="26"/>
      <c r="H102" s="27"/>
      <c r="I102" s="112">
        <v>10</v>
      </c>
      <c r="J102" s="113"/>
      <c r="K102" s="114"/>
      <c r="L102" s="112">
        <v>115</v>
      </c>
      <c r="M102" s="113"/>
      <c r="N102" s="114"/>
      <c r="O102" s="112">
        <v>139</v>
      </c>
      <c r="P102" s="113"/>
      <c r="Q102" s="114"/>
      <c r="R102" s="112">
        <v>78</v>
      </c>
      <c r="S102" s="113"/>
      <c r="T102" s="114"/>
      <c r="U102" s="112">
        <v>82</v>
      </c>
      <c r="V102" s="113"/>
      <c r="W102" s="114"/>
      <c r="X102" s="112">
        <v>74</v>
      </c>
      <c r="Y102" s="113"/>
      <c r="Z102" s="114"/>
      <c r="AA102" s="187">
        <f>SUM(D102:Z102)</f>
        <v>498</v>
      </c>
      <c r="AB102" s="188"/>
      <c r="AC102" s="188"/>
      <c r="AD102" s="189"/>
      <c r="AE102" s="10"/>
      <c r="AF102" s="4"/>
      <c r="AG102" s="4"/>
      <c r="AH102" s="5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</row>
    <row r="103" spans="2:52" s="3" customFormat="1" ht="16.5" customHeight="1">
      <c r="B103" s="48"/>
      <c r="C103" s="49"/>
      <c r="D103" s="151" t="s">
        <v>50</v>
      </c>
      <c r="E103" s="152"/>
      <c r="F103" s="152"/>
      <c r="G103" s="152"/>
      <c r="H103" s="153"/>
      <c r="I103" s="148">
        <f>I99+I102</f>
        <v>1297</v>
      </c>
      <c r="J103" s="149"/>
      <c r="K103" s="150"/>
      <c r="L103" s="148">
        <f>L99+L102</f>
        <v>4260</v>
      </c>
      <c r="M103" s="149"/>
      <c r="N103" s="150"/>
      <c r="O103" s="148">
        <f>O99+O102</f>
        <v>2847</v>
      </c>
      <c r="P103" s="149"/>
      <c r="Q103" s="150"/>
      <c r="R103" s="148">
        <f>R99+R102</f>
        <v>1713</v>
      </c>
      <c r="S103" s="149"/>
      <c r="T103" s="150"/>
      <c r="U103" s="148">
        <f>U99+U102</f>
        <v>1642</v>
      </c>
      <c r="V103" s="149"/>
      <c r="W103" s="150"/>
      <c r="X103" s="148">
        <f>X99+X102</f>
        <v>1351</v>
      </c>
      <c r="Y103" s="149"/>
      <c r="Z103" s="150"/>
      <c r="AA103" s="148">
        <f>SUM(D103:X103)</f>
        <v>13110</v>
      </c>
      <c r="AB103" s="149"/>
      <c r="AC103" s="149"/>
      <c r="AD103" s="150"/>
      <c r="AE103" s="184">
        <f>AA99/AE99</f>
        <v>0.15</v>
      </c>
      <c r="AF103" s="185"/>
      <c r="AG103" s="185"/>
      <c r="AH103" s="18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</row>
    <row r="104" spans="2:52" s="3" customFormat="1" ht="16.5" customHeight="1">
      <c r="B104" s="53"/>
      <c r="C104" s="54"/>
      <c r="D104" s="16" t="s">
        <v>35</v>
      </c>
      <c r="E104" s="17"/>
      <c r="F104" s="18"/>
      <c r="G104" s="18"/>
      <c r="H104" s="19"/>
      <c r="I104" s="119">
        <f>I105+I106</f>
        <v>1312</v>
      </c>
      <c r="J104" s="120"/>
      <c r="K104" s="121"/>
      <c r="L104" s="119">
        <f>L105+L106</f>
        <v>4177</v>
      </c>
      <c r="M104" s="120"/>
      <c r="N104" s="121"/>
      <c r="O104" s="119">
        <f>O105+O106</f>
        <v>2686</v>
      </c>
      <c r="P104" s="120"/>
      <c r="Q104" s="121"/>
      <c r="R104" s="119">
        <f>R105+R106</f>
        <v>1651</v>
      </c>
      <c r="S104" s="120"/>
      <c r="T104" s="121"/>
      <c r="U104" s="119">
        <f>U105+U106</f>
        <v>1580</v>
      </c>
      <c r="V104" s="120"/>
      <c r="W104" s="121"/>
      <c r="X104" s="119">
        <f>X105+X106</f>
        <v>1276</v>
      </c>
      <c r="Y104" s="120"/>
      <c r="Z104" s="121"/>
      <c r="AA104" s="119">
        <f>SUM(D104:Z104)</f>
        <v>12682</v>
      </c>
      <c r="AB104" s="120"/>
      <c r="AC104" s="120"/>
      <c r="AD104" s="121"/>
      <c r="AE104" s="115">
        <v>84330</v>
      </c>
      <c r="AF104" s="116"/>
      <c r="AG104" s="116"/>
      <c r="AH104" s="117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</row>
    <row r="105" spans="2:52" s="3" customFormat="1" ht="16.5" customHeight="1">
      <c r="B105" s="47"/>
      <c r="C105" s="46"/>
      <c r="D105" s="20" t="s">
        <v>51</v>
      </c>
      <c r="E105" s="21"/>
      <c r="F105" s="22"/>
      <c r="G105" s="22"/>
      <c r="H105" s="23"/>
      <c r="I105" s="109">
        <v>339</v>
      </c>
      <c r="J105" s="110"/>
      <c r="K105" s="111"/>
      <c r="L105" s="109">
        <v>999</v>
      </c>
      <c r="M105" s="110"/>
      <c r="N105" s="111"/>
      <c r="O105" s="109">
        <v>591</v>
      </c>
      <c r="P105" s="110"/>
      <c r="Q105" s="111"/>
      <c r="R105" s="109">
        <v>326</v>
      </c>
      <c r="S105" s="110"/>
      <c r="T105" s="111"/>
      <c r="U105" s="109">
        <v>294</v>
      </c>
      <c r="V105" s="110"/>
      <c r="W105" s="111"/>
      <c r="X105" s="109">
        <v>260</v>
      </c>
      <c r="Y105" s="110"/>
      <c r="Z105" s="111"/>
      <c r="AA105" s="109">
        <f>SUM(D105:Z105)</f>
        <v>2809</v>
      </c>
      <c r="AB105" s="110"/>
      <c r="AC105" s="110"/>
      <c r="AD105" s="111"/>
      <c r="AE105" s="7"/>
      <c r="AF105" s="8"/>
      <c r="AG105" s="8"/>
      <c r="AH105" s="9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</row>
    <row r="106" spans="2:52" s="3" customFormat="1" ht="16.5" customHeight="1">
      <c r="B106" s="190" t="s">
        <v>45</v>
      </c>
      <c r="C106" s="191"/>
      <c r="D106" s="20" t="s">
        <v>52</v>
      </c>
      <c r="E106" s="21"/>
      <c r="F106" s="22"/>
      <c r="G106" s="22"/>
      <c r="H106" s="23"/>
      <c r="I106" s="109">
        <v>973</v>
      </c>
      <c r="J106" s="110"/>
      <c r="K106" s="111"/>
      <c r="L106" s="109">
        <v>3178</v>
      </c>
      <c r="M106" s="110"/>
      <c r="N106" s="111"/>
      <c r="O106" s="109">
        <v>2095</v>
      </c>
      <c r="P106" s="110"/>
      <c r="Q106" s="111"/>
      <c r="R106" s="109">
        <v>1325</v>
      </c>
      <c r="S106" s="110"/>
      <c r="T106" s="111"/>
      <c r="U106" s="109">
        <v>1286</v>
      </c>
      <c r="V106" s="110"/>
      <c r="W106" s="111"/>
      <c r="X106" s="109">
        <v>1016</v>
      </c>
      <c r="Y106" s="110"/>
      <c r="Z106" s="111"/>
      <c r="AA106" s="109">
        <f>SUM(D106:Z106)</f>
        <v>9873</v>
      </c>
      <c r="AB106" s="110"/>
      <c r="AC106" s="110"/>
      <c r="AD106" s="111"/>
      <c r="AE106" s="7"/>
      <c r="AF106" s="8"/>
      <c r="AG106" s="8"/>
      <c r="AH106" s="9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</row>
    <row r="107" spans="2:52" s="3" customFormat="1" ht="16.5" customHeight="1">
      <c r="B107" s="47"/>
      <c r="C107" s="46"/>
      <c r="D107" s="24" t="s">
        <v>36</v>
      </c>
      <c r="E107" s="25"/>
      <c r="F107" s="26"/>
      <c r="G107" s="26"/>
      <c r="H107" s="27"/>
      <c r="I107" s="112">
        <v>10</v>
      </c>
      <c r="J107" s="113"/>
      <c r="K107" s="114"/>
      <c r="L107" s="112">
        <v>121</v>
      </c>
      <c r="M107" s="113"/>
      <c r="N107" s="114"/>
      <c r="O107" s="112">
        <v>137</v>
      </c>
      <c r="P107" s="113"/>
      <c r="Q107" s="114"/>
      <c r="R107" s="112">
        <v>80</v>
      </c>
      <c r="S107" s="113"/>
      <c r="T107" s="114"/>
      <c r="U107" s="112">
        <v>78</v>
      </c>
      <c r="V107" s="113"/>
      <c r="W107" s="114"/>
      <c r="X107" s="112">
        <v>77</v>
      </c>
      <c r="Y107" s="113"/>
      <c r="Z107" s="114"/>
      <c r="AA107" s="187">
        <f>SUM(D107:Z107)</f>
        <v>503</v>
      </c>
      <c r="AB107" s="188"/>
      <c r="AC107" s="188"/>
      <c r="AD107" s="189"/>
      <c r="AE107" s="10"/>
      <c r="AF107" s="4"/>
      <c r="AG107" s="4"/>
      <c r="AH107" s="5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</row>
    <row r="108" spans="2:52" s="3" customFormat="1" ht="16.5" customHeight="1">
      <c r="B108" s="48"/>
      <c r="C108" s="49"/>
      <c r="D108" s="151" t="s">
        <v>50</v>
      </c>
      <c r="E108" s="152"/>
      <c r="F108" s="152"/>
      <c r="G108" s="152"/>
      <c r="H108" s="153"/>
      <c r="I108" s="148">
        <f>I104+I107</f>
        <v>1322</v>
      </c>
      <c r="J108" s="149"/>
      <c r="K108" s="150"/>
      <c r="L108" s="148">
        <f>L104+L107</f>
        <v>4298</v>
      </c>
      <c r="M108" s="149"/>
      <c r="N108" s="150"/>
      <c r="O108" s="148">
        <f>O104+O107</f>
        <v>2823</v>
      </c>
      <c r="P108" s="149"/>
      <c r="Q108" s="150"/>
      <c r="R108" s="148">
        <f>R104+R107</f>
        <v>1731</v>
      </c>
      <c r="S108" s="149"/>
      <c r="T108" s="150"/>
      <c r="U108" s="148">
        <f>U104+U107</f>
        <v>1658</v>
      </c>
      <c r="V108" s="149"/>
      <c r="W108" s="150"/>
      <c r="X108" s="148">
        <f>X104+X107</f>
        <v>1353</v>
      </c>
      <c r="Y108" s="149"/>
      <c r="Z108" s="150"/>
      <c r="AA108" s="148">
        <f>SUM(D108:X108)</f>
        <v>13185</v>
      </c>
      <c r="AB108" s="149"/>
      <c r="AC108" s="149"/>
      <c r="AD108" s="150"/>
      <c r="AE108" s="184">
        <f>AA104/AE104</f>
        <v>0.1503853907269062</v>
      </c>
      <c r="AF108" s="185"/>
      <c r="AG108" s="185"/>
      <c r="AH108" s="18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</row>
    <row r="109" spans="2:52" s="3" customFormat="1" ht="16.5" customHeight="1">
      <c r="B109" s="45"/>
      <c r="C109" s="46"/>
      <c r="D109" s="28" t="s">
        <v>35</v>
      </c>
      <c r="E109" s="29"/>
      <c r="F109" s="30"/>
      <c r="G109" s="30"/>
      <c r="H109" s="31"/>
      <c r="I109" s="119">
        <f>I110+I111</f>
        <v>1355</v>
      </c>
      <c r="J109" s="120"/>
      <c r="K109" s="121"/>
      <c r="L109" s="119">
        <f>L110+L111</f>
        <v>4211</v>
      </c>
      <c r="M109" s="120"/>
      <c r="N109" s="121"/>
      <c r="O109" s="119">
        <f>O110+O111</f>
        <v>2683</v>
      </c>
      <c r="P109" s="120"/>
      <c r="Q109" s="121"/>
      <c r="R109" s="119">
        <f>R110+R111</f>
        <v>1674</v>
      </c>
      <c r="S109" s="120"/>
      <c r="T109" s="121"/>
      <c r="U109" s="119">
        <f>U110+U111</f>
        <v>1572</v>
      </c>
      <c r="V109" s="120"/>
      <c r="W109" s="121"/>
      <c r="X109" s="119">
        <f>X110+X111</f>
        <v>1273</v>
      </c>
      <c r="Y109" s="120"/>
      <c r="Z109" s="121"/>
      <c r="AA109" s="158">
        <f>SUM(D109:Z109)</f>
        <v>12768</v>
      </c>
      <c r="AB109" s="159"/>
      <c r="AC109" s="159"/>
      <c r="AD109" s="160"/>
      <c r="AE109" s="115">
        <v>84739</v>
      </c>
      <c r="AF109" s="116"/>
      <c r="AG109" s="116"/>
      <c r="AH109" s="117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</row>
    <row r="110" spans="2:52" s="3" customFormat="1" ht="16.5" customHeight="1">
      <c r="B110" s="47"/>
      <c r="C110" s="46"/>
      <c r="D110" s="20" t="s">
        <v>51</v>
      </c>
      <c r="E110" s="21"/>
      <c r="F110" s="22"/>
      <c r="G110" s="22"/>
      <c r="H110" s="23"/>
      <c r="I110" s="109">
        <v>351</v>
      </c>
      <c r="J110" s="110"/>
      <c r="K110" s="111"/>
      <c r="L110" s="109">
        <v>994</v>
      </c>
      <c r="M110" s="110"/>
      <c r="N110" s="111"/>
      <c r="O110" s="109">
        <v>605</v>
      </c>
      <c r="P110" s="110"/>
      <c r="Q110" s="111"/>
      <c r="R110" s="109">
        <v>325</v>
      </c>
      <c r="S110" s="110"/>
      <c r="T110" s="111"/>
      <c r="U110" s="109">
        <v>292</v>
      </c>
      <c r="V110" s="110"/>
      <c r="W110" s="111"/>
      <c r="X110" s="109">
        <v>261</v>
      </c>
      <c r="Y110" s="110"/>
      <c r="Z110" s="111"/>
      <c r="AA110" s="109">
        <f>SUM(D110:Z110)</f>
        <v>2828</v>
      </c>
      <c r="AB110" s="110"/>
      <c r="AC110" s="110"/>
      <c r="AD110" s="111"/>
      <c r="AE110" s="7"/>
      <c r="AF110" s="8"/>
      <c r="AG110" s="8"/>
      <c r="AH110" s="9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</row>
    <row r="111" spans="2:52" s="3" customFormat="1" ht="16.5" customHeight="1">
      <c r="B111" s="190" t="s">
        <v>46</v>
      </c>
      <c r="C111" s="191"/>
      <c r="D111" s="20" t="s">
        <v>52</v>
      </c>
      <c r="E111" s="21"/>
      <c r="F111" s="22"/>
      <c r="G111" s="22"/>
      <c r="H111" s="23"/>
      <c r="I111" s="109">
        <v>1004</v>
      </c>
      <c r="J111" s="110"/>
      <c r="K111" s="111"/>
      <c r="L111" s="109">
        <v>3217</v>
      </c>
      <c r="M111" s="110"/>
      <c r="N111" s="111"/>
      <c r="O111" s="109">
        <v>2078</v>
      </c>
      <c r="P111" s="110"/>
      <c r="Q111" s="111"/>
      <c r="R111" s="109">
        <v>1349</v>
      </c>
      <c r="S111" s="110"/>
      <c r="T111" s="111"/>
      <c r="U111" s="109">
        <v>1280</v>
      </c>
      <c r="V111" s="110"/>
      <c r="W111" s="111"/>
      <c r="X111" s="109">
        <v>1012</v>
      </c>
      <c r="Y111" s="110"/>
      <c r="Z111" s="111"/>
      <c r="AA111" s="109">
        <f>SUM(D111:Z111)</f>
        <v>9940</v>
      </c>
      <c r="AB111" s="110"/>
      <c r="AC111" s="110"/>
      <c r="AD111" s="111"/>
      <c r="AE111" s="7"/>
      <c r="AF111" s="8"/>
      <c r="AG111" s="8"/>
      <c r="AH111" s="9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</row>
    <row r="112" spans="2:52" s="3" customFormat="1" ht="16.5" customHeight="1">
      <c r="B112" s="47"/>
      <c r="C112" s="46"/>
      <c r="D112" s="24" t="s">
        <v>36</v>
      </c>
      <c r="E112" s="25"/>
      <c r="F112" s="26"/>
      <c r="G112" s="26"/>
      <c r="H112" s="27"/>
      <c r="I112" s="112">
        <v>12</v>
      </c>
      <c r="J112" s="113"/>
      <c r="K112" s="114"/>
      <c r="L112" s="112">
        <v>119</v>
      </c>
      <c r="M112" s="113"/>
      <c r="N112" s="114"/>
      <c r="O112" s="112">
        <v>140</v>
      </c>
      <c r="P112" s="113"/>
      <c r="Q112" s="114"/>
      <c r="R112" s="112">
        <v>84</v>
      </c>
      <c r="S112" s="113"/>
      <c r="T112" s="114"/>
      <c r="U112" s="112">
        <v>78</v>
      </c>
      <c r="V112" s="113"/>
      <c r="W112" s="114"/>
      <c r="X112" s="112">
        <v>78</v>
      </c>
      <c r="Y112" s="113"/>
      <c r="Z112" s="114"/>
      <c r="AA112" s="187">
        <f>SUM(D112:Z112)</f>
        <v>511</v>
      </c>
      <c r="AB112" s="188"/>
      <c r="AC112" s="188"/>
      <c r="AD112" s="189"/>
      <c r="AE112" s="10"/>
      <c r="AF112" s="4"/>
      <c r="AG112" s="4"/>
      <c r="AH112" s="5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</row>
    <row r="113" spans="2:52" s="3" customFormat="1" ht="16.5" customHeight="1">
      <c r="B113" s="48"/>
      <c r="C113" s="49"/>
      <c r="D113" s="151" t="s">
        <v>50</v>
      </c>
      <c r="E113" s="152"/>
      <c r="F113" s="152"/>
      <c r="G113" s="152"/>
      <c r="H113" s="153"/>
      <c r="I113" s="148">
        <f>I109+I112</f>
        <v>1367</v>
      </c>
      <c r="J113" s="149"/>
      <c r="K113" s="150"/>
      <c r="L113" s="148">
        <f>L109+L112</f>
        <v>4330</v>
      </c>
      <c r="M113" s="149"/>
      <c r="N113" s="150"/>
      <c r="O113" s="148">
        <f>O109+O112</f>
        <v>2823</v>
      </c>
      <c r="P113" s="149"/>
      <c r="Q113" s="150"/>
      <c r="R113" s="148">
        <f>R109+R112</f>
        <v>1758</v>
      </c>
      <c r="S113" s="149"/>
      <c r="T113" s="150"/>
      <c r="U113" s="148">
        <f>U109+U112</f>
        <v>1650</v>
      </c>
      <c r="V113" s="149"/>
      <c r="W113" s="150"/>
      <c r="X113" s="148">
        <f>X109+X112</f>
        <v>1351</v>
      </c>
      <c r="Y113" s="149"/>
      <c r="Z113" s="150"/>
      <c r="AA113" s="148">
        <f>SUM(D113:X113)</f>
        <v>13279</v>
      </c>
      <c r="AB113" s="149"/>
      <c r="AC113" s="149"/>
      <c r="AD113" s="150"/>
      <c r="AE113" s="184">
        <f>AA109/AE109</f>
        <v>0.15067442381902077</v>
      </c>
      <c r="AF113" s="185"/>
      <c r="AG113" s="185"/>
      <c r="AH113" s="18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</row>
    <row r="114" spans="2:52" s="3" customFormat="1" ht="16.5" customHeight="1">
      <c r="B114" s="45"/>
      <c r="C114" s="46"/>
      <c r="D114" s="28" t="s">
        <v>35</v>
      </c>
      <c r="E114" s="29"/>
      <c r="F114" s="30"/>
      <c r="G114" s="30"/>
      <c r="H114" s="31"/>
      <c r="I114" s="119">
        <f>I115+I116</f>
        <v>1397</v>
      </c>
      <c r="J114" s="120"/>
      <c r="K114" s="121"/>
      <c r="L114" s="119">
        <f>L115+L116</f>
        <v>4257</v>
      </c>
      <c r="M114" s="120"/>
      <c r="N114" s="121"/>
      <c r="O114" s="119">
        <f>O115+O116</f>
        <v>2748</v>
      </c>
      <c r="P114" s="120"/>
      <c r="Q114" s="121"/>
      <c r="R114" s="119">
        <f>R115+R116</f>
        <v>1661</v>
      </c>
      <c r="S114" s="120"/>
      <c r="T114" s="121"/>
      <c r="U114" s="119">
        <f>U115+U116</f>
        <v>1581</v>
      </c>
      <c r="V114" s="120"/>
      <c r="W114" s="121"/>
      <c r="X114" s="119">
        <f>X115+X116</f>
        <v>1277</v>
      </c>
      <c r="Y114" s="120"/>
      <c r="Z114" s="121"/>
      <c r="AA114" s="158">
        <f>SUM(D114:Z114)</f>
        <v>12921</v>
      </c>
      <c r="AB114" s="159"/>
      <c r="AC114" s="159"/>
      <c r="AD114" s="160"/>
      <c r="AE114" s="115">
        <v>85081</v>
      </c>
      <c r="AF114" s="116"/>
      <c r="AG114" s="116"/>
      <c r="AH114" s="117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2:52" s="3" customFormat="1" ht="16.5" customHeight="1">
      <c r="B115" s="47"/>
      <c r="C115" s="46"/>
      <c r="D115" s="20" t="s">
        <v>51</v>
      </c>
      <c r="E115" s="21"/>
      <c r="F115" s="22"/>
      <c r="G115" s="22"/>
      <c r="H115" s="23"/>
      <c r="I115" s="109">
        <v>366</v>
      </c>
      <c r="J115" s="110"/>
      <c r="K115" s="111"/>
      <c r="L115" s="109">
        <v>995</v>
      </c>
      <c r="M115" s="110"/>
      <c r="N115" s="111"/>
      <c r="O115" s="109">
        <v>614</v>
      </c>
      <c r="P115" s="110"/>
      <c r="Q115" s="111"/>
      <c r="R115" s="109">
        <v>324</v>
      </c>
      <c r="S115" s="110"/>
      <c r="T115" s="111"/>
      <c r="U115" s="109">
        <v>292</v>
      </c>
      <c r="V115" s="110"/>
      <c r="W115" s="111"/>
      <c r="X115" s="109">
        <v>261</v>
      </c>
      <c r="Y115" s="110"/>
      <c r="Z115" s="111"/>
      <c r="AA115" s="109">
        <f>SUM(D115:Z115)</f>
        <v>2852</v>
      </c>
      <c r="AB115" s="110"/>
      <c r="AC115" s="110"/>
      <c r="AD115" s="111"/>
      <c r="AE115" s="7"/>
      <c r="AF115" s="8"/>
      <c r="AG115" s="8"/>
      <c r="AH115" s="9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2:52" s="3" customFormat="1" ht="16.5" customHeight="1">
      <c r="B116" s="190" t="s">
        <v>47</v>
      </c>
      <c r="C116" s="191"/>
      <c r="D116" s="20" t="s">
        <v>52</v>
      </c>
      <c r="E116" s="21"/>
      <c r="F116" s="22"/>
      <c r="G116" s="22"/>
      <c r="H116" s="23"/>
      <c r="I116" s="109">
        <v>1031</v>
      </c>
      <c r="J116" s="110"/>
      <c r="K116" s="111"/>
      <c r="L116" s="109">
        <v>3262</v>
      </c>
      <c r="M116" s="110"/>
      <c r="N116" s="111"/>
      <c r="O116" s="109">
        <v>2134</v>
      </c>
      <c r="P116" s="110"/>
      <c r="Q116" s="111"/>
      <c r="R116" s="109">
        <v>1337</v>
      </c>
      <c r="S116" s="110"/>
      <c r="T116" s="111"/>
      <c r="U116" s="109">
        <v>1289</v>
      </c>
      <c r="V116" s="110"/>
      <c r="W116" s="111"/>
      <c r="X116" s="109">
        <v>1016</v>
      </c>
      <c r="Y116" s="110"/>
      <c r="Z116" s="111"/>
      <c r="AA116" s="109">
        <f>SUM(D116:Z116)</f>
        <v>10069</v>
      </c>
      <c r="AB116" s="110"/>
      <c r="AC116" s="110"/>
      <c r="AD116" s="111"/>
      <c r="AE116" s="7"/>
      <c r="AF116" s="8"/>
      <c r="AG116" s="8"/>
      <c r="AH116" s="9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2:52" s="3" customFormat="1" ht="16.5" customHeight="1">
      <c r="B117" s="47"/>
      <c r="C117" s="46"/>
      <c r="D117" s="24" t="s">
        <v>36</v>
      </c>
      <c r="E117" s="25"/>
      <c r="F117" s="26"/>
      <c r="G117" s="26"/>
      <c r="H117" s="27"/>
      <c r="I117" s="112">
        <v>12</v>
      </c>
      <c r="J117" s="113"/>
      <c r="K117" s="114"/>
      <c r="L117" s="112">
        <v>118</v>
      </c>
      <c r="M117" s="113"/>
      <c r="N117" s="114"/>
      <c r="O117" s="112">
        <v>143</v>
      </c>
      <c r="P117" s="113"/>
      <c r="Q117" s="114"/>
      <c r="R117" s="112">
        <v>85</v>
      </c>
      <c r="S117" s="113"/>
      <c r="T117" s="114"/>
      <c r="U117" s="112">
        <v>77</v>
      </c>
      <c r="V117" s="113"/>
      <c r="W117" s="114"/>
      <c r="X117" s="112">
        <v>75</v>
      </c>
      <c r="Y117" s="113"/>
      <c r="Z117" s="114"/>
      <c r="AA117" s="187">
        <f>SUM(D117:Z117)</f>
        <v>510</v>
      </c>
      <c r="AB117" s="188"/>
      <c r="AC117" s="188"/>
      <c r="AD117" s="189"/>
      <c r="AE117" s="10"/>
      <c r="AF117" s="4"/>
      <c r="AG117" s="4"/>
      <c r="AH117" s="5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2:34" s="3" customFormat="1" ht="16.5" customHeight="1">
      <c r="B118" s="48"/>
      <c r="C118" s="49"/>
      <c r="D118" s="151" t="s">
        <v>50</v>
      </c>
      <c r="E118" s="152"/>
      <c r="F118" s="152"/>
      <c r="G118" s="152"/>
      <c r="H118" s="153"/>
      <c r="I118" s="148">
        <f>I114+I117</f>
        <v>1409</v>
      </c>
      <c r="J118" s="149"/>
      <c r="K118" s="150"/>
      <c r="L118" s="148">
        <f>L114+L117</f>
        <v>4375</v>
      </c>
      <c r="M118" s="149"/>
      <c r="N118" s="150"/>
      <c r="O118" s="148">
        <f>O114+O117</f>
        <v>2891</v>
      </c>
      <c r="P118" s="149"/>
      <c r="Q118" s="150"/>
      <c r="R118" s="148">
        <f>R114+R117</f>
        <v>1746</v>
      </c>
      <c r="S118" s="149"/>
      <c r="T118" s="150"/>
      <c r="U118" s="148">
        <f>U114+U117</f>
        <v>1658</v>
      </c>
      <c r="V118" s="149"/>
      <c r="W118" s="150"/>
      <c r="X118" s="148">
        <f>X114+X117</f>
        <v>1352</v>
      </c>
      <c r="Y118" s="149"/>
      <c r="Z118" s="150"/>
      <c r="AA118" s="148">
        <f>SUM(D118:X118)</f>
        <v>13431</v>
      </c>
      <c r="AB118" s="149"/>
      <c r="AC118" s="149"/>
      <c r="AD118" s="150"/>
      <c r="AE118" s="184">
        <f>AA114/AE114</f>
        <v>0.1518670443459762</v>
      </c>
      <c r="AF118" s="185"/>
      <c r="AG118" s="185"/>
      <c r="AH118" s="186"/>
    </row>
    <row r="119" spans="2:34" s="3" customFormat="1" ht="16.5" customHeight="1">
      <c r="B119" s="45"/>
      <c r="C119" s="46"/>
      <c r="D119" s="28" t="s">
        <v>35</v>
      </c>
      <c r="E119" s="29"/>
      <c r="F119" s="30"/>
      <c r="G119" s="30"/>
      <c r="H119" s="31"/>
      <c r="I119" s="119">
        <f>I120+I121</f>
        <v>1465</v>
      </c>
      <c r="J119" s="120"/>
      <c r="K119" s="121"/>
      <c r="L119" s="119">
        <f>L120+L121</f>
        <v>4320</v>
      </c>
      <c r="M119" s="120"/>
      <c r="N119" s="121"/>
      <c r="O119" s="119">
        <f>O120+O121</f>
        <v>2759</v>
      </c>
      <c r="P119" s="120"/>
      <c r="Q119" s="121"/>
      <c r="R119" s="119">
        <f>R120+R121</f>
        <v>1630</v>
      </c>
      <c r="S119" s="120"/>
      <c r="T119" s="121"/>
      <c r="U119" s="119">
        <f>U120+U121</f>
        <v>1620</v>
      </c>
      <c r="V119" s="120"/>
      <c r="W119" s="121"/>
      <c r="X119" s="119">
        <f>X120+X121</f>
        <v>1322</v>
      </c>
      <c r="Y119" s="120"/>
      <c r="Z119" s="121"/>
      <c r="AA119" s="158">
        <f>SUM(D119:Z119)</f>
        <v>13116</v>
      </c>
      <c r="AB119" s="159"/>
      <c r="AC119" s="159"/>
      <c r="AD119" s="160"/>
      <c r="AE119" s="115">
        <v>85422</v>
      </c>
      <c r="AF119" s="116"/>
      <c r="AG119" s="116"/>
      <c r="AH119" s="117"/>
    </row>
    <row r="120" spans="2:34" s="3" customFormat="1" ht="16.5" customHeight="1">
      <c r="B120" s="47"/>
      <c r="C120" s="46"/>
      <c r="D120" s="20" t="s">
        <v>51</v>
      </c>
      <c r="E120" s="21"/>
      <c r="F120" s="22"/>
      <c r="G120" s="22"/>
      <c r="H120" s="23"/>
      <c r="I120" s="109">
        <v>381</v>
      </c>
      <c r="J120" s="110"/>
      <c r="K120" s="111"/>
      <c r="L120" s="109">
        <v>1007</v>
      </c>
      <c r="M120" s="110"/>
      <c r="N120" s="111"/>
      <c r="O120" s="109">
        <v>611</v>
      </c>
      <c r="P120" s="110"/>
      <c r="Q120" s="111"/>
      <c r="R120" s="109">
        <v>317</v>
      </c>
      <c r="S120" s="110"/>
      <c r="T120" s="111"/>
      <c r="U120" s="109">
        <v>303</v>
      </c>
      <c r="V120" s="110"/>
      <c r="W120" s="111"/>
      <c r="X120" s="109">
        <v>271</v>
      </c>
      <c r="Y120" s="110"/>
      <c r="Z120" s="111"/>
      <c r="AA120" s="109">
        <f>SUM(D120:Z120)</f>
        <v>2890</v>
      </c>
      <c r="AB120" s="110"/>
      <c r="AC120" s="110"/>
      <c r="AD120" s="111"/>
      <c r="AE120" s="7"/>
      <c r="AF120" s="8"/>
      <c r="AG120" s="8"/>
      <c r="AH120" s="9"/>
    </row>
    <row r="121" spans="2:34" s="3" customFormat="1" ht="16.5" customHeight="1">
      <c r="B121" s="190" t="s">
        <v>48</v>
      </c>
      <c r="C121" s="191"/>
      <c r="D121" s="20" t="s">
        <v>52</v>
      </c>
      <c r="E121" s="21"/>
      <c r="F121" s="22"/>
      <c r="G121" s="22"/>
      <c r="H121" s="23"/>
      <c r="I121" s="109">
        <v>1084</v>
      </c>
      <c r="J121" s="110"/>
      <c r="K121" s="111"/>
      <c r="L121" s="109">
        <v>3313</v>
      </c>
      <c r="M121" s="110"/>
      <c r="N121" s="111"/>
      <c r="O121" s="109">
        <v>2148</v>
      </c>
      <c r="P121" s="110"/>
      <c r="Q121" s="111"/>
      <c r="R121" s="109">
        <v>1313</v>
      </c>
      <c r="S121" s="110"/>
      <c r="T121" s="111"/>
      <c r="U121" s="109">
        <v>1317</v>
      </c>
      <c r="V121" s="110"/>
      <c r="W121" s="111"/>
      <c r="X121" s="109">
        <v>1051</v>
      </c>
      <c r="Y121" s="110"/>
      <c r="Z121" s="111"/>
      <c r="AA121" s="109">
        <f>SUM(D121:Z121)</f>
        <v>10226</v>
      </c>
      <c r="AB121" s="110"/>
      <c r="AC121" s="110"/>
      <c r="AD121" s="111"/>
      <c r="AE121" s="7"/>
      <c r="AF121" s="8"/>
      <c r="AG121" s="8"/>
      <c r="AH121" s="9"/>
    </row>
    <row r="122" spans="2:34" s="3" customFormat="1" ht="16.5" customHeight="1">
      <c r="B122" s="47"/>
      <c r="C122" s="79" t="s">
        <v>77</v>
      </c>
      <c r="D122" s="24" t="s">
        <v>36</v>
      </c>
      <c r="E122" s="25"/>
      <c r="F122" s="26"/>
      <c r="G122" s="26"/>
      <c r="H122" s="27"/>
      <c r="I122" s="112">
        <v>18</v>
      </c>
      <c r="J122" s="113"/>
      <c r="K122" s="114"/>
      <c r="L122" s="112">
        <v>122</v>
      </c>
      <c r="M122" s="113"/>
      <c r="N122" s="114"/>
      <c r="O122" s="112">
        <v>141</v>
      </c>
      <c r="P122" s="113"/>
      <c r="Q122" s="114"/>
      <c r="R122" s="112">
        <v>85</v>
      </c>
      <c r="S122" s="113"/>
      <c r="T122" s="114"/>
      <c r="U122" s="112">
        <v>76</v>
      </c>
      <c r="V122" s="113"/>
      <c r="W122" s="114"/>
      <c r="X122" s="112">
        <v>77</v>
      </c>
      <c r="Y122" s="113"/>
      <c r="Z122" s="114"/>
      <c r="AA122" s="112">
        <f>SUM(D122:Z122)</f>
        <v>519</v>
      </c>
      <c r="AB122" s="113"/>
      <c r="AC122" s="113"/>
      <c r="AD122" s="114"/>
      <c r="AE122" s="10"/>
      <c r="AF122" s="4"/>
      <c r="AG122" s="4"/>
      <c r="AH122" s="5"/>
    </row>
    <row r="123" spans="2:34" s="3" customFormat="1" ht="16.5" customHeight="1">
      <c r="B123" s="48"/>
      <c r="C123" s="49"/>
      <c r="D123" s="151" t="s">
        <v>50</v>
      </c>
      <c r="E123" s="152"/>
      <c r="F123" s="152"/>
      <c r="G123" s="152"/>
      <c r="H123" s="153"/>
      <c r="I123" s="148">
        <f>I119+I122</f>
        <v>1483</v>
      </c>
      <c r="J123" s="149"/>
      <c r="K123" s="150"/>
      <c r="L123" s="148">
        <f>L119+L122</f>
        <v>4442</v>
      </c>
      <c r="M123" s="149"/>
      <c r="N123" s="150"/>
      <c r="O123" s="148">
        <f>O119+O122</f>
        <v>2900</v>
      </c>
      <c r="P123" s="149"/>
      <c r="Q123" s="150"/>
      <c r="R123" s="148">
        <f>R119+R122</f>
        <v>1715</v>
      </c>
      <c r="S123" s="149"/>
      <c r="T123" s="150"/>
      <c r="U123" s="148">
        <f>U119+U122</f>
        <v>1696</v>
      </c>
      <c r="V123" s="149"/>
      <c r="W123" s="150"/>
      <c r="X123" s="148">
        <f>X119+X122</f>
        <v>1399</v>
      </c>
      <c r="Y123" s="149"/>
      <c r="Z123" s="150"/>
      <c r="AA123" s="245">
        <f>SUM(D123:X123)</f>
        <v>13635</v>
      </c>
      <c r="AB123" s="246"/>
      <c r="AC123" s="246"/>
      <c r="AD123" s="247"/>
      <c r="AE123" s="184">
        <f>AA119/AE119</f>
        <v>0.1535435836201447</v>
      </c>
      <c r="AF123" s="185"/>
      <c r="AG123" s="185"/>
      <c r="AH123" s="186"/>
    </row>
    <row r="124" spans="2:34" s="3" customFormat="1" ht="16.5" customHeight="1">
      <c r="B124" s="289" t="s">
        <v>109</v>
      </c>
      <c r="C124" s="290"/>
      <c r="D124" s="28" t="s">
        <v>35</v>
      </c>
      <c r="E124" s="29"/>
      <c r="F124" s="30"/>
      <c r="G124" s="30"/>
      <c r="H124" s="31"/>
      <c r="I124" s="281">
        <f>I119/I59</f>
        <v>1.5941240478781284</v>
      </c>
      <c r="J124" s="281"/>
      <c r="K124" s="281"/>
      <c r="L124" s="281">
        <f>L119/L59</f>
        <v>1.3079019073569482</v>
      </c>
      <c r="M124" s="281"/>
      <c r="N124" s="281"/>
      <c r="O124" s="281">
        <f>O119/O59</f>
        <v>1.104925911093312</v>
      </c>
      <c r="P124" s="281"/>
      <c r="Q124" s="281"/>
      <c r="R124" s="281">
        <f>R119/R59</f>
        <v>1.029040404040404</v>
      </c>
      <c r="S124" s="281"/>
      <c r="T124" s="281"/>
      <c r="U124" s="281">
        <f>U119/U59</f>
        <v>1.0778443113772456</v>
      </c>
      <c r="V124" s="281"/>
      <c r="W124" s="281"/>
      <c r="X124" s="281">
        <f>X119/X59</f>
        <v>1.1203389830508474</v>
      </c>
      <c r="Y124" s="281"/>
      <c r="Z124" s="281"/>
      <c r="AA124" s="265">
        <f>AA119/AA59</f>
        <v>1.1938831239759695</v>
      </c>
      <c r="AB124" s="266"/>
      <c r="AC124" s="266"/>
      <c r="AD124" s="267"/>
      <c r="AE124" s="241">
        <f>AE119/AE59</f>
        <v>1.0377578540709964</v>
      </c>
      <c r="AF124" s="242"/>
      <c r="AG124" s="242"/>
      <c r="AH124" s="243"/>
    </row>
    <row r="125" spans="2:34" s="3" customFormat="1" ht="16.5" customHeight="1">
      <c r="B125" s="291"/>
      <c r="C125" s="292"/>
      <c r="D125" s="20" t="s">
        <v>51</v>
      </c>
      <c r="E125" s="21"/>
      <c r="F125" s="22"/>
      <c r="G125" s="22"/>
      <c r="H125" s="23"/>
      <c r="I125" s="268">
        <f>I120/I60</f>
        <v>1.6282051282051282</v>
      </c>
      <c r="J125" s="268"/>
      <c r="K125" s="268"/>
      <c r="L125" s="268">
        <f>L120/L60</f>
        <v>1.321522309711286</v>
      </c>
      <c r="M125" s="268"/>
      <c r="N125" s="268"/>
      <c r="O125" s="268">
        <f>O120/O60</f>
        <v>1.0949820788530467</v>
      </c>
      <c r="P125" s="268"/>
      <c r="Q125" s="268"/>
      <c r="R125" s="268">
        <f>R120/R60</f>
        <v>0.990625</v>
      </c>
      <c r="S125" s="268"/>
      <c r="T125" s="268"/>
      <c r="U125" s="268">
        <f>U120/U60</f>
        <v>1.0594405594405594</v>
      </c>
      <c r="V125" s="268"/>
      <c r="W125" s="268"/>
      <c r="X125" s="268">
        <f>X120/X60</f>
        <v>1.1782608695652175</v>
      </c>
      <c r="Y125" s="268"/>
      <c r="Z125" s="268"/>
      <c r="AA125" s="282">
        <f>AA120/AA60</f>
        <v>1.209205020920502</v>
      </c>
      <c r="AB125" s="283"/>
      <c r="AC125" s="283"/>
      <c r="AD125" s="284"/>
      <c r="AE125" s="7"/>
      <c r="AF125" s="8"/>
      <c r="AG125" s="8"/>
      <c r="AH125" s="9"/>
    </row>
    <row r="126" spans="2:34" s="3" customFormat="1" ht="16.5" customHeight="1">
      <c r="B126" s="291"/>
      <c r="C126" s="292"/>
      <c r="D126" s="20" t="s">
        <v>52</v>
      </c>
      <c r="E126" s="21"/>
      <c r="F126" s="22"/>
      <c r="G126" s="22"/>
      <c r="H126" s="23"/>
      <c r="I126" s="268">
        <f>I121/I61</f>
        <v>1.5824817518248175</v>
      </c>
      <c r="J126" s="268"/>
      <c r="K126" s="268"/>
      <c r="L126" s="268">
        <f>L121/L61</f>
        <v>1.3038173947264857</v>
      </c>
      <c r="M126" s="268"/>
      <c r="N126" s="268"/>
      <c r="O126" s="268">
        <f>O121/O61</f>
        <v>1.1077875193398659</v>
      </c>
      <c r="P126" s="268"/>
      <c r="Q126" s="268"/>
      <c r="R126" s="268">
        <f>R121/R61</f>
        <v>1.0387658227848102</v>
      </c>
      <c r="S126" s="268"/>
      <c r="T126" s="268"/>
      <c r="U126" s="268">
        <f>U121/U61</f>
        <v>1.0821692686935087</v>
      </c>
      <c r="V126" s="268"/>
      <c r="W126" s="268"/>
      <c r="X126" s="268">
        <f>X121/X61</f>
        <v>1.1063157894736841</v>
      </c>
      <c r="Y126" s="268"/>
      <c r="Z126" s="268"/>
      <c r="AA126" s="282">
        <f>AA121/AA61</f>
        <v>1.1896230805025594</v>
      </c>
      <c r="AB126" s="283"/>
      <c r="AC126" s="283"/>
      <c r="AD126" s="284"/>
      <c r="AE126" s="7"/>
      <c r="AF126" s="8"/>
      <c r="AG126" s="8"/>
      <c r="AH126" s="9"/>
    </row>
    <row r="127" spans="2:34" s="3" customFormat="1" ht="16.5" customHeight="1">
      <c r="B127" s="291"/>
      <c r="C127" s="292"/>
      <c r="D127" s="24" t="s">
        <v>36</v>
      </c>
      <c r="E127" s="25"/>
      <c r="F127" s="26"/>
      <c r="G127" s="26"/>
      <c r="H127" s="27"/>
      <c r="I127" s="285">
        <f>I122/I62</f>
        <v>3.6</v>
      </c>
      <c r="J127" s="285"/>
      <c r="K127" s="285"/>
      <c r="L127" s="285">
        <f>L122/L62</f>
        <v>1.4186046511627908</v>
      </c>
      <c r="M127" s="285"/>
      <c r="N127" s="285"/>
      <c r="O127" s="285">
        <f>O122/O62</f>
        <v>1.0071428571428571</v>
      </c>
      <c r="P127" s="285"/>
      <c r="Q127" s="285"/>
      <c r="R127" s="285">
        <f>R122/R62</f>
        <v>1.0240963855421688</v>
      </c>
      <c r="S127" s="285"/>
      <c r="T127" s="285"/>
      <c r="U127" s="285">
        <f>U122/U62</f>
        <v>1.0133333333333334</v>
      </c>
      <c r="V127" s="285"/>
      <c r="W127" s="285"/>
      <c r="X127" s="285">
        <f>X122/X62</f>
        <v>1.1492537313432836</v>
      </c>
      <c r="Y127" s="285"/>
      <c r="Z127" s="285"/>
      <c r="AA127" s="295">
        <f>AA122/AA62</f>
        <v>1.138157894736842</v>
      </c>
      <c r="AB127" s="296"/>
      <c r="AC127" s="296"/>
      <c r="AD127" s="297"/>
      <c r="AE127" s="10"/>
      <c r="AF127" s="4"/>
      <c r="AG127" s="4"/>
      <c r="AH127" s="5"/>
    </row>
    <row r="128" spans="2:34" s="3" customFormat="1" ht="16.5" customHeight="1">
      <c r="B128" s="293"/>
      <c r="C128" s="294"/>
      <c r="D128" s="151" t="s">
        <v>50</v>
      </c>
      <c r="E128" s="152"/>
      <c r="F128" s="152"/>
      <c r="G128" s="152"/>
      <c r="H128" s="153"/>
      <c r="I128" s="277">
        <f>I123/I63</f>
        <v>1.604978354978355</v>
      </c>
      <c r="J128" s="277"/>
      <c r="K128" s="277"/>
      <c r="L128" s="277">
        <f>L123/L63</f>
        <v>1.3107111242254352</v>
      </c>
      <c r="M128" s="277"/>
      <c r="N128" s="277"/>
      <c r="O128" s="277">
        <f>O123/O63</f>
        <v>1.099734546833523</v>
      </c>
      <c r="P128" s="277"/>
      <c r="Q128" s="277"/>
      <c r="R128" s="277">
        <f>R123/R63</f>
        <v>1.0287942411517697</v>
      </c>
      <c r="S128" s="277"/>
      <c r="T128" s="277"/>
      <c r="U128" s="277">
        <f>U123/U63</f>
        <v>1.0747782002534854</v>
      </c>
      <c r="V128" s="277"/>
      <c r="W128" s="277"/>
      <c r="X128" s="277">
        <f>X123/X63</f>
        <v>1.1218925421010426</v>
      </c>
      <c r="Y128" s="277"/>
      <c r="Z128" s="277"/>
      <c r="AA128" s="286">
        <f>AA123/AA63</f>
        <v>1.1916622968012585</v>
      </c>
      <c r="AB128" s="287"/>
      <c r="AC128" s="287"/>
      <c r="AD128" s="288"/>
      <c r="AE128" s="184">
        <f>AA124/AE124</f>
        <v>1.1504447972063163</v>
      </c>
      <c r="AF128" s="185"/>
      <c r="AG128" s="185"/>
      <c r="AH128" s="186"/>
    </row>
    <row r="129" spans="2:34" s="3" customFormat="1" ht="16.5" customHeight="1">
      <c r="B129" s="40" t="s">
        <v>70</v>
      </c>
      <c r="C129" s="41" t="s">
        <v>71</v>
      </c>
      <c r="D129" s="42"/>
      <c r="E129" s="42"/>
      <c r="F129" s="42"/>
      <c r="G129" s="42"/>
      <c r="H129" s="42"/>
      <c r="I129" s="43"/>
      <c r="J129" s="43"/>
      <c r="K129" s="43"/>
      <c r="L129" s="43"/>
      <c r="M129" s="4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4"/>
      <c r="AF129" s="44"/>
      <c r="AG129" s="44"/>
      <c r="AH129" s="44"/>
    </row>
    <row r="130" spans="40:52" ht="13.5"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</row>
    <row r="131" spans="51:52" ht="13.5">
      <c r="AY131" s="3"/>
      <c r="AZ131" s="3"/>
    </row>
    <row r="132" spans="38:52" ht="13.5">
      <c r="AL132" s="8"/>
      <c r="AM132" s="55"/>
      <c r="AN132" s="55"/>
      <c r="AO132" s="55"/>
      <c r="AP132" s="55"/>
      <c r="AQ132" s="58"/>
      <c r="AR132" s="59" t="s">
        <v>11</v>
      </c>
      <c r="AS132" s="59" t="s">
        <v>12</v>
      </c>
      <c r="AT132" s="59" t="s">
        <v>13</v>
      </c>
      <c r="AU132" s="59" t="s">
        <v>14</v>
      </c>
      <c r="AV132" s="59" t="s">
        <v>15</v>
      </c>
      <c r="AW132" s="59" t="s">
        <v>16</v>
      </c>
      <c r="AX132" s="59" t="s">
        <v>9</v>
      </c>
      <c r="AY132" s="3"/>
      <c r="AZ132" s="3"/>
    </row>
    <row r="133" spans="38:52" ht="13.5">
      <c r="AL133" s="56"/>
      <c r="AM133" s="57"/>
      <c r="AN133" s="57"/>
      <c r="AO133" s="57"/>
      <c r="AP133" s="57"/>
      <c r="AQ133" s="60" t="s">
        <v>37</v>
      </c>
      <c r="AR133" s="61">
        <f>I68</f>
        <v>952</v>
      </c>
      <c r="AS133" s="61">
        <f>L68</f>
        <v>3495</v>
      </c>
      <c r="AT133" s="61">
        <f>O68</f>
        <v>2706</v>
      </c>
      <c r="AU133" s="61">
        <f>R68</f>
        <v>1644</v>
      </c>
      <c r="AV133" s="61">
        <f>U68</f>
        <v>1602</v>
      </c>
      <c r="AW133" s="61">
        <f>X68</f>
        <v>1268</v>
      </c>
      <c r="AX133" s="61">
        <f>SUM(AR133:AW133)</f>
        <v>11667</v>
      </c>
      <c r="AY133" s="3"/>
      <c r="AZ133" s="3"/>
    </row>
    <row r="134" spans="38:52" ht="13.5">
      <c r="AL134" s="56"/>
      <c r="AM134" s="57"/>
      <c r="AN134" s="57"/>
      <c r="AO134" s="57"/>
      <c r="AP134" s="57"/>
      <c r="AQ134" s="60" t="s">
        <v>38</v>
      </c>
      <c r="AR134" s="61">
        <f>I73</f>
        <v>993</v>
      </c>
      <c r="AS134" s="61">
        <f>L73</f>
        <v>3588</v>
      </c>
      <c r="AT134" s="61">
        <f>O73</f>
        <v>2738</v>
      </c>
      <c r="AU134" s="61">
        <f>R73</f>
        <v>1669</v>
      </c>
      <c r="AV134" s="61">
        <f>U73</f>
        <v>1624</v>
      </c>
      <c r="AW134" s="61">
        <f>X73</f>
        <v>1290</v>
      </c>
      <c r="AX134" s="61">
        <f>SUM(AR134:AW134)</f>
        <v>11902</v>
      </c>
      <c r="AY134" s="3"/>
      <c r="AZ134" s="3"/>
    </row>
    <row r="135" spans="38:50" ht="13.5" customHeight="1">
      <c r="AL135" s="56"/>
      <c r="AM135" s="57"/>
      <c r="AN135" s="57"/>
      <c r="AO135" s="57"/>
      <c r="AP135" s="57"/>
      <c r="AQ135" s="60" t="s">
        <v>39</v>
      </c>
      <c r="AR135" s="61">
        <f>I78</f>
        <v>1046</v>
      </c>
      <c r="AS135" s="61">
        <f>L78</f>
        <v>3673</v>
      </c>
      <c r="AT135" s="61">
        <f>O78</f>
        <v>2779</v>
      </c>
      <c r="AU135" s="61">
        <f>R78</f>
        <v>1695</v>
      </c>
      <c r="AV135" s="61">
        <f>U78</f>
        <v>1612</v>
      </c>
      <c r="AW135" s="61">
        <f>X78</f>
        <v>1326</v>
      </c>
      <c r="AX135" s="61">
        <f aca="true" t="shared" si="2" ref="AX135:AX144">SUM(AR135:AW135)</f>
        <v>12131</v>
      </c>
    </row>
    <row r="136" spans="38:50" ht="13.5" customHeight="1">
      <c r="AL136" s="56"/>
      <c r="AM136" s="57"/>
      <c r="AN136" s="57"/>
      <c r="AO136" s="57"/>
      <c r="AP136" s="57"/>
      <c r="AQ136" s="60" t="s">
        <v>40</v>
      </c>
      <c r="AR136" s="61">
        <f>I83</f>
        <v>1090</v>
      </c>
      <c r="AS136" s="61">
        <f>L83</f>
        <v>3793</v>
      </c>
      <c r="AT136" s="61">
        <f>O83</f>
        <v>2847</v>
      </c>
      <c r="AU136" s="61">
        <f>R83</f>
        <v>1669</v>
      </c>
      <c r="AV136" s="61">
        <f>U83</f>
        <v>1630</v>
      </c>
      <c r="AW136" s="61">
        <f>X83</f>
        <v>1350</v>
      </c>
      <c r="AX136" s="61">
        <f t="shared" si="2"/>
        <v>12379</v>
      </c>
    </row>
    <row r="137" spans="38:50" ht="13.5">
      <c r="AL137" s="56"/>
      <c r="AM137" s="57"/>
      <c r="AN137" s="57"/>
      <c r="AO137" s="57"/>
      <c r="AP137" s="57"/>
      <c r="AQ137" s="60" t="s">
        <v>41</v>
      </c>
      <c r="AR137" s="61">
        <f>I88</f>
        <v>1151</v>
      </c>
      <c r="AS137" s="61">
        <f>L88</f>
        <v>3905</v>
      </c>
      <c r="AT137" s="61">
        <f>O88</f>
        <v>2844</v>
      </c>
      <c r="AU137" s="61">
        <f>R88</f>
        <v>1681</v>
      </c>
      <c r="AV137" s="61">
        <f>U88</f>
        <v>1594</v>
      </c>
      <c r="AW137" s="61">
        <f>X88</f>
        <v>1368</v>
      </c>
      <c r="AX137" s="61">
        <f t="shared" si="2"/>
        <v>12543</v>
      </c>
    </row>
    <row r="138" spans="34:50" ht="13.5">
      <c r="AH138" s="6" t="s">
        <v>99</v>
      </c>
      <c r="AI138" s="6" t="s">
        <v>100</v>
      </c>
      <c r="AJ138" s="6" t="s">
        <v>102</v>
      </c>
      <c r="AL138" s="56"/>
      <c r="AM138" s="57"/>
      <c r="AN138" s="57"/>
      <c r="AO138" s="57"/>
      <c r="AP138" s="57"/>
      <c r="AQ138" s="60" t="s">
        <v>42</v>
      </c>
      <c r="AR138" s="61">
        <f>I93</f>
        <v>1208</v>
      </c>
      <c r="AS138" s="61">
        <f>L93</f>
        <v>4023</v>
      </c>
      <c r="AT138" s="61">
        <f>O93</f>
        <v>2864</v>
      </c>
      <c r="AU138" s="61">
        <f>R93</f>
        <v>1699</v>
      </c>
      <c r="AV138" s="61">
        <f>U93</f>
        <v>1579</v>
      </c>
      <c r="AW138" s="61">
        <f>X93</f>
        <v>1366</v>
      </c>
      <c r="AX138" s="61">
        <f t="shared" si="2"/>
        <v>12739</v>
      </c>
    </row>
    <row r="139" spans="33:50" ht="13.5">
      <c r="AG139" s="6" t="s">
        <v>11</v>
      </c>
      <c r="AH139" s="85">
        <v>795</v>
      </c>
      <c r="AI139" s="85">
        <v>924</v>
      </c>
      <c r="AJ139" s="85">
        <v>1483</v>
      </c>
      <c r="AL139" s="56"/>
      <c r="AM139" s="57"/>
      <c r="AN139" s="57"/>
      <c r="AO139" s="57"/>
      <c r="AP139" s="57"/>
      <c r="AQ139" s="60" t="s">
        <v>43</v>
      </c>
      <c r="AR139" s="61">
        <f>I98</f>
        <v>1249</v>
      </c>
      <c r="AS139" s="61">
        <f>L98</f>
        <v>4154</v>
      </c>
      <c r="AT139" s="61">
        <f>O98</f>
        <v>2865</v>
      </c>
      <c r="AU139" s="61">
        <f>R98</f>
        <v>1693</v>
      </c>
      <c r="AV139" s="61">
        <f>U98</f>
        <v>1600</v>
      </c>
      <c r="AW139" s="61">
        <f>X98</f>
        <v>1385</v>
      </c>
      <c r="AX139" s="61">
        <f t="shared" si="2"/>
        <v>12946</v>
      </c>
    </row>
    <row r="140" spans="33:50" ht="13.5">
      <c r="AG140" s="6" t="s">
        <v>94</v>
      </c>
      <c r="AH140" s="85">
        <v>2581</v>
      </c>
      <c r="AI140" s="85">
        <v>3389</v>
      </c>
      <c r="AJ140" s="85">
        <v>4442</v>
      </c>
      <c r="AL140" s="56"/>
      <c r="AM140" s="57"/>
      <c r="AN140" s="57"/>
      <c r="AO140" s="57"/>
      <c r="AP140" s="57"/>
      <c r="AQ140" s="60" t="s">
        <v>44</v>
      </c>
      <c r="AR140" s="61">
        <f>I103</f>
        <v>1297</v>
      </c>
      <c r="AS140" s="61">
        <f>L103</f>
        <v>4260</v>
      </c>
      <c r="AT140" s="61">
        <f>O103</f>
        <v>2847</v>
      </c>
      <c r="AU140" s="61">
        <f>R103</f>
        <v>1713</v>
      </c>
      <c r="AV140" s="61">
        <f>U103</f>
        <v>1642</v>
      </c>
      <c r="AW140" s="61">
        <f>X103</f>
        <v>1351</v>
      </c>
      <c r="AX140" s="61">
        <f t="shared" si="2"/>
        <v>13110</v>
      </c>
    </row>
    <row r="141" spans="33:50" ht="13.5">
      <c r="AG141" s="6" t="s">
        <v>95</v>
      </c>
      <c r="AH141" s="85">
        <v>2071</v>
      </c>
      <c r="AI141" s="85">
        <v>2637</v>
      </c>
      <c r="AJ141" s="85">
        <v>2900</v>
      </c>
      <c r="AL141" s="56"/>
      <c r="AM141" s="57"/>
      <c r="AN141" s="57"/>
      <c r="AO141" s="57"/>
      <c r="AP141" s="57"/>
      <c r="AQ141" s="60" t="s">
        <v>45</v>
      </c>
      <c r="AR141" s="61">
        <f>I108</f>
        <v>1322</v>
      </c>
      <c r="AS141" s="61">
        <f>L108</f>
        <v>4298</v>
      </c>
      <c r="AT141" s="61">
        <f>O108</f>
        <v>2823</v>
      </c>
      <c r="AU141" s="61">
        <f>R108</f>
        <v>1731</v>
      </c>
      <c r="AV141" s="61">
        <f>U108</f>
        <v>1658</v>
      </c>
      <c r="AW141" s="61">
        <f>X108</f>
        <v>1353</v>
      </c>
      <c r="AX141" s="61">
        <f t="shared" si="2"/>
        <v>13185</v>
      </c>
    </row>
    <row r="142" spans="33:50" ht="13.5">
      <c r="AG142" s="6" t="s">
        <v>96</v>
      </c>
      <c r="AH142" s="85">
        <v>1450</v>
      </c>
      <c r="AI142" s="85">
        <v>1667</v>
      </c>
      <c r="AJ142" s="85">
        <v>1715</v>
      </c>
      <c r="AL142" s="56"/>
      <c r="AM142" s="57"/>
      <c r="AN142" s="57"/>
      <c r="AO142" s="57"/>
      <c r="AP142" s="57"/>
      <c r="AQ142" s="60" t="s">
        <v>46</v>
      </c>
      <c r="AR142" s="61">
        <f>I113</f>
        <v>1367</v>
      </c>
      <c r="AS142" s="61">
        <f>L113</f>
        <v>4330</v>
      </c>
      <c r="AT142" s="61">
        <f>O113</f>
        <v>2823</v>
      </c>
      <c r="AU142" s="61">
        <f>R113</f>
        <v>1758</v>
      </c>
      <c r="AV142" s="61">
        <f>U113</f>
        <v>1650</v>
      </c>
      <c r="AW142" s="61">
        <f>X113</f>
        <v>1351</v>
      </c>
      <c r="AX142" s="61">
        <f t="shared" si="2"/>
        <v>13279</v>
      </c>
    </row>
    <row r="143" spans="33:50" ht="13.5">
      <c r="AG143" s="6" t="s">
        <v>97</v>
      </c>
      <c r="AH143" s="85">
        <v>1462</v>
      </c>
      <c r="AI143" s="85">
        <v>1578</v>
      </c>
      <c r="AJ143" s="85">
        <v>1696</v>
      </c>
      <c r="AL143" s="56"/>
      <c r="AM143" s="57"/>
      <c r="AN143" s="57"/>
      <c r="AO143" s="57"/>
      <c r="AP143" s="57"/>
      <c r="AQ143" s="60" t="s">
        <v>47</v>
      </c>
      <c r="AR143" s="61">
        <f>I118</f>
        <v>1409</v>
      </c>
      <c r="AS143" s="61">
        <f>L118</f>
        <v>4375</v>
      </c>
      <c r="AT143" s="61">
        <f>O118</f>
        <v>2891</v>
      </c>
      <c r="AU143" s="61">
        <f>R118</f>
        <v>1746</v>
      </c>
      <c r="AV143" s="61">
        <f>U118</f>
        <v>1658</v>
      </c>
      <c r="AW143" s="61">
        <f>X118</f>
        <v>1352</v>
      </c>
      <c r="AX143" s="61">
        <f t="shared" si="2"/>
        <v>13431</v>
      </c>
    </row>
    <row r="144" spans="33:50" ht="13.5">
      <c r="AG144" s="6" t="s">
        <v>98</v>
      </c>
      <c r="AH144" s="85">
        <v>1122</v>
      </c>
      <c r="AI144" s="85">
        <v>1247</v>
      </c>
      <c r="AJ144" s="85">
        <v>1399</v>
      </c>
      <c r="AL144" s="56"/>
      <c r="AM144" s="57"/>
      <c r="AN144" s="57"/>
      <c r="AO144" s="57"/>
      <c r="AP144" s="57"/>
      <c r="AQ144" s="60" t="s">
        <v>48</v>
      </c>
      <c r="AR144" s="61">
        <f>I123</f>
        <v>1483</v>
      </c>
      <c r="AS144" s="61">
        <f>L123</f>
        <v>4442</v>
      </c>
      <c r="AT144" s="61">
        <f>O123</f>
        <v>2900</v>
      </c>
      <c r="AU144" s="61">
        <f>R123</f>
        <v>1715</v>
      </c>
      <c r="AV144" s="61">
        <f>U123</f>
        <v>1696</v>
      </c>
      <c r="AW144" s="61">
        <f>X123</f>
        <v>1399</v>
      </c>
      <c r="AX144" s="61">
        <f t="shared" si="2"/>
        <v>13635</v>
      </c>
    </row>
    <row r="145" spans="44:49" ht="13.5">
      <c r="AR145" s="3"/>
      <c r="AS145" s="3"/>
      <c r="AT145" s="3"/>
      <c r="AU145" s="3"/>
      <c r="AV145" s="3"/>
      <c r="AW145" s="3"/>
    </row>
    <row r="146" spans="44:49" ht="13.5">
      <c r="AR146" s="3"/>
      <c r="AS146" s="3"/>
      <c r="AT146" s="3"/>
      <c r="AU146" s="3"/>
      <c r="AV146" s="3"/>
      <c r="AW146" s="3"/>
    </row>
    <row r="147" spans="44:49" ht="13.5">
      <c r="AR147" s="3"/>
      <c r="AS147" s="3"/>
      <c r="AT147" s="3"/>
      <c r="AU147" s="3"/>
      <c r="AV147" s="3"/>
      <c r="AW147" s="3"/>
    </row>
    <row r="148" spans="44:49" ht="13.5">
      <c r="AR148" s="3"/>
      <c r="AS148" s="3"/>
      <c r="AT148" s="3"/>
      <c r="AU148" s="3"/>
      <c r="AV148" s="3"/>
      <c r="AW148" s="3"/>
    </row>
    <row r="149" spans="33:49" ht="13.5">
      <c r="AG149" s="1"/>
      <c r="AR149" s="3"/>
      <c r="AS149" s="3"/>
      <c r="AT149" s="3"/>
      <c r="AU149" s="3"/>
      <c r="AV149" s="3"/>
      <c r="AW149" s="3"/>
    </row>
    <row r="150" spans="33:49" ht="13.5">
      <c r="AG150" s="1"/>
      <c r="AR150" s="3"/>
      <c r="AS150" s="3"/>
      <c r="AT150" s="3"/>
      <c r="AU150" s="3"/>
      <c r="AV150" s="3"/>
      <c r="AW150" s="3"/>
    </row>
    <row r="151" spans="33:49" ht="13.5">
      <c r="AG151" s="1"/>
      <c r="AR151" s="3"/>
      <c r="AS151" s="3"/>
      <c r="AT151" s="3"/>
      <c r="AU151" s="3"/>
      <c r="AV151" s="3"/>
      <c r="AW151" s="3"/>
    </row>
    <row r="152" spans="33:49" ht="13.5">
      <c r="AG152" s="1"/>
      <c r="AR152" s="3"/>
      <c r="AS152" s="3"/>
      <c r="AT152" s="3"/>
      <c r="AU152" s="3"/>
      <c r="AV152" s="3"/>
      <c r="AW152" s="3"/>
    </row>
    <row r="153" spans="33:49" ht="13.5">
      <c r="AG153" s="1"/>
      <c r="AR153" s="3"/>
      <c r="AS153" s="3"/>
      <c r="AT153" s="3"/>
      <c r="AU153" s="3"/>
      <c r="AV153" s="3"/>
      <c r="AW153" s="3"/>
    </row>
    <row r="154" spans="33:49" ht="13.5">
      <c r="AG154" s="1"/>
      <c r="AR154" s="3"/>
      <c r="AS154" s="3"/>
      <c r="AT154" s="3"/>
      <c r="AU154" s="3"/>
      <c r="AV154" s="3"/>
      <c r="AW154" s="3"/>
    </row>
    <row r="155" spans="33:49" ht="13.5">
      <c r="AG155" s="1"/>
      <c r="AR155" s="3"/>
      <c r="AS155" s="3"/>
      <c r="AT155" s="3"/>
      <c r="AU155" s="3"/>
      <c r="AV155" s="3"/>
      <c r="AW155" s="3"/>
    </row>
    <row r="156" spans="33:49" ht="13.5">
      <c r="AG156" s="1"/>
      <c r="AR156" s="3"/>
      <c r="AS156" s="3"/>
      <c r="AT156" s="3"/>
      <c r="AU156" s="3"/>
      <c r="AV156" s="3"/>
      <c r="AW156" s="3"/>
    </row>
    <row r="157" spans="33:49" ht="13.5">
      <c r="AG157" s="1"/>
      <c r="AR157" s="3"/>
      <c r="AS157" s="3"/>
      <c r="AT157" s="3"/>
      <c r="AU157" s="3"/>
      <c r="AV157" s="3"/>
      <c r="AW157" s="3"/>
    </row>
    <row r="158" spans="33:49" ht="13.5">
      <c r="AG158" s="1"/>
      <c r="AR158" s="3"/>
      <c r="AS158" s="3"/>
      <c r="AT158" s="3"/>
      <c r="AU158" s="3"/>
      <c r="AV158" s="3"/>
      <c r="AW158" s="3"/>
    </row>
    <row r="159" spans="33:49" ht="13.5">
      <c r="AG159" s="1"/>
      <c r="AR159" s="3"/>
      <c r="AS159" s="3"/>
      <c r="AT159" s="3"/>
      <c r="AU159" s="3"/>
      <c r="AV159" s="3"/>
      <c r="AW159" s="3"/>
    </row>
    <row r="160" spans="1:49" ht="13.5">
      <c r="A160" s="1" t="s">
        <v>115</v>
      </c>
      <c r="AG160" s="1"/>
      <c r="AR160" s="3"/>
      <c r="AS160" s="3"/>
      <c r="AT160" s="3"/>
      <c r="AU160" s="3"/>
      <c r="AV160" s="3"/>
      <c r="AW160" s="3"/>
    </row>
    <row r="161" spans="1:49" ht="13.5">
      <c r="A161" s="1"/>
      <c r="AB161" s="51" t="s">
        <v>65</v>
      </c>
      <c r="AG161" s="1"/>
      <c r="AR161" s="3"/>
      <c r="AS161" s="3"/>
      <c r="AT161" s="3"/>
      <c r="AU161" s="3"/>
      <c r="AV161" s="3"/>
      <c r="AW161" s="3"/>
    </row>
    <row r="162" spans="1:49" ht="13.5">
      <c r="A162" s="1"/>
      <c r="B162" s="99"/>
      <c r="C162" s="100"/>
      <c r="D162" s="101"/>
      <c r="E162" s="105" t="s">
        <v>84</v>
      </c>
      <c r="F162" s="105"/>
      <c r="G162" s="105"/>
      <c r="H162" s="105"/>
      <c r="I162" s="105"/>
      <c r="J162" s="105" t="s">
        <v>59</v>
      </c>
      <c r="K162" s="105"/>
      <c r="L162" s="105"/>
      <c r="M162" s="105"/>
      <c r="N162" s="105"/>
      <c r="O162" s="105" t="s">
        <v>80</v>
      </c>
      <c r="P162" s="107"/>
      <c r="Q162" s="107"/>
      <c r="R162" s="107"/>
      <c r="S162" s="107"/>
      <c r="T162" s="107" t="s">
        <v>85</v>
      </c>
      <c r="U162" s="107"/>
      <c r="V162" s="107"/>
      <c r="W162" s="107"/>
      <c r="X162" s="107"/>
      <c r="Y162" s="105" t="s">
        <v>83</v>
      </c>
      <c r="Z162" s="107"/>
      <c r="AA162" s="107"/>
      <c r="AB162" s="107"/>
      <c r="AC162" s="107"/>
      <c r="AG162" s="1"/>
      <c r="AR162" s="3"/>
      <c r="AS162" s="3"/>
      <c r="AT162" s="3"/>
      <c r="AU162" s="3"/>
      <c r="AV162" s="3"/>
      <c r="AW162" s="3"/>
    </row>
    <row r="163" spans="2:49" ht="14.25" thickBot="1">
      <c r="B163" s="102"/>
      <c r="C163" s="103"/>
      <c r="D163" s="10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8"/>
      <c r="P163" s="108"/>
      <c r="Q163" s="108"/>
      <c r="R163" s="108"/>
      <c r="S163" s="108"/>
      <c r="T163" s="108"/>
      <c r="U163" s="108"/>
      <c r="V163" s="108"/>
      <c r="W163" s="108"/>
      <c r="X163" s="108"/>
      <c r="Y163" s="108"/>
      <c r="Z163" s="108"/>
      <c r="AA163" s="108"/>
      <c r="AB163" s="108"/>
      <c r="AC163" s="108"/>
      <c r="AG163" s="1"/>
      <c r="AR163" s="3"/>
      <c r="AS163" s="3"/>
      <c r="AT163" s="3"/>
      <c r="AU163" s="3"/>
      <c r="AV163" s="3"/>
      <c r="AW163" s="3"/>
    </row>
    <row r="164" spans="2:48" ht="9.75" customHeight="1" thickTop="1">
      <c r="B164" s="257" t="s">
        <v>113</v>
      </c>
      <c r="C164" s="257"/>
      <c r="D164" s="257"/>
      <c r="E164" s="261">
        <v>79456</v>
      </c>
      <c r="F164" s="261"/>
      <c r="G164" s="261"/>
      <c r="H164" s="261"/>
      <c r="I164" s="261"/>
      <c r="J164" s="261">
        <v>9094</v>
      </c>
      <c r="K164" s="261"/>
      <c r="L164" s="261"/>
      <c r="M164" s="261"/>
      <c r="N164" s="261"/>
      <c r="O164" s="236">
        <v>387</v>
      </c>
      <c r="P164" s="236"/>
      <c r="Q164" s="236"/>
      <c r="R164" s="236"/>
      <c r="S164" s="236"/>
      <c r="T164" s="298">
        <f>SUM(J164:S165)</f>
        <v>9481</v>
      </c>
      <c r="U164" s="298"/>
      <c r="V164" s="298"/>
      <c r="W164" s="298"/>
      <c r="X164" s="298"/>
      <c r="Y164" s="300">
        <f>T164/E164*100</f>
        <v>11.932390253725332</v>
      </c>
      <c r="Z164" s="300"/>
      <c r="AA164" s="300"/>
      <c r="AB164" s="300"/>
      <c r="AC164" s="300"/>
      <c r="AH164" s="107"/>
      <c r="AI164" s="107"/>
      <c r="AJ164" s="192" t="s">
        <v>55</v>
      </c>
      <c r="AK164" s="193"/>
      <c r="AL164" s="213"/>
      <c r="AM164" s="192" t="s">
        <v>81</v>
      </c>
      <c r="AN164" s="193"/>
      <c r="AO164" s="213"/>
      <c r="AP164" s="173" t="s">
        <v>82</v>
      </c>
      <c r="AQ164" s="174"/>
      <c r="AR164" s="3"/>
      <c r="AS164" s="3"/>
      <c r="AT164" s="3"/>
      <c r="AU164" s="3"/>
      <c r="AV164" s="3"/>
    </row>
    <row r="165" spans="2:48" ht="9.75" customHeight="1" thickBot="1">
      <c r="B165" s="108"/>
      <c r="C165" s="108"/>
      <c r="D165" s="108"/>
      <c r="E165" s="262"/>
      <c r="F165" s="262"/>
      <c r="G165" s="262"/>
      <c r="H165" s="262"/>
      <c r="I165" s="262"/>
      <c r="J165" s="262"/>
      <c r="K165" s="262"/>
      <c r="L165" s="262"/>
      <c r="M165" s="262"/>
      <c r="N165" s="262"/>
      <c r="O165" s="237"/>
      <c r="P165" s="237"/>
      <c r="Q165" s="237"/>
      <c r="R165" s="237"/>
      <c r="S165" s="237"/>
      <c r="T165" s="299"/>
      <c r="U165" s="299"/>
      <c r="V165" s="299"/>
      <c r="W165" s="299"/>
      <c r="X165" s="299"/>
      <c r="Y165" s="301"/>
      <c r="Z165" s="301"/>
      <c r="AA165" s="301"/>
      <c r="AB165" s="301"/>
      <c r="AC165" s="301"/>
      <c r="AH165" s="107"/>
      <c r="AI165" s="107"/>
      <c r="AJ165" s="238"/>
      <c r="AK165" s="239"/>
      <c r="AL165" s="240"/>
      <c r="AM165" s="238"/>
      <c r="AN165" s="239"/>
      <c r="AO165" s="240"/>
      <c r="AP165" s="171"/>
      <c r="AQ165" s="172"/>
      <c r="AR165" s="3"/>
      <c r="AS165" s="3"/>
      <c r="AT165" s="3"/>
      <c r="AU165" s="3"/>
      <c r="AV165" s="3"/>
    </row>
    <row r="166" spans="2:48" ht="9" customHeight="1" thickTop="1">
      <c r="B166" s="257" t="s">
        <v>112</v>
      </c>
      <c r="C166" s="257"/>
      <c r="D166" s="257"/>
      <c r="E166" s="261">
        <v>82314</v>
      </c>
      <c r="F166" s="261"/>
      <c r="G166" s="261"/>
      <c r="H166" s="261"/>
      <c r="I166" s="261"/>
      <c r="J166" s="261">
        <v>10986</v>
      </c>
      <c r="K166" s="261"/>
      <c r="L166" s="261"/>
      <c r="M166" s="261"/>
      <c r="N166" s="261"/>
      <c r="O166" s="236">
        <v>456</v>
      </c>
      <c r="P166" s="236"/>
      <c r="Q166" s="236"/>
      <c r="R166" s="236"/>
      <c r="S166" s="236"/>
      <c r="T166" s="298">
        <f>SUM(J166:S167)</f>
        <v>11442</v>
      </c>
      <c r="U166" s="298"/>
      <c r="V166" s="298"/>
      <c r="W166" s="298"/>
      <c r="X166" s="298"/>
      <c r="Y166" s="300">
        <f>T166/E166*100</f>
        <v>13.900430060500035</v>
      </c>
      <c r="Z166" s="300"/>
      <c r="AA166" s="300"/>
      <c r="AB166" s="300"/>
      <c r="AC166" s="300"/>
      <c r="AH166" s="223" t="s">
        <v>72</v>
      </c>
      <c r="AI166" s="223"/>
      <c r="AJ166" s="225">
        <f>E166</f>
        <v>82314</v>
      </c>
      <c r="AK166" s="226"/>
      <c r="AL166" s="227"/>
      <c r="AM166" s="225">
        <f>T166</f>
        <v>11442</v>
      </c>
      <c r="AN166" s="226"/>
      <c r="AO166" s="227"/>
      <c r="AP166" s="219">
        <f>Y166</f>
        <v>13.900430060500035</v>
      </c>
      <c r="AQ166" s="220"/>
      <c r="AR166" s="3"/>
      <c r="AS166" s="3"/>
      <c r="AT166" s="3"/>
      <c r="AU166" s="3"/>
      <c r="AV166" s="3"/>
    </row>
    <row r="167" spans="2:48" ht="9" customHeight="1" thickBot="1">
      <c r="B167" s="108"/>
      <c r="C167" s="108"/>
      <c r="D167" s="108"/>
      <c r="E167" s="262"/>
      <c r="F167" s="262"/>
      <c r="G167" s="262"/>
      <c r="H167" s="262"/>
      <c r="I167" s="262"/>
      <c r="J167" s="262"/>
      <c r="K167" s="262"/>
      <c r="L167" s="262"/>
      <c r="M167" s="262"/>
      <c r="N167" s="262"/>
      <c r="O167" s="237"/>
      <c r="P167" s="237"/>
      <c r="Q167" s="237"/>
      <c r="R167" s="237"/>
      <c r="S167" s="237"/>
      <c r="T167" s="299"/>
      <c r="U167" s="299"/>
      <c r="V167" s="299"/>
      <c r="W167" s="299"/>
      <c r="X167" s="299"/>
      <c r="Y167" s="301"/>
      <c r="Z167" s="301"/>
      <c r="AA167" s="301"/>
      <c r="AB167" s="301"/>
      <c r="AC167" s="301"/>
      <c r="AH167" s="224"/>
      <c r="AI167" s="224"/>
      <c r="AJ167" s="228"/>
      <c r="AK167" s="229"/>
      <c r="AL167" s="230"/>
      <c r="AM167" s="228"/>
      <c r="AN167" s="229"/>
      <c r="AO167" s="230"/>
      <c r="AP167" s="221"/>
      <c r="AQ167" s="222"/>
      <c r="AR167" s="3"/>
      <c r="AS167" s="3"/>
      <c r="AT167" s="3"/>
      <c r="AU167" s="3"/>
      <c r="AV167" s="3"/>
    </row>
    <row r="168" spans="2:48" ht="9" customHeight="1" thickTop="1">
      <c r="B168" s="258" t="s">
        <v>37</v>
      </c>
      <c r="C168" s="259"/>
      <c r="D168" s="260"/>
      <c r="E168" s="272">
        <v>82468</v>
      </c>
      <c r="F168" s="273"/>
      <c r="G168" s="273"/>
      <c r="H168" s="273"/>
      <c r="I168" s="274"/>
      <c r="J168" s="263">
        <v>11191</v>
      </c>
      <c r="K168" s="263"/>
      <c r="L168" s="263"/>
      <c r="M168" s="263"/>
      <c r="N168" s="263"/>
      <c r="O168" s="234">
        <v>476</v>
      </c>
      <c r="P168" s="234"/>
      <c r="Q168" s="234"/>
      <c r="R168" s="234"/>
      <c r="S168" s="234"/>
      <c r="T168" s="244">
        <f>SUM(J168:S169)</f>
        <v>11667</v>
      </c>
      <c r="U168" s="244"/>
      <c r="V168" s="244"/>
      <c r="W168" s="244"/>
      <c r="X168" s="244"/>
      <c r="Y168" s="302">
        <f>T168/E168*100</f>
        <v>14.14730562157443</v>
      </c>
      <c r="Z168" s="302"/>
      <c r="AA168" s="302"/>
      <c r="AB168" s="302"/>
      <c r="AC168" s="302"/>
      <c r="AH168" s="224" t="s">
        <v>37</v>
      </c>
      <c r="AI168" s="224"/>
      <c r="AJ168" s="225">
        <f>E168</f>
        <v>82468</v>
      </c>
      <c r="AK168" s="226"/>
      <c r="AL168" s="227"/>
      <c r="AM168" s="225">
        <f>T168</f>
        <v>11667</v>
      </c>
      <c r="AN168" s="226"/>
      <c r="AO168" s="227"/>
      <c r="AP168" s="219">
        <f>Y168</f>
        <v>14.14730562157443</v>
      </c>
      <c r="AQ168" s="220"/>
      <c r="AR168" s="3"/>
      <c r="AS168" s="3"/>
      <c r="AT168" s="3"/>
      <c r="AU168" s="3"/>
      <c r="AV168" s="3"/>
    </row>
    <row r="169" spans="2:48" ht="9" customHeight="1">
      <c r="B169" s="248"/>
      <c r="C169" s="249"/>
      <c r="D169" s="250"/>
      <c r="E169" s="228"/>
      <c r="F169" s="229"/>
      <c r="G169" s="229"/>
      <c r="H169" s="229"/>
      <c r="I169" s="230"/>
      <c r="J169" s="264"/>
      <c r="K169" s="264"/>
      <c r="L169" s="264"/>
      <c r="M169" s="264"/>
      <c r="N169" s="264"/>
      <c r="O169" s="235"/>
      <c r="P169" s="235"/>
      <c r="Q169" s="235"/>
      <c r="R169" s="235"/>
      <c r="S169" s="235"/>
      <c r="T169" s="232"/>
      <c r="U169" s="232"/>
      <c r="V169" s="232"/>
      <c r="W169" s="232"/>
      <c r="X169" s="232"/>
      <c r="Y169" s="303"/>
      <c r="Z169" s="303"/>
      <c r="AA169" s="303"/>
      <c r="AB169" s="303"/>
      <c r="AC169" s="303"/>
      <c r="AH169" s="224"/>
      <c r="AI169" s="224"/>
      <c r="AJ169" s="228"/>
      <c r="AK169" s="229"/>
      <c r="AL169" s="230"/>
      <c r="AM169" s="228"/>
      <c r="AN169" s="229"/>
      <c r="AO169" s="230"/>
      <c r="AP169" s="221"/>
      <c r="AQ169" s="222"/>
      <c r="AR169" s="3"/>
      <c r="AS169" s="3"/>
      <c r="AT169" s="3"/>
      <c r="AU169" s="3"/>
      <c r="AV169" s="3"/>
    </row>
    <row r="170" spans="2:47" ht="9" customHeight="1">
      <c r="B170" s="248" t="s">
        <v>38</v>
      </c>
      <c r="C170" s="249"/>
      <c r="D170" s="250"/>
      <c r="E170" s="269">
        <v>82651</v>
      </c>
      <c r="F170" s="270"/>
      <c r="G170" s="270"/>
      <c r="H170" s="270"/>
      <c r="I170" s="271"/>
      <c r="J170" s="264">
        <v>11422</v>
      </c>
      <c r="K170" s="264"/>
      <c r="L170" s="264"/>
      <c r="M170" s="264"/>
      <c r="N170" s="264"/>
      <c r="O170" s="234">
        <v>480</v>
      </c>
      <c r="P170" s="234"/>
      <c r="Q170" s="234"/>
      <c r="R170" s="234"/>
      <c r="S170" s="234"/>
      <c r="T170" s="244">
        <f>SUM(J170:S171)</f>
        <v>11902</v>
      </c>
      <c r="U170" s="244"/>
      <c r="V170" s="244"/>
      <c r="W170" s="244"/>
      <c r="X170" s="244"/>
      <c r="Y170" s="302">
        <f>T170/E170*100</f>
        <v>14.400309736119347</v>
      </c>
      <c r="Z170" s="302"/>
      <c r="AA170" s="302"/>
      <c r="AB170" s="302"/>
      <c r="AC170" s="302"/>
      <c r="AE170" s="1"/>
      <c r="AH170" s="224" t="s">
        <v>38</v>
      </c>
      <c r="AI170" s="224"/>
      <c r="AJ170" s="225">
        <f>E170</f>
        <v>82651</v>
      </c>
      <c r="AK170" s="226"/>
      <c r="AL170" s="227"/>
      <c r="AM170" s="225">
        <f>T170</f>
        <v>11902</v>
      </c>
      <c r="AN170" s="226"/>
      <c r="AO170" s="227"/>
      <c r="AP170" s="219">
        <f>Y170</f>
        <v>14.400309736119347</v>
      </c>
      <c r="AQ170" s="220"/>
      <c r="AR170" s="3"/>
      <c r="AS170" s="3"/>
      <c r="AT170" s="3"/>
      <c r="AU170" s="3"/>
    </row>
    <row r="171" spans="2:47" ht="9" customHeight="1">
      <c r="B171" s="248"/>
      <c r="C171" s="249"/>
      <c r="D171" s="250"/>
      <c r="E171" s="228"/>
      <c r="F171" s="229"/>
      <c r="G171" s="229"/>
      <c r="H171" s="229"/>
      <c r="I171" s="230"/>
      <c r="J171" s="264"/>
      <c r="K171" s="264"/>
      <c r="L171" s="264"/>
      <c r="M171" s="264"/>
      <c r="N171" s="264"/>
      <c r="O171" s="235"/>
      <c r="P171" s="235"/>
      <c r="Q171" s="235"/>
      <c r="R171" s="235"/>
      <c r="S171" s="235"/>
      <c r="T171" s="232"/>
      <c r="U171" s="232"/>
      <c r="V171" s="232"/>
      <c r="W171" s="232"/>
      <c r="X171" s="232"/>
      <c r="Y171" s="303"/>
      <c r="Z171" s="303"/>
      <c r="AA171" s="303"/>
      <c r="AB171" s="303"/>
      <c r="AC171" s="303"/>
      <c r="AE171" s="1"/>
      <c r="AH171" s="224"/>
      <c r="AI171" s="224"/>
      <c r="AJ171" s="228"/>
      <c r="AK171" s="229"/>
      <c r="AL171" s="230"/>
      <c r="AM171" s="228"/>
      <c r="AN171" s="229"/>
      <c r="AO171" s="230"/>
      <c r="AP171" s="221"/>
      <c r="AQ171" s="222"/>
      <c r="AR171" s="3"/>
      <c r="AS171" s="3"/>
      <c r="AT171" s="3"/>
      <c r="AU171" s="3"/>
    </row>
    <row r="172" spans="2:47" ht="9" customHeight="1">
      <c r="B172" s="248" t="s">
        <v>39</v>
      </c>
      <c r="C172" s="249"/>
      <c r="D172" s="250"/>
      <c r="E172" s="269">
        <v>82796</v>
      </c>
      <c r="F172" s="270"/>
      <c r="G172" s="270"/>
      <c r="H172" s="270"/>
      <c r="I172" s="271"/>
      <c r="J172" s="264">
        <v>11640</v>
      </c>
      <c r="K172" s="264"/>
      <c r="L172" s="264"/>
      <c r="M172" s="264"/>
      <c r="N172" s="264"/>
      <c r="O172" s="234">
        <v>491</v>
      </c>
      <c r="P172" s="234"/>
      <c r="Q172" s="234"/>
      <c r="R172" s="234"/>
      <c r="S172" s="234"/>
      <c r="T172" s="244">
        <f>SUM(J172:S173)</f>
        <v>12131</v>
      </c>
      <c r="U172" s="244"/>
      <c r="V172" s="244"/>
      <c r="W172" s="244"/>
      <c r="X172" s="244"/>
      <c r="Y172" s="302">
        <f>T172/E172*100</f>
        <v>14.65167399391275</v>
      </c>
      <c r="Z172" s="302"/>
      <c r="AA172" s="302"/>
      <c r="AB172" s="302"/>
      <c r="AC172" s="302"/>
      <c r="AE172" s="1"/>
      <c r="AH172" s="224" t="s">
        <v>39</v>
      </c>
      <c r="AI172" s="224"/>
      <c r="AJ172" s="225">
        <f>E172</f>
        <v>82796</v>
      </c>
      <c r="AK172" s="226"/>
      <c r="AL172" s="227"/>
      <c r="AM172" s="225">
        <f>T172</f>
        <v>12131</v>
      </c>
      <c r="AN172" s="226"/>
      <c r="AO172" s="227"/>
      <c r="AP172" s="219">
        <f>Y172</f>
        <v>14.65167399391275</v>
      </c>
      <c r="AQ172" s="220"/>
      <c r="AR172" s="3"/>
      <c r="AS172" s="3"/>
      <c r="AT172" s="3"/>
      <c r="AU172" s="3"/>
    </row>
    <row r="173" spans="2:47" ht="9" customHeight="1">
      <c r="B173" s="248"/>
      <c r="C173" s="249"/>
      <c r="D173" s="250"/>
      <c r="E173" s="228"/>
      <c r="F173" s="229"/>
      <c r="G173" s="229"/>
      <c r="H173" s="229"/>
      <c r="I173" s="230"/>
      <c r="J173" s="264"/>
      <c r="K173" s="264"/>
      <c r="L173" s="264"/>
      <c r="M173" s="264"/>
      <c r="N173" s="264"/>
      <c r="O173" s="235"/>
      <c r="P173" s="235"/>
      <c r="Q173" s="235"/>
      <c r="R173" s="235"/>
      <c r="S173" s="235"/>
      <c r="T173" s="232"/>
      <c r="U173" s="232"/>
      <c r="V173" s="232"/>
      <c r="W173" s="232"/>
      <c r="X173" s="232"/>
      <c r="Y173" s="303"/>
      <c r="Z173" s="303"/>
      <c r="AA173" s="303"/>
      <c r="AB173" s="303"/>
      <c r="AC173" s="303"/>
      <c r="AE173" s="1"/>
      <c r="AH173" s="224"/>
      <c r="AI173" s="224"/>
      <c r="AJ173" s="228"/>
      <c r="AK173" s="229"/>
      <c r="AL173" s="230"/>
      <c r="AM173" s="228"/>
      <c r="AN173" s="229"/>
      <c r="AO173" s="230"/>
      <c r="AP173" s="221"/>
      <c r="AQ173" s="222"/>
      <c r="AR173" s="3"/>
      <c r="AS173" s="3"/>
      <c r="AT173" s="3"/>
      <c r="AU173" s="3"/>
    </row>
    <row r="174" spans="2:47" ht="9" customHeight="1">
      <c r="B174" s="248" t="s">
        <v>40</v>
      </c>
      <c r="C174" s="249"/>
      <c r="D174" s="250"/>
      <c r="E174" s="269">
        <v>82984</v>
      </c>
      <c r="F174" s="270"/>
      <c r="G174" s="270"/>
      <c r="H174" s="270"/>
      <c r="I174" s="271"/>
      <c r="J174" s="264">
        <v>11879</v>
      </c>
      <c r="K174" s="264"/>
      <c r="L174" s="264"/>
      <c r="M174" s="264"/>
      <c r="N174" s="264"/>
      <c r="O174" s="234">
        <v>500</v>
      </c>
      <c r="P174" s="234"/>
      <c r="Q174" s="234"/>
      <c r="R174" s="234"/>
      <c r="S174" s="234"/>
      <c r="T174" s="244">
        <f>SUM(J174:S175)</f>
        <v>12379</v>
      </c>
      <c r="U174" s="244"/>
      <c r="V174" s="244"/>
      <c r="W174" s="244"/>
      <c r="X174" s="244"/>
      <c r="Y174" s="302">
        <f>T174/E174*100</f>
        <v>14.917333461872168</v>
      </c>
      <c r="Z174" s="302"/>
      <c r="AA174" s="302"/>
      <c r="AB174" s="302"/>
      <c r="AC174" s="302"/>
      <c r="AE174" s="1"/>
      <c r="AH174" s="224" t="s">
        <v>40</v>
      </c>
      <c r="AI174" s="224"/>
      <c r="AJ174" s="225">
        <f>E174</f>
        <v>82984</v>
      </c>
      <c r="AK174" s="226"/>
      <c r="AL174" s="227"/>
      <c r="AM174" s="225">
        <f>T174</f>
        <v>12379</v>
      </c>
      <c r="AN174" s="226"/>
      <c r="AO174" s="227"/>
      <c r="AP174" s="219">
        <f>Y174</f>
        <v>14.917333461872168</v>
      </c>
      <c r="AQ174" s="220"/>
      <c r="AR174" s="3"/>
      <c r="AS174" s="3"/>
      <c r="AT174" s="3"/>
      <c r="AU174" s="3"/>
    </row>
    <row r="175" spans="2:47" ht="9" customHeight="1">
      <c r="B175" s="248"/>
      <c r="C175" s="249"/>
      <c r="D175" s="250"/>
      <c r="E175" s="228"/>
      <c r="F175" s="229"/>
      <c r="G175" s="229"/>
      <c r="H175" s="229"/>
      <c r="I175" s="230"/>
      <c r="J175" s="264"/>
      <c r="K175" s="264"/>
      <c r="L175" s="264"/>
      <c r="M175" s="264"/>
      <c r="N175" s="264"/>
      <c r="O175" s="235"/>
      <c r="P175" s="235"/>
      <c r="Q175" s="235"/>
      <c r="R175" s="235"/>
      <c r="S175" s="235"/>
      <c r="T175" s="232"/>
      <c r="U175" s="232"/>
      <c r="V175" s="232"/>
      <c r="W175" s="232"/>
      <c r="X175" s="232"/>
      <c r="Y175" s="303"/>
      <c r="Z175" s="303"/>
      <c r="AA175" s="303"/>
      <c r="AB175" s="303"/>
      <c r="AC175" s="303"/>
      <c r="AE175" s="1"/>
      <c r="AH175" s="224"/>
      <c r="AI175" s="224"/>
      <c r="AJ175" s="228"/>
      <c r="AK175" s="229"/>
      <c r="AL175" s="230"/>
      <c r="AM175" s="228"/>
      <c r="AN175" s="229"/>
      <c r="AO175" s="230"/>
      <c r="AP175" s="221"/>
      <c r="AQ175" s="222"/>
      <c r="AR175" s="3"/>
      <c r="AS175" s="3"/>
      <c r="AT175" s="3"/>
      <c r="AU175" s="3"/>
    </row>
    <row r="176" spans="2:47" ht="9" customHeight="1">
      <c r="B176" s="248" t="s">
        <v>41</v>
      </c>
      <c r="C176" s="249"/>
      <c r="D176" s="250"/>
      <c r="E176" s="269">
        <v>83208</v>
      </c>
      <c r="F176" s="270"/>
      <c r="G176" s="270"/>
      <c r="H176" s="270"/>
      <c r="I176" s="271"/>
      <c r="J176" s="264">
        <v>12041</v>
      </c>
      <c r="K176" s="264"/>
      <c r="L176" s="264"/>
      <c r="M176" s="264"/>
      <c r="N176" s="264"/>
      <c r="O176" s="234">
        <v>502</v>
      </c>
      <c r="P176" s="234"/>
      <c r="Q176" s="234"/>
      <c r="R176" s="234"/>
      <c r="S176" s="234"/>
      <c r="T176" s="244">
        <f>SUM(J176:S177)</f>
        <v>12543</v>
      </c>
      <c r="U176" s="244"/>
      <c r="V176" s="244"/>
      <c r="W176" s="244"/>
      <c r="X176" s="244"/>
      <c r="Y176" s="302">
        <f>T176/E176*100</f>
        <v>15.074271704643785</v>
      </c>
      <c r="Z176" s="302"/>
      <c r="AA176" s="302"/>
      <c r="AB176" s="302"/>
      <c r="AC176" s="302"/>
      <c r="AE176" s="1"/>
      <c r="AH176" s="224" t="s">
        <v>41</v>
      </c>
      <c r="AI176" s="224"/>
      <c r="AJ176" s="225">
        <f>E176</f>
        <v>83208</v>
      </c>
      <c r="AK176" s="226"/>
      <c r="AL176" s="227"/>
      <c r="AM176" s="225">
        <f>T176</f>
        <v>12543</v>
      </c>
      <c r="AN176" s="226"/>
      <c r="AO176" s="227"/>
      <c r="AP176" s="219">
        <f>Y176</f>
        <v>15.074271704643785</v>
      </c>
      <c r="AQ176" s="220"/>
      <c r="AR176" s="3"/>
      <c r="AS176" s="3"/>
      <c r="AT176" s="3"/>
      <c r="AU176" s="3"/>
    </row>
    <row r="177" spans="2:47" ht="9" customHeight="1">
      <c r="B177" s="248"/>
      <c r="C177" s="249"/>
      <c r="D177" s="250"/>
      <c r="E177" s="228"/>
      <c r="F177" s="229"/>
      <c r="G177" s="229"/>
      <c r="H177" s="229"/>
      <c r="I177" s="230"/>
      <c r="J177" s="264"/>
      <c r="K177" s="264"/>
      <c r="L177" s="264"/>
      <c r="M177" s="264"/>
      <c r="N177" s="264"/>
      <c r="O177" s="235"/>
      <c r="P177" s="235"/>
      <c r="Q177" s="235"/>
      <c r="R177" s="235"/>
      <c r="S177" s="235"/>
      <c r="T177" s="232"/>
      <c r="U177" s="232"/>
      <c r="V177" s="232"/>
      <c r="W177" s="232"/>
      <c r="X177" s="232"/>
      <c r="Y177" s="303"/>
      <c r="Z177" s="303"/>
      <c r="AA177" s="303"/>
      <c r="AB177" s="303"/>
      <c r="AC177" s="303"/>
      <c r="AE177" s="1"/>
      <c r="AH177" s="224"/>
      <c r="AI177" s="224"/>
      <c r="AJ177" s="228"/>
      <c r="AK177" s="229"/>
      <c r="AL177" s="230"/>
      <c r="AM177" s="228"/>
      <c r="AN177" s="229"/>
      <c r="AO177" s="230"/>
      <c r="AP177" s="221"/>
      <c r="AQ177" s="222"/>
      <c r="AR177" s="3"/>
      <c r="AS177" s="3"/>
      <c r="AT177" s="3"/>
      <c r="AU177" s="3"/>
    </row>
    <row r="178" spans="2:47" ht="9" customHeight="1">
      <c r="B178" s="248" t="s">
        <v>42</v>
      </c>
      <c r="C178" s="249"/>
      <c r="D178" s="250"/>
      <c r="E178" s="269">
        <v>83424</v>
      </c>
      <c r="F178" s="270"/>
      <c r="G178" s="270"/>
      <c r="H178" s="270"/>
      <c r="I178" s="271"/>
      <c r="J178" s="264">
        <v>12239</v>
      </c>
      <c r="K178" s="264"/>
      <c r="L178" s="264"/>
      <c r="M178" s="264"/>
      <c r="N178" s="264"/>
      <c r="O178" s="234">
        <v>500</v>
      </c>
      <c r="P178" s="234"/>
      <c r="Q178" s="234"/>
      <c r="R178" s="234"/>
      <c r="S178" s="234"/>
      <c r="T178" s="244">
        <f>SUM(J178:S179)</f>
        <v>12739</v>
      </c>
      <c r="U178" s="244"/>
      <c r="V178" s="244"/>
      <c r="W178" s="244"/>
      <c r="X178" s="244"/>
      <c r="Y178" s="302">
        <f>T178/E178*100</f>
        <v>15.270186037591102</v>
      </c>
      <c r="Z178" s="302"/>
      <c r="AA178" s="302"/>
      <c r="AB178" s="302"/>
      <c r="AC178" s="302"/>
      <c r="AE178" s="1"/>
      <c r="AH178" s="224" t="s">
        <v>42</v>
      </c>
      <c r="AI178" s="224"/>
      <c r="AJ178" s="225">
        <f>E178</f>
        <v>83424</v>
      </c>
      <c r="AK178" s="226"/>
      <c r="AL178" s="227"/>
      <c r="AM178" s="225">
        <f>T178</f>
        <v>12739</v>
      </c>
      <c r="AN178" s="226"/>
      <c r="AO178" s="227"/>
      <c r="AP178" s="219">
        <f>Y178</f>
        <v>15.270186037591102</v>
      </c>
      <c r="AQ178" s="220"/>
      <c r="AR178" s="3"/>
      <c r="AS178" s="3"/>
      <c r="AT178" s="3"/>
      <c r="AU178" s="3"/>
    </row>
    <row r="179" spans="2:47" ht="9" customHeight="1">
      <c r="B179" s="248"/>
      <c r="C179" s="249"/>
      <c r="D179" s="250"/>
      <c r="E179" s="228"/>
      <c r="F179" s="229"/>
      <c r="G179" s="229"/>
      <c r="H179" s="229"/>
      <c r="I179" s="230"/>
      <c r="J179" s="264"/>
      <c r="K179" s="264"/>
      <c r="L179" s="264"/>
      <c r="M179" s="264"/>
      <c r="N179" s="264"/>
      <c r="O179" s="235"/>
      <c r="P179" s="235"/>
      <c r="Q179" s="235"/>
      <c r="R179" s="235"/>
      <c r="S179" s="235"/>
      <c r="T179" s="232"/>
      <c r="U179" s="232"/>
      <c r="V179" s="232"/>
      <c r="W179" s="232"/>
      <c r="X179" s="232"/>
      <c r="Y179" s="303"/>
      <c r="Z179" s="303"/>
      <c r="AA179" s="303"/>
      <c r="AB179" s="303"/>
      <c r="AC179" s="303"/>
      <c r="AE179" s="1"/>
      <c r="AH179" s="224"/>
      <c r="AI179" s="224"/>
      <c r="AJ179" s="228"/>
      <c r="AK179" s="229"/>
      <c r="AL179" s="230"/>
      <c r="AM179" s="228"/>
      <c r="AN179" s="229"/>
      <c r="AO179" s="230"/>
      <c r="AP179" s="221"/>
      <c r="AQ179" s="222"/>
      <c r="AR179" s="3"/>
      <c r="AS179" s="3"/>
      <c r="AT179" s="3"/>
      <c r="AU179" s="3"/>
    </row>
    <row r="180" spans="2:47" ht="9" customHeight="1">
      <c r="B180" s="248" t="s">
        <v>43</v>
      </c>
      <c r="C180" s="249"/>
      <c r="D180" s="250"/>
      <c r="E180" s="269">
        <v>83753</v>
      </c>
      <c r="F180" s="270"/>
      <c r="G180" s="270"/>
      <c r="H180" s="270"/>
      <c r="I180" s="271"/>
      <c r="J180" s="264">
        <v>12440</v>
      </c>
      <c r="K180" s="264"/>
      <c r="L180" s="264"/>
      <c r="M180" s="264"/>
      <c r="N180" s="264"/>
      <c r="O180" s="234">
        <v>506</v>
      </c>
      <c r="P180" s="234"/>
      <c r="Q180" s="234"/>
      <c r="R180" s="234"/>
      <c r="S180" s="234"/>
      <c r="T180" s="244">
        <f>SUM(J180:S181)</f>
        <v>12946</v>
      </c>
      <c r="U180" s="244"/>
      <c r="V180" s="244"/>
      <c r="W180" s="244"/>
      <c r="X180" s="244"/>
      <c r="Y180" s="302">
        <f>T180/E180*100</f>
        <v>15.457356751399951</v>
      </c>
      <c r="Z180" s="302"/>
      <c r="AA180" s="302"/>
      <c r="AB180" s="302"/>
      <c r="AC180" s="302"/>
      <c r="AE180" s="1"/>
      <c r="AH180" s="224" t="s">
        <v>43</v>
      </c>
      <c r="AI180" s="224"/>
      <c r="AJ180" s="225">
        <f>E180</f>
        <v>83753</v>
      </c>
      <c r="AK180" s="226"/>
      <c r="AL180" s="227"/>
      <c r="AM180" s="225">
        <f>T180</f>
        <v>12946</v>
      </c>
      <c r="AN180" s="226"/>
      <c r="AO180" s="227"/>
      <c r="AP180" s="219">
        <f>Y180</f>
        <v>15.457356751399951</v>
      </c>
      <c r="AQ180" s="220"/>
      <c r="AR180" s="3"/>
      <c r="AS180" s="3"/>
      <c r="AT180" s="3"/>
      <c r="AU180" s="3"/>
    </row>
    <row r="181" spans="2:47" ht="9" customHeight="1">
      <c r="B181" s="248"/>
      <c r="C181" s="249"/>
      <c r="D181" s="250"/>
      <c r="E181" s="228"/>
      <c r="F181" s="229"/>
      <c r="G181" s="229"/>
      <c r="H181" s="229"/>
      <c r="I181" s="230"/>
      <c r="J181" s="264"/>
      <c r="K181" s="264"/>
      <c r="L181" s="264"/>
      <c r="M181" s="264"/>
      <c r="N181" s="264"/>
      <c r="O181" s="235"/>
      <c r="P181" s="235"/>
      <c r="Q181" s="235"/>
      <c r="R181" s="235"/>
      <c r="S181" s="235"/>
      <c r="T181" s="232"/>
      <c r="U181" s="232"/>
      <c r="V181" s="232"/>
      <c r="W181" s="232"/>
      <c r="X181" s="232"/>
      <c r="Y181" s="303"/>
      <c r="Z181" s="303"/>
      <c r="AA181" s="303"/>
      <c r="AB181" s="303"/>
      <c r="AC181" s="303"/>
      <c r="AE181" s="1"/>
      <c r="AH181" s="224"/>
      <c r="AI181" s="224"/>
      <c r="AJ181" s="228"/>
      <c r="AK181" s="229"/>
      <c r="AL181" s="230"/>
      <c r="AM181" s="228"/>
      <c r="AN181" s="229"/>
      <c r="AO181" s="230"/>
      <c r="AP181" s="221"/>
      <c r="AQ181" s="222"/>
      <c r="AR181" s="3"/>
      <c r="AS181" s="3"/>
      <c r="AT181" s="3"/>
      <c r="AU181" s="3"/>
    </row>
    <row r="182" spans="2:47" ht="9" customHeight="1">
      <c r="B182" s="248" t="s">
        <v>44</v>
      </c>
      <c r="C182" s="249"/>
      <c r="D182" s="250"/>
      <c r="E182" s="269">
        <v>84080</v>
      </c>
      <c r="F182" s="270"/>
      <c r="G182" s="270"/>
      <c r="H182" s="270"/>
      <c r="I182" s="271"/>
      <c r="J182" s="264">
        <v>12612</v>
      </c>
      <c r="K182" s="264"/>
      <c r="L182" s="264"/>
      <c r="M182" s="264"/>
      <c r="N182" s="264"/>
      <c r="O182" s="234">
        <v>498</v>
      </c>
      <c r="P182" s="234"/>
      <c r="Q182" s="234"/>
      <c r="R182" s="234"/>
      <c r="S182" s="234"/>
      <c r="T182" s="244">
        <f>SUM(J182:S183)</f>
        <v>13110</v>
      </c>
      <c r="U182" s="244"/>
      <c r="V182" s="244"/>
      <c r="W182" s="244"/>
      <c r="X182" s="244"/>
      <c r="Y182" s="302">
        <f>T182/E182*100</f>
        <v>15.592293054234062</v>
      </c>
      <c r="Z182" s="302"/>
      <c r="AA182" s="302"/>
      <c r="AB182" s="302"/>
      <c r="AC182" s="302"/>
      <c r="AE182" s="1"/>
      <c r="AH182" s="224" t="s">
        <v>44</v>
      </c>
      <c r="AI182" s="224"/>
      <c r="AJ182" s="225">
        <f>E182</f>
        <v>84080</v>
      </c>
      <c r="AK182" s="226"/>
      <c r="AL182" s="227"/>
      <c r="AM182" s="225">
        <f>T182</f>
        <v>13110</v>
      </c>
      <c r="AN182" s="226"/>
      <c r="AO182" s="227"/>
      <c r="AP182" s="219">
        <f>Y182</f>
        <v>15.592293054234062</v>
      </c>
      <c r="AQ182" s="220"/>
      <c r="AR182" s="3"/>
      <c r="AS182" s="3"/>
      <c r="AT182" s="3"/>
      <c r="AU182" s="3"/>
    </row>
    <row r="183" spans="2:47" ht="9" customHeight="1">
      <c r="B183" s="248"/>
      <c r="C183" s="249"/>
      <c r="D183" s="250"/>
      <c r="E183" s="228"/>
      <c r="F183" s="229"/>
      <c r="G183" s="229"/>
      <c r="H183" s="229"/>
      <c r="I183" s="230"/>
      <c r="J183" s="264"/>
      <c r="K183" s="264"/>
      <c r="L183" s="264"/>
      <c r="M183" s="264"/>
      <c r="N183" s="264"/>
      <c r="O183" s="235"/>
      <c r="P183" s="235"/>
      <c r="Q183" s="235"/>
      <c r="R183" s="235"/>
      <c r="S183" s="235"/>
      <c r="T183" s="232"/>
      <c r="U183" s="232"/>
      <c r="V183" s="232"/>
      <c r="W183" s="232"/>
      <c r="X183" s="232"/>
      <c r="Y183" s="303"/>
      <c r="Z183" s="303"/>
      <c r="AA183" s="303"/>
      <c r="AB183" s="303"/>
      <c r="AC183" s="303"/>
      <c r="AE183" s="1"/>
      <c r="AH183" s="224"/>
      <c r="AI183" s="224"/>
      <c r="AJ183" s="228"/>
      <c r="AK183" s="229"/>
      <c r="AL183" s="230"/>
      <c r="AM183" s="228"/>
      <c r="AN183" s="229"/>
      <c r="AO183" s="230"/>
      <c r="AP183" s="221"/>
      <c r="AQ183" s="222"/>
      <c r="AR183" s="3"/>
      <c r="AS183" s="3"/>
      <c r="AT183" s="3"/>
      <c r="AU183" s="3"/>
    </row>
    <row r="184" spans="2:47" ht="9" customHeight="1">
      <c r="B184" s="248" t="s">
        <v>45</v>
      </c>
      <c r="C184" s="249"/>
      <c r="D184" s="250"/>
      <c r="E184" s="269">
        <v>84330</v>
      </c>
      <c r="F184" s="270"/>
      <c r="G184" s="270"/>
      <c r="H184" s="270"/>
      <c r="I184" s="271"/>
      <c r="J184" s="264">
        <v>12682</v>
      </c>
      <c r="K184" s="264"/>
      <c r="L184" s="264"/>
      <c r="M184" s="264"/>
      <c r="N184" s="264"/>
      <c r="O184" s="234">
        <v>503</v>
      </c>
      <c r="P184" s="234"/>
      <c r="Q184" s="234"/>
      <c r="R184" s="234"/>
      <c r="S184" s="234"/>
      <c r="T184" s="244">
        <f>SUM(J184:S185)</f>
        <v>13185</v>
      </c>
      <c r="U184" s="244"/>
      <c r="V184" s="244"/>
      <c r="W184" s="244"/>
      <c r="X184" s="244"/>
      <c r="Y184" s="302">
        <f>T184/E184*100</f>
        <v>15.635005336179294</v>
      </c>
      <c r="Z184" s="302"/>
      <c r="AA184" s="302"/>
      <c r="AB184" s="302"/>
      <c r="AC184" s="302"/>
      <c r="AE184" s="1"/>
      <c r="AH184" s="224" t="s">
        <v>45</v>
      </c>
      <c r="AI184" s="224"/>
      <c r="AJ184" s="225">
        <f>E184</f>
        <v>84330</v>
      </c>
      <c r="AK184" s="226"/>
      <c r="AL184" s="227"/>
      <c r="AM184" s="225">
        <f>T184</f>
        <v>13185</v>
      </c>
      <c r="AN184" s="226"/>
      <c r="AO184" s="227"/>
      <c r="AP184" s="219">
        <f>Y184</f>
        <v>15.635005336179294</v>
      </c>
      <c r="AQ184" s="220"/>
      <c r="AR184" s="3"/>
      <c r="AS184" s="3"/>
      <c r="AT184" s="3"/>
      <c r="AU184" s="3"/>
    </row>
    <row r="185" spans="2:47" ht="9" customHeight="1">
      <c r="B185" s="248"/>
      <c r="C185" s="249"/>
      <c r="D185" s="250"/>
      <c r="E185" s="228"/>
      <c r="F185" s="229"/>
      <c r="G185" s="229"/>
      <c r="H185" s="229"/>
      <c r="I185" s="230"/>
      <c r="J185" s="264"/>
      <c r="K185" s="264"/>
      <c r="L185" s="264"/>
      <c r="M185" s="264"/>
      <c r="N185" s="264"/>
      <c r="O185" s="235"/>
      <c r="P185" s="235"/>
      <c r="Q185" s="235"/>
      <c r="R185" s="235"/>
      <c r="S185" s="235"/>
      <c r="T185" s="232"/>
      <c r="U185" s="232"/>
      <c r="V185" s="232"/>
      <c r="W185" s="232"/>
      <c r="X185" s="232"/>
      <c r="Y185" s="303"/>
      <c r="Z185" s="303"/>
      <c r="AA185" s="303"/>
      <c r="AB185" s="303"/>
      <c r="AC185" s="303"/>
      <c r="AE185" s="1"/>
      <c r="AH185" s="224"/>
      <c r="AI185" s="224"/>
      <c r="AJ185" s="228"/>
      <c r="AK185" s="229"/>
      <c r="AL185" s="230"/>
      <c r="AM185" s="228"/>
      <c r="AN185" s="229"/>
      <c r="AO185" s="230"/>
      <c r="AP185" s="221"/>
      <c r="AQ185" s="222"/>
      <c r="AR185" s="3"/>
      <c r="AS185" s="3"/>
      <c r="AT185" s="3"/>
      <c r="AU185" s="3"/>
    </row>
    <row r="186" spans="2:47" ht="9" customHeight="1">
      <c r="B186" s="248" t="s">
        <v>46</v>
      </c>
      <c r="C186" s="249"/>
      <c r="D186" s="250"/>
      <c r="E186" s="264">
        <v>84739</v>
      </c>
      <c r="F186" s="264"/>
      <c r="G186" s="264"/>
      <c r="H186" s="264"/>
      <c r="I186" s="264"/>
      <c r="J186" s="264">
        <v>12768</v>
      </c>
      <c r="K186" s="264"/>
      <c r="L186" s="264"/>
      <c r="M186" s="264"/>
      <c r="N186" s="264"/>
      <c r="O186" s="234">
        <v>511</v>
      </c>
      <c r="P186" s="234"/>
      <c r="Q186" s="234"/>
      <c r="R186" s="234"/>
      <c r="S186" s="234"/>
      <c r="T186" s="244">
        <f>SUM(J186:S187)</f>
        <v>13279</v>
      </c>
      <c r="U186" s="244"/>
      <c r="V186" s="244"/>
      <c r="W186" s="244"/>
      <c r="X186" s="244"/>
      <c r="Y186" s="302">
        <f>T186/E186*100</f>
        <v>15.670470503546182</v>
      </c>
      <c r="Z186" s="302"/>
      <c r="AA186" s="302"/>
      <c r="AB186" s="302"/>
      <c r="AC186" s="302"/>
      <c r="AE186" s="1"/>
      <c r="AH186" s="224" t="s">
        <v>46</v>
      </c>
      <c r="AI186" s="224"/>
      <c r="AJ186" s="225">
        <f>E186</f>
        <v>84739</v>
      </c>
      <c r="AK186" s="226"/>
      <c r="AL186" s="227"/>
      <c r="AM186" s="225">
        <f>T186</f>
        <v>13279</v>
      </c>
      <c r="AN186" s="226"/>
      <c r="AO186" s="227"/>
      <c r="AP186" s="219">
        <f>Y186</f>
        <v>15.670470503546182</v>
      </c>
      <c r="AQ186" s="220"/>
      <c r="AR186" s="3"/>
      <c r="AS186" s="3"/>
      <c r="AT186" s="3"/>
      <c r="AU186" s="3"/>
    </row>
    <row r="187" spans="2:47" ht="9" customHeight="1">
      <c r="B187" s="248"/>
      <c r="C187" s="249"/>
      <c r="D187" s="250"/>
      <c r="E187" s="264"/>
      <c r="F187" s="264"/>
      <c r="G187" s="264"/>
      <c r="H187" s="264"/>
      <c r="I187" s="264"/>
      <c r="J187" s="264"/>
      <c r="K187" s="264"/>
      <c r="L187" s="264"/>
      <c r="M187" s="264"/>
      <c r="N187" s="264"/>
      <c r="O187" s="235"/>
      <c r="P187" s="235"/>
      <c r="Q187" s="235"/>
      <c r="R187" s="235"/>
      <c r="S187" s="235"/>
      <c r="T187" s="232"/>
      <c r="U187" s="232"/>
      <c r="V187" s="232"/>
      <c r="W187" s="232"/>
      <c r="X187" s="232"/>
      <c r="Y187" s="303"/>
      <c r="Z187" s="303"/>
      <c r="AA187" s="303"/>
      <c r="AB187" s="303"/>
      <c r="AC187" s="303"/>
      <c r="AE187" s="1"/>
      <c r="AH187" s="224"/>
      <c r="AI187" s="224"/>
      <c r="AJ187" s="228"/>
      <c r="AK187" s="229"/>
      <c r="AL187" s="230"/>
      <c r="AM187" s="228"/>
      <c r="AN187" s="229"/>
      <c r="AO187" s="230"/>
      <c r="AP187" s="221"/>
      <c r="AQ187" s="222"/>
      <c r="AR187" s="3"/>
      <c r="AS187" s="3"/>
      <c r="AT187" s="3"/>
      <c r="AU187" s="3"/>
    </row>
    <row r="188" spans="2:47" ht="9" customHeight="1">
      <c r="B188" s="248" t="s">
        <v>47</v>
      </c>
      <c r="C188" s="249"/>
      <c r="D188" s="250"/>
      <c r="E188" s="264">
        <v>85081</v>
      </c>
      <c r="F188" s="264"/>
      <c r="G188" s="264"/>
      <c r="H188" s="264"/>
      <c r="I188" s="264"/>
      <c r="J188" s="264">
        <v>12921</v>
      </c>
      <c r="K188" s="264"/>
      <c r="L188" s="264"/>
      <c r="M188" s="264"/>
      <c r="N188" s="264"/>
      <c r="O188" s="234">
        <v>510</v>
      </c>
      <c r="P188" s="234"/>
      <c r="Q188" s="234"/>
      <c r="R188" s="234"/>
      <c r="S188" s="234"/>
      <c r="T188" s="244">
        <f>SUM(J188:S189)</f>
        <v>13431</v>
      </c>
      <c r="U188" s="244"/>
      <c r="V188" s="244"/>
      <c r="W188" s="244"/>
      <c r="X188" s="244"/>
      <c r="Y188" s="302">
        <f>T188/E188*100</f>
        <v>15.786133214231143</v>
      </c>
      <c r="Z188" s="302"/>
      <c r="AA188" s="302"/>
      <c r="AB188" s="302"/>
      <c r="AC188" s="302"/>
      <c r="AE188" s="1"/>
      <c r="AH188" s="224" t="s">
        <v>47</v>
      </c>
      <c r="AI188" s="224"/>
      <c r="AJ188" s="225">
        <f>E188</f>
        <v>85081</v>
      </c>
      <c r="AK188" s="226"/>
      <c r="AL188" s="227"/>
      <c r="AM188" s="225">
        <f>T188</f>
        <v>13431</v>
      </c>
      <c r="AN188" s="226"/>
      <c r="AO188" s="227"/>
      <c r="AP188" s="219">
        <f>Y188</f>
        <v>15.786133214231143</v>
      </c>
      <c r="AQ188" s="220"/>
      <c r="AR188" s="3"/>
      <c r="AS188" s="3"/>
      <c r="AT188" s="3"/>
      <c r="AU188" s="3"/>
    </row>
    <row r="189" spans="2:47" ht="9" customHeight="1">
      <c r="B189" s="248"/>
      <c r="C189" s="249"/>
      <c r="D189" s="250"/>
      <c r="E189" s="264"/>
      <c r="F189" s="264"/>
      <c r="G189" s="264"/>
      <c r="H189" s="264"/>
      <c r="I189" s="264"/>
      <c r="J189" s="264"/>
      <c r="K189" s="264"/>
      <c r="L189" s="264"/>
      <c r="M189" s="264"/>
      <c r="N189" s="264"/>
      <c r="O189" s="235"/>
      <c r="P189" s="235"/>
      <c r="Q189" s="235"/>
      <c r="R189" s="235"/>
      <c r="S189" s="235"/>
      <c r="T189" s="232"/>
      <c r="U189" s="232"/>
      <c r="V189" s="232"/>
      <c r="W189" s="232"/>
      <c r="X189" s="232"/>
      <c r="Y189" s="303"/>
      <c r="Z189" s="303"/>
      <c r="AA189" s="303"/>
      <c r="AB189" s="303"/>
      <c r="AC189" s="303"/>
      <c r="AE189" s="1"/>
      <c r="AH189" s="224"/>
      <c r="AI189" s="224"/>
      <c r="AJ189" s="228"/>
      <c r="AK189" s="229"/>
      <c r="AL189" s="230"/>
      <c r="AM189" s="228"/>
      <c r="AN189" s="229"/>
      <c r="AO189" s="230"/>
      <c r="AP189" s="221"/>
      <c r="AQ189" s="222"/>
      <c r="AR189" s="3"/>
      <c r="AS189" s="3"/>
      <c r="AT189" s="3"/>
      <c r="AU189" s="3"/>
    </row>
    <row r="190" spans="2:47" ht="9" customHeight="1">
      <c r="B190" s="248" t="s">
        <v>48</v>
      </c>
      <c r="C190" s="249"/>
      <c r="D190" s="250"/>
      <c r="E190" s="264">
        <v>85422</v>
      </c>
      <c r="F190" s="264"/>
      <c r="G190" s="264"/>
      <c r="H190" s="264"/>
      <c r="I190" s="264"/>
      <c r="J190" s="264">
        <v>13116</v>
      </c>
      <c r="K190" s="264"/>
      <c r="L190" s="264"/>
      <c r="M190" s="264"/>
      <c r="N190" s="264"/>
      <c r="O190" s="235">
        <v>519</v>
      </c>
      <c r="P190" s="235"/>
      <c r="Q190" s="235"/>
      <c r="R190" s="235"/>
      <c r="S190" s="235"/>
      <c r="T190" s="232">
        <f>SUM(J190:S191)</f>
        <v>13635</v>
      </c>
      <c r="U190" s="232"/>
      <c r="V190" s="232"/>
      <c r="W190" s="232"/>
      <c r="X190" s="232"/>
      <c r="Y190" s="303">
        <f>T190/E190*100</f>
        <v>15.961930181920348</v>
      </c>
      <c r="Z190" s="303"/>
      <c r="AA190" s="303"/>
      <c r="AB190" s="303"/>
      <c r="AC190" s="303"/>
      <c r="AE190" s="1"/>
      <c r="AH190" s="224" t="s">
        <v>48</v>
      </c>
      <c r="AI190" s="224"/>
      <c r="AJ190" s="225">
        <f>E190</f>
        <v>85422</v>
      </c>
      <c r="AK190" s="226"/>
      <c r="AL190" s="227"/>
      <c r="AM190" s="225">
        <f>T190</f>
        <v>13635</v>
      </c>
      <c r="AN190" s="226"/>
      <c r="AO190" s="227"/>
      <c r="AP190" s="219">
        <f>Y190</f>
        <v>15.961930181920348</v>
      </c>
      <c r="AQ190" s="220"/>
      <c r="AR190" s="3"/>
      <c r="AS190" s="3"/>
      <c r="AT190" s="3"/>
      <c r="AU190" s="3"/>
    </row>
    <row r="191" spans="2:47" ht="9" customHeight="1">
      <c r="B191" s="278"/>
      <c r="C191" s="279"/>
      <c r="D191" s="280"/>
      <c r="E191" s="276"/>
      <c r="F191" s="276"/>
      <c r="G191" s="276"/>
      <c r="H191" s="276"/>
      <c r="I191" s="276"/>
      <c r="J191" s="276"/>
      <c r="K191" s="276"/>
      <c r="L191" s="276"/>
      <c r="M191" s="276"/>
      <c r="N191" s="276"/>
      <c r="O191" s="275"/>
      <c r="P191" s="275"/>
      <c r="Q191" s="275"/>
      <c r="R191" s="275"/>
      <c r="S191" s="275"/>
      <c r="T191" s="233"/>
      <c r="U191" s="233"/>
      <c r="V191" s="233"/>
      <c r="W191" s="233"/>
      <c r="X191" s="233"/>
      <c r="Y191" s="304"/>
      <c r="Z191" s="304"/>
      <c r="AA191" s="304"/>
      <c r="AB191" s="304"/>
      <c r="AC191" s="304"/>
      <c r="AE191" s="1"/>
      <c r="AH191" s="231"/>
      <c r="AI191" s="231"/>
      <c r="AJ191" s="228"/>
      <c r="AK191" s="229"/>
      <c r="AL191" s="230"/>
      <c r="AM191" s="228"/>
      <c r="AN191" s="229"/>
      <c r="AO191" s="230"/>
      <c r="AP191" s="221"/>
      <c r="AQ191" s="222"/>
      <c r="AR191" s="3"/>
      <c r="AS191" s="3"/>
      <c r="AT191" s="3"/>
      <c r="AU191" s="3"/>
    </row>
    <row r="192" spans="2:48" ht="13.5">
      <c r="B192" s="36" t="s">
        <v>70</v>
      </c>
      <c r="C192" s="62" t="s">
        <v>73</v>
      </c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8"/>
      <c r="O192" s="38"/>
      <c r="P192" s="38"/>
      <c r="Q192" s="38"/>
      <c r="R192" s="38"/>
      <c r="AD192" s="1"/>
      <c r="AG192" s="36"/>
      <c r="AH192" s="36"/>
      <c r="AI192" s="37"/>
      <c r="AJ192" s="37"/>
      <c r="AK192" s="37"/>
      <c r="AL192" s="37"/>
      <c r="AM192" s="37"/>
      <c r="AN192" s="37"/>
      <c r="AO192" s="38"/>
      <c r="AP192" s="38"/>
      <c r="AQ192" s="38"/>
      <c r="AR192" s="36"/>
      <c r="AS192" s="39"/>
      <c r="AT192" s="3"/>
      <c r="AU192" s="3"/>
      <c r="AV192" s="3"/>
    </row>
    <row r="193" spans="46:52" ht="13.5">
      <c r="AT193" s="3"/>
      <c r="AU193" s="3"/>
      <c r="AV193" s="3"/>
      <c r="AW193" s="3"/>
      <c r="AX193" s="3"/>
      <c r="AY193" s="3"/>
      <c r="AZ193" s="3"/>
    </row>
    <row r="194" spans="46:52" ht="13.5">
      <c r="AT194" s="3"/>
      <c r="AU194" s="3"/>
      <c r="AV194" s="3"/>
      <c r="AW194" s="3"/>
      <c r="AX194" s="3"/>
      <c r="AY194" s="3"/>
      <c r="AZ194" s="3"/>
    </row>
    <row r="195" spans="2:48" ht="13.5">
      <c r="B195" s="36"/>
      <c r="C195" s="36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8"/>
      <c r="O195" s="38"/>
      <c r="P195" s="38"/>
      <c r="Q195" s="38"/>
      <c r="R195" s="38"/>
      <c r="AD195" s="1"/>
      <c r="AG195" s="36"/>
      <c r="AH195" s="36"/>
      <c r="AI195" s="37"/>
      <c r="AJ195" s="37"/>
      <c r="AK195" s="37"/>
      <c r="AL195" s="37"/>
      <c r="AM195" s="37"/>
      <c r="AN195" s="37"/>
      <c r="AO195" s="38"/>
      <c r="AP195" s="38"/>
      <c r="AQ195" s="38"/>
      <c r="AR195" s="36"/>
      <c r="AS195" s="39"/>
      <c r="AT195" s="3"/>
      <c r="AU195" s="3"/>
      <c r="AV195" s="3"/>
    </row>
    <row r="196" spans="33:49" ht="13.5">
      <c r="AG196" s="1"/>
      <c r="AR196" s="3"/>
      <c r="AS196" s="3"/>
      <c r="AT196" s="3"/>
      <c r="AU196" s="3"/>
      <c r="AV196" s="3"/>
      <c r="AW196" s="3"/>
    </row>
    <row r="197" spans="46:49" ht="13.5">
      <c r="AT197" s="3"/>
      <c r="AU197" s="3"/>
      <c r="AV197" s="3"/>
      <c r="AW197" s="3"/>
    </row>
    <row r="198" spans="46:49" ht="13.5">
      <c r="AT198" s="3"/>
      <c r="AU198" s="3"/>
      <c r="AV198" s="3"/>
      <c r="AW198" s="3"/>
    </row>
    <row r="199" spans="46:49" ht="13.5">
      <c r="AT199" s="3"/>
      <c r="AU199" s="3"/>
      <c r="AV199" s="3"/>
      <c r="AW199" s="3"/>
    </row>
    <row r="200" spans="46:49" ht="13.5">
      <c r="AT200" s="3"/>
      <c r="AU200" s="3"/>
      <c r="AV200" s="3"/>
      <c r="AW200" s="3"/>
    </row>
    <row r="201" spans="36:49" ht="13.5">
      <c r="AJ201" s="6" t="s">
        <v>103</v>
      </c>
      <c r="AK201" s="6" t="s">
        <v>104</v>
      </c>
      <c r="AT201" s="3"/>
      <c r="AU201" s="3"/>
      <c r="AV201" s="3"/>
      <c r="AW201" s="3"/>
    </row>
    <row r="202" spans="36:49" ht="13.5">
      <c r="AJ202" s="6" t="s">
        <v>105</v>
      </c>
      <c r="AK202" s="86">
        <v>11.93</v>
      </c>
      <c r="AT202" s="3"/>
      <c r="AU202" s="3"/>
      <c r="AV202" s="3"/>
      <c r="AW202" s="3"/>
    </row>
    <row r="203" spans="36:49" ht="13.5">
      <c r="AJ203" s="6" t="s">
        <v>106</v>
      </c>
      <c r="AK203" s="86">
        <v>13.9</v>
      </c>
      <c r="AT203" s="3"/>
      <c r="AU203" s="3"/>
      <c r="AV203" s="3"/>
      <c r="AW203" s="3"/>
    </row>
    <row r="204" spans="36:49" ht="13.5">
      <c r="AJ204" s="6" t="s">
        <v>107</v>
      </c>
      <c r="AK204" s="86">
        <v>15.96</v>
      </c>
      <c r="AT204" s="3"/>
      <c r="AU204" s="3"/>
      <c r="AV204" s="3"/>
      <c r="AW204" s="3"/>
    </row>
    <row r="205" spans="46:49" ht="13.5">
      <c r="AT205" s="3"/>
      <c r="AU205" s="3"/>
      <c r="AV205" s="3"/>
      <c r="AW205" s="3"/>
    </row>
    <row r="206" spans="46:49" ht="13.5">
      <c r="AT206" s="3"/>
      <c r="AU206" s="3"/>
      <c r="AV206" s="3"/>
      <c r="AW206" s="3"/>
    </row>
    <row r="207" spans="46:49" ht="13.5">
      <c r="AT207" s="3"/>
      <c r="AU207" s="3"/>
      <c r="AV207" s="3"/>
      <c r="AW207" s="3"/>
    </row>
    <row r="208" spans="46:49" ht="13.5">
      <c r="AT208" s="3"/>
      <c r="AU208" s="3"/>
      <c r="AV208" s="3"/>
      <c r="AW208" s="3"/>
    </row>
    <row r="209" spans="46:49" ht="13.5">
      <c r="AT209" s="3"/>
      <c r="AU209" s="3"/>
      <c r="AV209" s="3"/>
      <c r="AW209" s="3"/>
    </row>
    <row r="210" spans="46:52" ht="13.5">
      <c r="AT210" s="3"/>
      <c r="AU210" s="3"/>
      <c r="AV210" s="3"/>
      <c r="AW210" s="3"/>
      <c r="AX210" s="3"/>
      <c r="AY210" s="3"/>
      <c r="AZ210" s="3"/>
    </row>
    <row r="211" spans="46:52" ht="13.5">
      <c r="AT211" s="3"/>
      <c r="AU211" s="3"/>
      <c r="AV211" s="3"/>
      <c r="AW211" s="3"/>
      <c r="AX211" s="3"/>
      <c r="AY211" s="3"/>
      <c r="AZ211" s="3"/>
    </row>
    <row r="212" spans="46:52" ht="13.5">
      <c r="AT212" s="3"/>
      <c r="AU212" s="3"/>
      <c r="AV212" s="3"/>
      <c r="AW212" s="3"/>
      <c r="AX212" s="3"/>
      <c r="AY212" s="3"/>
      <c r="AZ212" s="3"/>
    </row>
    <row r="213" spans="46:52" ht="13.5">
      <c r="AT213" s="3"/>
      <c r="AU213" s="3"/>
      <c r="AV213" s="3"/>
      <c r="AW213" s="3"/>
      <c r="AX213" s="3"/>
      <c r="AY213" s="3"/>
      <c r="AZ213" s="3"/>
    </row>
    <row r="214" spans="46:52" ht="13.5">
      <c r="AT214" s="3"/>
      <c r="AU214" s="3"/>
      <c r="AV214" s="3"/>
      <c r="AW214" s="3"/>
      <c r="AX214" s="3"/>
      <c r="AY214" s="3"/>
      <c r="AZ214" s="3"/>
    </row>
    <row r="215" spans="46:52" ht="13.5">
      <c r="AT215" s="3"/>
      <c r="AU215" s="3"/>
      <c r="AV215" s="3"/>
      <c r="AW215" s="3"/>
      <c r="AX215" s="3"/>
      <c r="AY215" s="3"/>
      <c r="AZ215" s="3"/>
    </row>
    <row r="216" spans="46:52" ht="13.5">
      <c r="AT216" s="3"/>
      <c r="AU216" s="3"/>
      <c r="AV216" s="3"/>
      <c r="AW216" s="3"/>
      <c r="AX216" s="3"/>
      <c r="AY216" s="3"/>
      <c r="AZ216" s="3"/>
    </row>
    <row r="217" spans="46:52" ht="13.5">
      <c r="AT217" s="3"/>
      <c r="AU217" s="3"/>
      <c r="AV217" s="3"/>
      <c r="AW217" s="3"/>
      <c r="AX217" s="3"/>
      <c r="AY217" s="3"/>
      <c r="AZ217" s="3"/>
    </row>
    <row r="218" spans="46:52" ht="13.5">
      <c r="AT218" s="3"/>
      <c r="AU218" s="3"/>
      <c r="AV218" s="3"/>
      <c r="AW218" s="3"/>
      <c r="AX218" s="3"/>
      <c r="AY218" s="3"/>
      <c r="AZ218" s="3"/>
    </row>
    <row r="219" spans="46:52" ht="13.5">
      <c r="AT219" s="3"/>
      <c r="AU219" s="3"/>
      <c r="AV219" s="3"/>
      <c r="AW219" s="3"/>
      <c r="AX219" s="3"/>
      <c r="AY219" s="3"/>
      <c r="AZ219" s="3"/>
    </row>
    <row r="220" spans="46:52" ht="13.5">
      <c r="AT220" s="3"/>
      <c r="AU220" s="3"/>
      <c r="AV220" s="3"/>
      <c r="AW220" s="3"/>
      <c r="AX220" s="3"/>
      <c r="AY220" s="3"/>
      <c r="AZ220" s="3"/>
    </row>
    <row r="221" spans="46:52" ht="13.5">
      <c r="AT221" s="3"/>
      <c r="AU221" s="3"/>
      <c r="AV221" s="3"/>
      <c r="AW221" s="3"/>
      <c r="AX221" s="3"/>
      <c r="AY221" s="3"/>
      <c r="AZ221" s="3"/>
    </row>
    <row r="222" spans="46:52" ht="13.5">
      <c r="AT222" s="3"/>
      <c r="AU222" s="3"/>
      <c r="AV222" s="3"/>
      <c r="AW222" s="3"/>
      <c r="AX222" s="3"/>
      <c r="AY222" s="3"/>
      <c r="AZ222" s="3"/>
    </row>
    <row r="223" spans="46:52" ht="13.5">
      <c r="AT223" s="3"/>
      <c r="AU223" s="3"/>
      <c r="AV223" s="3"/>
      <c r="AW223" s="3"/>
      <c r="AX223" s="3"/>
      <c r="AY223" s="3"/>
      <c r="AZ223" s="3"/>
    </row>
    <row r="224" spans="46:52" ht="13.5">
      <c r="AT224" s="3"/>
      <c r="AU224" s="3"/>
      <c r="AV224" s="3"/>
      <c r="AW224" s="3"/>
      <c r="AX224" s="3"/>
      <c r="AY224" s="3"/>
      <c r="AZ224" s="3"/>
    </row>
    <row r="225" spans="46:52" ht="13.5">
      <c r="AT225" s="3"/>
      <c r="AU225" s="3"/>
      <c r="AV225" s="3"/>
      <c r="AW225" s="3"/>
      <c r="AX225" s="3"/>
      <c r="AY225" s="3"/>
      <c r="AZ225" s="3"/>
    </row>
    <row r="226" spans="46:52" ht="13.5">
      <c r="AT226" s="3"/>
      <c r="AU226" s="3"/>
      <c r="AV226" s="3"/>
      <c r="AW226" s="3"/>
      <c r="AX226" s="3"/>
      <c r="AY226" s="3"/>
      <c r="AZ226" s="3"/>
    </row>
    <row r="227" spans="46:52" ht="13.5">
      <c r="AT227" s="3"/>
      <c r="AU227" s="3"/>
      <c r="AV227" s="3"/>
      <c r="AW227" s="3"/>
      <c r="AX227" s="3"/>
      <c r="AY227" s="3"/>
      <c r="AZ227" s="3"/>
    </row>
    <row r="228" spans="46:52" ht="13.5">
      <c r="AT228" s="3"/>
      <c r="AU228" s="3"/>
      <c r="AV228" s="3"/>
      <c r="AW228" s="3"/>
      <c r="AX228" s="3"/>
      <c r="AY228" s="3"/>
      <c r="AZ228" s="3"/>
    </row>
    <row r="229" spans="46:52" ht="13.5">
      <c r="AT229" s="3"/>
      <c r="AU229" s="3"/>
      <c r="AV229" s="3"/>
      <c r="AW229" s="3"/>
      <c r="AX229" s="3"/>
      <c r="AY229" s="3"/>
      <c r="AZ229" s="3"/>
    </row>
    <row r="230" spans="46:52" ht="13.5">
      <c r="AT230" s="3"/>
      <c r="AU230" s="3"/>
      <c r="AV230" s="3"/>
      <c r="AW230" s="3"/>
      <c r="AX230" s="3"/>
      <c r="AY230" s="3"/>
      <c r="AZ230" s="3"/>
    </row>
    <row r="231" spans="46:52" ht="13.5">
      <c r="AT231" s="3"/>
      <c r="AU231" s="3"/>
      <c r="AV231" s="3"/>
      <c r="AW231" s="3"/>
      <c r="AX231" s="3"/>
      <c r="AY231" s="3"/>
      <c r="AZ231" s="3"/>
    </row>
    <row r="232" spans="1:52" ht="13.5">
      <c r="A232" s="1" t="s">
        <v>89</v>
      </c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51"/>
      <c r="AT232" s="3"/>
      <c r="AU232" s="3"/>
      <c r="AV232" s="3"/>
      <c r="AW232" s="3"/>
      <c r="AX232" s="3"/>
      <c r="AY232" s="3"/>
      <c r="AZ232" s="3"/>
    </row>
    <row r="233" spans="2:52" ht="13.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52"/>
      <c r="Z233" s="1"/>
      <c r="AA233" s="1"/>
      <c r="AB233" s="1"/>
      <c r="AC233" s="1"/>
      <c r="AD233" s="51" t="s">
        <v>65</v>
      </c>
      <c r="AT233" s="3"/>
      <c r="AU233" s="3"/>
      <c r="AV233" s="3"/>
      <c r="AW233" s="3"/>
      <c r="AX233" s="3"/>
      <c r="AY233" s="3"/>
      <c r="AZ233" s="3"/>
    </row>
    <row r="234" spans="2:52" ht="13.5">
      <c r="B234" s="14"/>
      <c r="C234" s="15"/>
      <c r="D234" s="11"/>
      <c r="E234" s="174" t="s">
        <v>17</v>
      </c>
      <c r="F234" s="174"/>
      <c r="G234" s="174"/>
      <c r="H234" s="175"/>
      <c r="I234" s="173" t="s">
        <v>11</v>
      </c>
      <c r="J234" s="174"/>
      <c r="K234" s="175"/>
      <c r="L234" s="173" t="s">
        <v>12</v>
      </c>
      <c r="M234" s="174"/>
      <c r="N234" s="175"/>
      <c r="O234" s="173" t="s">
        <v>13</v>
      </c>
      <c r="P234" s="174"/>
      <c r="Q234" s="175"/>
      <c r="R234" s="173" t="s">
        <v>14</v>
      </c>
      <c r="S234" s="174"/>
      <c r="T234" s="175"/>
      <c r="U234" s="173" t="s">
        <v>15</v>
      </c>
      <c r="V234" s="174"/>
      <c r="W234" s="175"/>
      <c r="X234" s="173" t="s">
        <v>16</v>
      </c>
      <c r="Y234" s="174"/>
      <c r="Z234" s="175"/>
      <c r="AA234" s="173" t="s">
        <v>9</v>
      </c>
      <c r="AB234" s="174"/>
      <c r="AC234" s="174"/>
      <c r="AD234" s="175"/>
      <c r="AT234" s="3"/>
      <c r="AU234" s="3"/>
      <c r="AV234" s="3"/>
      <c r="AW234" s="3"/>
      <c r="AX234" s="3"/>
      <c r="AY234" s="3"/>
      <c r="AZ234" s="3"/>
    </row>
    <row r="235" spans="2:52" ht="13.5">
      <c r="B235" s="171" t="s">
        <v>10</v>
      </c>
      <c r="C235" s="172"/>
      <c r="D235" s="172"/>
      <c r="E235" s="172"/>
      <c r="F235" s="12"/>
      <c r="G235" s="12"/>
      <c r="H235" s="13"/>
      <c r="I235" s="171"/>
      <c r="J235" s="172"/>
      <c r="K235" s="176"/>
      <c r="L235" s="171"/>
      <c r="M235" s="172"/>
      <c r="N235" s="176"/>
      <c r="O235" s="171"/>
      <c r="P235" s="172"/>
      <c r="Q235" s="176"/>
      <c r="R235" s="171"/>
      <c r="S235" s="172"/>
      <c r="T235" s="176"/>
      <c r="U235" s="171"/>
      <c r="V235" s="172"/>
      <c r="W235" s="176"/>
      <c r="X235" s="171"/>
      <c r="Y235" s="172"/>
      <c r="Z235" s="176"/>
      <c r="AA235" s="171"/>
      <c r="AB235" s="172"/>
      <c r="AC235" s="172"/>
      <c r="AD235" s="176"/>
      <c r="AT235" s="3"/>
      <c r="AU235" s="3"/>
      <c r="AV235" s="3"/>
      <c r="AW235" s="3"/>
      <c r="AX235" s="3"/>
      <c r="AY235" s="3"/>
      <c r="AZ235" s="3"/>
    </row>
    <row r="236" spans="2:51" ht="13.5">
      <c r="B236" s="165" t="s">
        <v>29</v>
      </c>
      <c r="C236" s="166"/>
      <c r="D236" s="16" t="s">
        <v>35</v>
      </c>
      <c r="E236" s="17"/>
      <c r="F236" s="18"/>
      <c r="G236" s="18"/>
      <c r="H236" s="19"/>
      <c r="I236" s="119">
        <f>I237+I238</f>
        <v>210</v>
      </c>
      <c r="J236" s="120"/>
      <c r="K236" s="121"/>
      <c r="L236" s="119">
        <f>L237+L238</f>
        <v>626</v>
      </c>
      <c r="M236" s="120"/>
      <c r="N236" s="121"/>
      <c r="O236" s="119">
        <f>O237+O238</f>
        <v>363</v>
      </c>
      <c r="P236" s="120"/>
      <c r="Q236" s="121"/>
      <c r="R236" s="119">
        <f>R237+R238</f>
        <v>222</v>
      </c>
      <c r="S236" s="120"/>
      <c r="T236" s="121"/>
      <c r="U236" s="119">
        <f>U237+U238</f>
        <v>219</v>
      </c>
      <c r="V236" s="120"/>
      <c r="W236" s="121"/>
      <c r="X236" s="119">
        <f>X237+X238</f>
        <v>151</v>
      </c>
      <c r="Y236" s="120"/>
      <c r="Z236" s="121"/>
      <c r="AA236" s="119">
        <f aca="true" t="shared" si="3" ref="AA236:AA275">SUM(I236:Z236)</f>
        <v>1791</v>
      </c>
      <c r="AB236" s="120"/>
      <c r="AC236" s="120"/>
      <c r="AD236" s="121"/>
      <c r="AT236" s="3"/>
      <c r="AU236" s="3"/>
      <c r="AV236" s="3"/>
      <c r="AW236" s="3"/>
      <c r="AX236" s="3"/>
      <c r="AY236" s="3"/>
    </row>
    <row r="237" spans="2:51" ht="13.5">
      <c r="B237" s="167"/>
      <c r="C237" s="168"/>
      <c r="D237" s="20" t="s">
        <v>51</v>
      </c>
      <c r="E237" s="21"/>
      <c r="F237" s="22"/>
      <c r="G237" s="22"/>
      <c r="H237" s="23"/>
      <c r="I237" s="109">
        <v>56</v>
      </c>
      <c r="J237" s="110"/>
      <c r="K237" s="111"/>
      <c r="L237" s="109">
        <v>152</v>
      </c>
      <c r="M237" s="110"/>
      <c r="N237" s="111"/>
      <c r="O237" s="109">
        <v>67</v>
      </c>
      <c r="P237" s="110"/>
      <c r="Q237" s="111"/>
      <c r="R237" s="109">
        <v>36</v>
      </c>
      <c r="S237" s="110"/>
      <c r="T237" s="111"/>
      <c r="U237" s="109">
        <v>40</v>
      </c>
      <c r="V237" s="110"/>
      <c r="W237" s="111"/>
      <c r="X237" s="109">
        <v>30</v>
      </c>
      <c r="Y237" s="110"/>
      <c r="Z237" s="111"/>
      <c r="AA237" s="109">
        <f t="shared" si="3"/>
        <v>381</v>
      </c>
      <c r="AB237" s="110"/>
      <c r="AC237" s="110"/>
      <c r="AD237" s="111"/>
      <c r="AT237" s="3"/>
      <c r="AU237" s="3"/>
      <c r="AV237" s="3"/>
      <c r="AW237" s="3"/>
      <c r="AX237" s="3"/>
      <c r="AY237" s="3"/>
    </row>
    <row r="238" spans="2:51" ht="13.5">
      <c r="B238" s="167"/>
      <c r="C238" s="168"/>
      <c r="D238" s="20" t="s">
        <v>52</v>
      </c>
      <c r="E238" s="21"/>
      <c r="F238" s="22"/>
      <c r="G238" s="22"/>
      <c r="H238" s="23"/>
      <c r="I238" s="109">
        <v>154</v>
      </c>
      <c r="J238" s="110"/>
      <c r="K238" s="111"/>
      <c r="L238" s="109">
        <v>474</v>
      </c>
      <c r="M238" s="110"/>
      <c r="N238" s="111"/>
      <c r="O238" s="109">
        <v>296</v>
      </c>
      <c r="P238" s="110"/>
      <c r="Q238" s="111"/>
      <c r="R238" s="109">
        <v>186</v>
      </c>
      <c r="S238" s="110"/>
      <c r="T238" s="111"/>
      <c r="U238" s="109">
        <v>179</v>
      </c>
      <c r="V238" s="110"/>
      <c r="W238" s="111"/>
      <c r="X238" s="109">
        <v>121</v>
      </c>
      <c r="Y238" s="110"/>
      <c r="Z238" s="111"/>
      <c r="AA238" s="109">
        <f t="shared" si="3"/>
        <v>1410</v>
      </c>
      <c r="AB238" s="110"/>
      <c r="AC238" s="110"/>
      <c r="AD238" s="111"/>
      <c r="AT238" s="3"/>
      <c r="AU238" s="3"/>
      <c r="AV238" s="3"/>
      <c r="AW238" s="3"/>
      <c r="AX238" s="3"/>
      <c r="AY238" s="3"/>
    </row>
    <row r="239" spans="2:51" ht="13.5">
      <c r="B239" s="167"/>
      <c r="C239" s="168"/>
      <c r="D239" s="32" t="s">
        <v>36</v>
      </c>
      <c r="E239" s="33"/>
      <c r="F239" s="34"/>
      <c r="G239" s="34"/>
      <c r="H239" s="35"/>
      <c r="I239" s="112">
        <v>2</v>
      </c>
      <c r="J239" s="113"/>
      <c r="K239" s="114"/>
      <c r="L239" s="112">
        <v>12</v>
      </c>
      <c r="M239" s="113"/>
      <c r="N239" s="114"/>
      <c r="O239" s="112">
        <v>15</v>
      </c>
      <c r="P239" s="113"/>
      <c r="Q239" s="114"/>
      <c r="R239" s="112">
        <v>5</v>
      </c>
      <c r="S239" s="113"/>
      <c r="T239" s="114"/>
      <c r="U239" s="112">
        <v>11</v>
      </c>
      <c r="V239" s="113"/>
      <c r="W239" s="114"/>
      <c r="X239" s="112">
        <v>5</v>
      </c>
      <c r="Y239" s="113"/>
      <c r="Z239" s="114"/>
      <c r="AA239" s="112">
        <f t="shared" si="3"/>
        <v>50</v>
      </c>
      <c r="AB239" s="113"/>
      <c r="AC239" s="113"/>
      <c r="AD239" s="114"/>
      <c r="AT239" s="3"/>
      <c r="AU239" s="3"/>
      <c r="AV239" s="3"/>
      <c r="AW239" s="3"/>
      <c r="AX239" s="3"/>
      <c r="AY239" s="3"/>
    </row>
    <row r="240" spans="2:51" ht="13.5">
      <c r="B240" s="169"/>
      <c r="C240" s="170"/>
      <c r="D240" s="151" t="s">
        <v>50</v>
      </c>
      <c r="E240" s="152"/>
      <c r="F240" s="152"/>
      <c r="G240" s="152"/>
      <c r="H240" s="153"/>
      <c r="I240" s="119">
        <f>I236+I239</f>
        <v>212</v>
      </c>
      <c r="J240" s="120"/>
      <c r="K240" s="121"/>
      <c r="L240" s="119">
        <f>L236+L239</f>
        <v>638</v>
      </c>
      <c r="M240" s="120"/>
      <c r="N240" s="121"/>
      <c r="O240" s="119">
        <f>O236+O239</f>
        <v>378</v>
      </c>
      <c r="P240" s="120"/>
      <c r="Q240" s="121"/>
      <c r="R240" s="119">
        <f>R236+R239</f>
        <v>227</v>
      </c>
      <c r="S240" s="120"/>
      <c r="T240" s="121"/>
      <c r="U240" s="119">
        <f>U236+U239</f>
        <v>230</v>
      </c>
      <c r="V240" s="120"/>
      <c r="W240" s="121"/>
      <c r="X240" s="119">
        <f>X236+X239</f>
        <v>156</v>
      </c>
      <c r="Y240" s="120"/>
      <c r="Z240" s="121"/>
      <c r="AA240" s="119">
        <f t="shared" si="3"/>
        <v>1841</v>
      </c>
      <c r="AB240" s="120"/>
      <c r="AC240" s="120"/>
      <c r="AD240" s="121"/>
      <c r="AT240" s="3"/>
      <c r="AU240" s="3"/>
      <c r="AV240" s="3"/>
      <c r="AW240" s="3"/>
      <c r="AX240" s="3"/>
      <c r="AY240" s="3"/>
    </row>
    <row r="241" spans="2:51" ht="13.5">
      <c r="B241" s="161" t="s">
        <v>30</v>
      </c>
      <c r="C241" s="162"/>
      <c r="D241" s="16" t="s">
        <v>35</v>
      </c>
      <c r="E241" s="17"/>
      <c r="F241" s="18"/>
      <c r="G241" s="18"/>
      <c r="H241" s="19"/>
      <c r="I241" s="119">
        <f>I242+I243</f>
        <v>236</v>
      </c>
      <c r="J241" s="120"/>
      <c r="K241" s="121"/>
      <c r="L241" s="119">
        <f>L242+L243</f>
        <v>896</v>
      </c>
      <c r="M241" s="120"/>
      <c r="N241" s="121"/>
      <c r="O241" s="119">
        <f>O242+O243</f>
        <v>537</v>
      </c>
      <c r="P241" s="120"/>
      <c r="Q241" s="121"/>
      <c r="R241" s="119">
        <f>R242+R243</f>
        <v>322</v>
      </c>
      <c r="S241" s="120"/>
      <c r="T241" s="121"/>
      <c r="U241" s="119">
        <f>U242+U243</f>
        <v>293</v>
      </c>
      <c r="V241" s="120"/>
      <c r="W241" s="121"/>
      <c r="X241" s="119">
        <f>X242+X243</f>
        <v>250</v>
      </c>
      <c r="Y241" s="120"/>
      <c r="Z241" s="121"/>
      <c r="AA241" s="119">
        <f t="shared" si="3"/>
        <v>2534</v>
      </c>
      <c r="AB241" s="120"/>
      <c r="AC241" s="120"/>
      <c r="AD241" s="121"/>
      <c r="AT241" s="3"/>
      <c r="AU241" s="3"/>
      <c r="AV241" s="3"/>
      <c r="AW241" s="3"/>
      <c r="AX241" s="3"/>
      <c r="AY241" s="3"/>
    </row>
    <row r="242" spans="2:51" ht="13.5">
      <c r="B242" s="154"/>
      <c r="C242" s="155"/>
      <c r="D242" s="20" t="s">
        <v>51</v>
      </c>
      <c r="E242" s="21"/>
      <c r="F242" s="22"/>
      <c r="G242" s="22"/>
      <c r="H242" s="23"/>
      <c r="I242" s="109">
        <v>63</v>
      </c>
      <c r="J242" s="110"/>
      <c r="K242" s="111"/>
      <c r="L242" s="109">
        <v>233</v>
      </c>
      <c r="M242" s="110"/>
      <c r="N242" s="111"/>
      <c r="O242" s="109">
        <v>117</v>
      </c>
      <c r="P242" s="110"/>
      <c r="Q242" s="111"/>
      <c r="R242" s="109">
        <v>64</v>
      </c>
      <c r="S242" s="110"/>
      <c r="T242" s="111"/>
      <c r="U242" s="109">
        <v>60</v>
      </c>
      <c r="V242" s="110"/>
      <c r="W242" s="111"/>
      <c r="X242" s="109">
        <v>48</v>
      </c>
      <c r="Y242" s="110"/>
      <c r="Z242" s="111"/>
      <c r="AA242" s="109">
        <f t="shared" si="3"/>
        <v>585</v>
      </c>
      <c r="AB242" s="110"/>
      <c r="AC242" s="110"/>
      <c r="AD242" s="111"/>
      <c r="AT242" s="3"/>
      <c r="AU242" s="3"/>
      <c r="AV242" s="3"/>
      <c r="AW242" s="3"/>
      <c r="AX242" s="3"/>
      <c r="AY242" s="3"/>
    </row>
    <row r="243" spans="2:52" ht="13.5">
      <c r="B243" s="154"/>
      <c r="C243" s="155"/>
      <c r="D243" s="20" t="s">
        <v>52</v>
      </c>
      <c r="E243" s="21"/>
      <c r="F243" s="22"/>
      <c r="G243" s="22"/>
      <c r="H243" s="23"/>
      <c r="I243" s="109">
        <v>173</v>
      </c>
      <c r="J243" s="110"/>
      <c r="K243" s="111"/>
      <c r="L243" s="109">
        <v>663</v>
      </c>
      <c r="M243" s="110"/>
      <c r="N243" s="111"/>
      <c r="O243" s="109">
        <v>420</v>
      </c>
      <c r="P243" s="110"/>
      <c r="Q243" s="111"/>
      <c r="R243" s="109">
        <v>258</v>
      </c>
      <c r="S243" s="110"/>
      <c r="T243" s="111"/>
      <c r="U243" s="109">
        <v>233</v>
      </c>
      <c r="V243" s="110"/>
      <c r="W243" s="111"/>
      <c r="X243" s="109">
        <v>202</v>
      </c>
      <c r="Y243" s="110"/>
      <c r="Z243" s="111"/>
      <c r="AA243" s="109">
        <f t="shared" si="3"/>
        <v>1949</v>
      </c>
      <c r="AB243" s="110"/>
      <c r="AC243" s="110"/>
      <c r="AD243" s="111"/>
      <c r="AT243" s="3"/>
      <c r="AU243" s="3"/>
      <c r="AV243" s="3"/>
      <c r="AW243" s="3"/>
      <c r="AX243" s="3"/>
      <c r="AY243" s="3"/>
      <c r="AZ243" s="3"/>
    </row>
    <row r="244" spans="2:52" ht="13.5">
      <c r="B244" s="154"/>
      <c r="C244" s="155"/>
      <c r="D244" s="24" t="s">
        <v>36</v>
      </c>
      <c r="E244" s="25"/>
      <c r="F244" s="26"/>
      <c r="G244" s="26"/>
      <c r="H244" s="27"/>
      <c r="I244" s="112">
        <v>3</v>
      </c>
      <c r="J244" s="113"/>
      <c r="K244" s="114"/>
      <c r="L244" s="112">
        <v>22</v>
      </c>
      <c r="M244" s="113"/>
      <c r="N244" s="114"/>
      <c r="O244" s="112">
        <v>28</v>
      </c>
      <c r="P244" s="113"/>
      <c r="Q244" s="114"/>
      <c r="R244" s="112">
        <v>20</v>
      </c>
      <c r="S244" s="113"/>
      <c r="T244" s="114"/>
      <c r="U244" s="112">
        <v>12</v>
      </c>
      <c r="V244" s="113"/>
      <c r="W244" s="114"/>
      <c r="X244" s="112">
        <v>6</v>
      </c>
      <c r="Y244" s="113"/>
      <c r="Z244" s="114"/>
      <c r="AA244" s="112">
        <f t="shared" si="3"/>
        <v>91</v>
      </c>
      <c r="AB244" s="113"/>
      <c r="AC244" s="113"/>
      <c r="AD244" s="114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</row>
    <row r="245" spans="2:52" ht="13.5">
      <c r="B245" s="156"/>
      <c r="C245" s="157"/>
      <c r="D245" s="151" t="s">
        <v>50</v>
      </c>
      <c r="E245" s="152"/>
      <c r="F245" s="152"/>
      <c r="G245" s="152"/>
      <c r="H245" s="153"/>
      <c r="I245" s="119">
        <f>I241+I244</f>
        <v>239</v>
      </c>
      <c r="J245" s="120"/>
      <c r="K245" s="121"/>
      <c r="L245" s="119">
        <f>L241+L244</f>
        <v>918</v>
      </c>
      <c r="M245" s="120"/>
      <c r="N245" s="121"/>
      <c r="O245" s="119">
        <f>O241+O244</f>
        <v>565</v>
      </c>
      <c r="P245" s="120"/>
      <c r="Q245" s="121"/>
      <c r="R245" s="119">
        <f>R241+R244</f>
        <v>342</v>
      </c>
      <c r="S245" s="120"/>
      <c r="T245" s="121"/>
      <c r="U245" s="119">
        <f>U241+U244</f>
        <v>305</v>
      </c>
      <c r="V245" s="120"/>
      <c r="W245" s="121"/>
      <c r="X245" s="119">
        <f>X241+X244</f>
        <v>256</v>
      </c>
      <c r="Y245" s="120"/>
      <c r="Z245" s="121"/>
      <c r="AA245" s="119">
        <f t="shared" si="3"/>
        <v>2625</v>
      </c>
      <c r="AB245" s="120"/>
      <c r="AC245" s="120"/>
      <c r="AD245" s="121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</row>
    <row r="246" spans="2:52" ht="13.5">
      <c r="B246" s="154" t="s">
        <v>31</v>
      </c>
      <c r="C246" s="155"/>
      <c r="D246" s="28" t="s">
        <v>35</v>
      </c>
      <c r="E246" s="29"/>
      <c r="F246" s="30"/>
      <c r="G246" s="30"/>
      <c r="H246" s="31"/>
      <c r="I246" s="119">
        <f>I247+I248</f>
        <v>209</v>
      </c>
      <c r="J246" s="120"/>
      <c r="K246" s="121"/>
      <c r="L246" s="119">
        <f>L247+L248</f>
        <v>687</v>
      </c>
      <c r="M246" s="120"/>
      <c r="N246" s="121"/>
      <c r="O246" s="119">
        <f>O247+O248</f>
        <v>426</v>
      </c>
      <c r="P246" s="120"/>
      <c r="Q246" s="121"/>
      <c r="R246" s="119">
        <f>R247+R248</f>
        <v>235</v>
      </c>
      <c r="S246" s="120"/>
      <c r="T246" s="121"/>
      <c r="U246" s="119">
        <f>U247+U248</f>
        <v>237</v>
      </c>
      <c r="V246" s="120"/>
      <c r="W246" s="121"/>
      <c r="X246" s="119">
        <f>X247+X248</f>
        <v>212</v>
      </c>
      <c r="Y246" s="120"/>
      <c r="Z246" s="121"/>
      <c r="AA246" s="119">
        <f t="shared" si="3"/>
        <v>2006</v>
      </c>
      <c r="AB246" s="120"/>
      <c r="AC246" s="120"/>
      <c r="AD246" s="121"/>
      <c r="AR246" s="3"/>
      <c r="AS246" s="3"/>
      <c r="AT246" s="3"/>
      <c r="AU246" s="3"/>
      <c r="AV246" s="3"/>
      <c r="AW246" s="3"/>
      <c r="AX246" s="3"/>
      <c r="AY246" s="3"/>
      <c r="AZ246" s="3"/>
    </row>
    <row r="247" spans="2:52" ht="13.5">
      <c r="B247" s="154"/>
      <c r="C247" s="155"/>
      <c r="D247" s="20" t="s">
        <v>51</v>
      </c>
      <c r="E247" s="21"/>
      <c r="F247" s="22"/>
      <c r="G247" s="22"/>
      <c r="H247" s="23"/>
      <c r="I247" s="109">
        <v>57</v>
      </c>
      <c r="J247" s="110"/>
      <c r="K247" s="111"/>
      <c r="L247" s="109">
        <v>168</v>
      </c>
      <c r="M247" s="110"/>
      <c r="N247" s="111"/>
      <c r="O247" s="109">
        <v>109</v>
      </c>
      <c r="P247" s="110"/>
      <c r="Q247" s="111"/>
      <c r="R247" s="109">
        <v>45</v>
      </c>
      <c r="S247" s="110"/>
      <c r="T247" s="111"/>
      <c r="U247" s="109">
        <v>50</v>
      </c>
      <c r="V247" s="110"/>
      <c r="W247" s="111"/>
      <c r="X247" s="109">
        <v>55</v>
      </c>
      <c r="Y247" s="110"/>
      <c r="Z247" s="111"/>
      <c r="AA247" s="109">
        <f t="shared" si="3"/>
        <v>484</v>
      </c>
      <c r="AB247" s="110"/>
      <c r="AC247" s="110"/>
      <c r="AD247" s="111"/>
      <c r="AR247" s="3"/>
      <c r="AS247" s="3"/>
      <c r="AT247" s="3"/>
      <c r="AU247" s="3"/>
      <c r="AV247" s="3"/>
      <c r="AW247" s="3"/>
      <c r="AX247" s="3"/>
      <c r="AY247" s="3"/>
      <c r="AZ247" s="3"/>
    </row>
    <row r="248" spans="2:52" ht="13.5">
      <c r="B248" s="154"/>
      <c r="C248" s="155"/>
      <c r="D248" s="20" t="s">
        <v>52</v>
      </c>
      <c r="E248" s="21"/>
      <c r="F248" s="22"/>
      <c r="G248" s="22"/>
      <c r="H248" s="23"/>
      <c r="I248" s="109">
        <v>152</v>
      </c>
      <c r="J248" s="110"/>
      <c r="K248" s="111"/>
      <c r="L248" s="109">
        <v>519</v>
      </c>
      <c r="M248" s="110"/>
      <c r="N248" s="111"/>
      <c r="O248" s="109">
        <v>317</v>
      </c>
      <c r="P248" s="110"/>
      <c r="Q248" s="111"/>
      <c r="R248" s="109">
        <v>190</v>
      </c>
      <c r="S248" s="110"/>
      <c r="T248" s="111"/>
      <c r="U248" s="109">
        <v>187</v>
      </c>
      <c r="V248" s="110"/>
      <c r="W248" s="111"/>
      <c r="X248" s="109">
        <v>157</v>
      </c>
      <c r="Y248" s="110"/>
      <c r="Z248" s="111"/>
      <c r="AA248" s="109">
        <f t="shared" si="3"/>
        <v>1522</v>
      </c>
      <c r="AB248" s="110"/>
      <c r="AC248" s="110"/>
      <c r="AD248" s="111"/>
      <c r="AR248" s="3"/>
      <c r="AS248" s="3"/>
      <c r="AT248" s="3"/>
      <c r="AU248" s="3"/>
      <c r="AV248" s="3"/>
      <c r="AW248" s="3"/>
      <c r="AX248" s="3"/>
      <c r="AY248" s="3"/>
      <c r="AZ248" s="3"/>
    </row>
    <row r="249" spans="2:52" ht="13.5">
      <c r="B249" s="154"/>
      <c r="C249" s="155"/>
      <c r="D249" s="24" t="s">
        <v>36</v>
      </c>
      <c r="E249" s="25"/>
      <c r="F249" s="26"/>
      <c r="G249" s="26"/>
      <c r="H249" s="27"/>
      <c r="I249" s="112">
        <v>0</v>
      </c>
      <c r="J249" s="113"/>
      <c r="K249" s="114"/>
      <c r="L249" s="112">
        <v>16</v>
      </c>
      <c r="M249" s="113"/>
      <c r="N249" s="114"/>
      <c r="O249" s="112">
        <v>32</v>
      </c>
      <c r="P249" s="113"/>
      <c r="Q249" s="114"/>
      <c r="R249" s="112">
        <v>16</v>
      </c>
      <c r="S249" s="113"/>
      <c r="T249" s="114"/>
      <c r="U249" s="112">
        <v>11</v>
      </c>
      <c r="V249" s="113"/>
      <c r="W249" s="114"/>
      <c r="X249" s="112">
        <v>12</v>
      </c>
      <c r="Y249" s="113"/>
      <c r="Z249" s="114"/>
      <c r="AA249" s="112">
        <f t="shared" si="3"/>
        <v>87</v>
      </c>
      <c r="AB249" s="113"/>
      <c r="AC249" s="113"/>
      <c r="AD249" s="114"/>
      <c r="AR249" s="3"/>
      <c r="AS249" s="3"/>
      <c r="AT249" s="3"/>
      <c r="AU249" s="3"/>
      <c r="AV249" s="3"/>
      <c r="AW249" s="3"/>
      <c r="AX249" s="3"/>
      <c r="AY249" s="3"/>
      <c r="AZ249" s="3"/>
    </row>
    <row r="250" spans="2:52" ht="13.5">
      <c r="B250" s="154"/>
      <c r="C250" s="155"/>
      <c r="D250" s="151" t="s">
        <v>50</v>
      </c>
      <c r="E250" s="152"/>
      <c r="F250" s="152"/>
      <c r="G250" s="152"/>
      <c r="H250" s="153"/>
      <c r="I250" s="119">
        <f>I246+I249</f>
        <v>209</v>
      </c>
      <c r="J250" s="120"/>
      <c r="K250" s="121"/>
      <c r="L250" s="119">
        <f>L246+L249</f>
        <v>703</v>
      </c>
      <c r="M250" s="120"/>
      <c r="N250" s="121"/>
      <c r="O250" s="119">
        <f>O246+O249</f>
        <v>458</v>
      </c>
      <c r="P250" s="120"/>
      <c r="Q250" s="121"/>
      <c r="R250" s="119">
        <f>R246+R249</f>
        <v>251</v>
      </c>
      <c r="S250" s="120"/>
      <c r="T250" s="121"/>
      <c r="U250" s="119">
        <f>U246+U249</f>
        <v>248</v>
      </c>
      <c r="V250" s="120"/>
      <c r="W250" s="121"/>
      <c r="X250" s="119">
        <f>X246+X249</f>
        <v>224</v>
      </c>
      <c r="Y250" s="120"/>
      <c r="Z250" s="121"/>
      <c r="AA250" s="119">
        <f t="shared" si="3"/>
        <v>2093</v>
      </c>
      <c r="AB250" s="120"/>
      <c r="AC250" s="120"/>
      <c r="AD250" s="121"/>
      <c r="AR250" s="3"/>
      <c r="AS250" s="3"/>
      <c r="AT250" s="3"/>
      <c r="AU250" s="3"/>
      <c r="AV250" s="3"/>
      <c r="AW250" s="3"/>
      <c r="AX250" s="3"/>
      <c r="AY250" s="3"/>
      <c r="AZ250" s="3"/>
    </row>
    <row r="251" spans="2:52" ht="13.5">
      <c r="B251" s="161" t="s">
        <v>49</v>
      </c>
      <c r="C251" s="162"/>
      <c r="D251" s="28" t="s">
        <v>35</v>
      </c>
      <c r="E251" s="29"/>
      <c r="F251" s="30"/>
      <c r="G251" s="30"/>
      <c r="H251" s="31"/>
      <c r="I251" s="119">
        <f>I252+I253</f>
        <v>348</v>
      </c>
      <c r="J251" s="120"/>
      <c r="K251" s="121"/>
      <c r="L251" s="119">
        <f>L252+L253</f>
        <v>944</v>
      </c>
      <c r="M251" s="120"/>
      <c r="N251" s="121"/>
      <c r="O251" s="119">
        <f>O252+O253</f>
        <v>593</v>
      </c>
      <c r="P251" s="120"/>
      <c r="Q251" s="121"/>
      <c r="R251" s="119">
        <f>R252+R253</f>
        <v>339</v>
      </c>
      <c r="S251" s="120"/>
      <c r="T251" s="121"/>
      <c r="U251" s="119">
        <f>U252+U253</f>
        <v>353</v>
      </c>
      <c r="V251" s="120"/>
      <c r="W251" s="121"/>
      <c r="X251" s="119">
        <f>X252+X253</f>
        <v>296</v>
      </c>
      <c r="Y251" s="120"/>
      <c r="Z251" s="121"/>
      <c r="AA251" s="119">
        <f t="shared" si="3"/>
        <v>2873</v>
      </c>
      <c r="AB251" s="120"/>
      <c r="AC251" s="120"/>
      <c r="AD251" s="121"/>
      <c r="AR251" s="3"/>
      <c r="AS251" s="3"/>
      <c r="AT251" s="3"/>
      <c r="AU251" s="3"/>
      <c r="AV251" s="3"/>
      <c r="AW251" s="3"/>
      <c r="AX251" s="3"/>
      <c r="AY251" s="3"/>
      <c r="AZ251" s="3"/>
    </row>
    <row r="252" spans="2:52" ht="13.5">
      <c r="B252" s="154"/>
      <c r="C252" s="155"/>
      <c r="D252" s="20" t="s">
        <v>51</v>
      </c>
      <c r="E252" s="21"/>
      <c r="F252" s="22"/>
      <c r="G252" s="22"/>
      <c r="H252" s="23"/>
      <c r="I252" s="109">
        <v>73</v>
      </c>
      <c r="J252" s="110"/>
      <c r="K252" s="111"/>
      <c r="L252" s="109">
        <v>181</v>
      </c>
      <c r="M252" s="110"/>
      <c r="N252" s="111"/>
      <c r="O252" s="109">
        <v>139</v>
      </c>
      <c r="P252" s="110"/>
      <c r="Q252" s="111"/>
      <c r="R252" s="109">
        <v>69</v>
      </c>
      <c r="S252" s="110"/>
      <c r="T252" s="111"/>
      <c r="U252" s="109">
        <v>67</v>
      </c>
      <c r="V252" s="110"/>
      <c r="W252" s="111"/>
      <c r="X252" s="109">
        <v>55</v>
      </c>
      <c r="Y252" s="110"/>
      <c r="Z252" s="111"/>
      <c r="AA252" s="109">
        <f t="shared" si="3"/>
        <v>584</v>
      </c>
      <c r="AB252" s="110"/>
      <c r="AC252" s="110"/>
      <c r="AD252" s="111"/>
      <c r="AR252" s="3"/>
      <c r="AS252" s="3"/>
      <c r="AT252" s="3"/>
      <c r="AU252" s="3"/>
      <c r="AV252" s="3"/>
      <c r="AW252" s="3"/>
      <c r="AX252" s="3"/>
      <c r="AY252" s="3"/>
      <c r="AZ252" s="3"/>
    </row>
    <row r="253" spans="2:52" ht="13.5">
      <c r="B253" s="154"/>
      <c r="C253" s="155"/>
      <c r="D253" s="20" t="s">
        <v>52</v>
      </c>
      <c r="E253" s="21"/>
      <c r="F253" s="22"/>
      <c r="G253" s="22"/>
      <c r="H253" s="23"/>
      <c r="I253" s="109">
        <v>275</v>
      </c>
      <c r="J253" s="110"/>
      <c r="K253" s="111"/>
      <c r="L253" s="109">
        <v>763</v>
      </c>
      <c r="M253" s="110"/>
      <c r="N253" s="111"/>
      <c r="O253" s="109">
        <v>454</v>
      </c>
      <c r="P253" s="110"/>
      <c r="Q253" s="111"/>
      <c r="R253" s="109">
        <v>270</v>
      </c>
      <c r="S253" s="110"/>
      <c r="T253" s="111"/>
      <c r="U253" s="109">
        <v>286</v>
      </c>
      <c r="V253" s="110"/>
      <c r="W253" s="111"/>
      <c r="X253" s="109">
        <v>241</v>
      </c>
      <c r="Y253" s="110"/>
      <c r="Z253" s="111"/>
      <c r="AA253" s="109">
        <f t="shared" si="3"/>
        <v>2289</v>
      </c>
      <c r="AB253" s="110"/>
      <c r="AC253" s="110"/>
      <c r="AD253" s="111"/>
      <c r="AR253" s="3"/>
      <c r="AS253" s="3"/>
      <c r="AT253" s="3"/>
      <c r="AU253" s="3"/>
      <c r="AV253" s="3"/>
      <c r="AW253" s="3"/>
      <c r="AX253" s="3"/>
      <c r="AY253" s="3"/>
      <c r="AZ253" s="3"/>
    </row>
    <row r="254" spans="2:52" ht="13.5">
      <c r="B254" s="154"/>
      <c r="C254" s="155"/>
      <c r="D254" s="24" t="s">
        <v>36</v>
      </c>
      <c r="E254" s="25"/>
      <c r="F254" s="26"/>
      <c r="G254" s="26"/>
      <c r="H254" s="27"/>
      <c r="I254" s="112">
        <v>3</v>
      </c>
      <c r="J254" s="113"/>
      <c r="K254" s="114"/>
      <c r="L254" s="112">
        <v>33</v>
      </c>
      <c r="M254" s="113"/>
      <c r="N254" s="114"/>
      <c r="O254" s="112">
        <v>24</v>
      </c>
      <c r="P254" s="113"/>
      <c r="Q254" s="114"/>
      <c r="R254" s="112">
        <v>17</v>
      </c>
      <c r="S254" s="113"/>
      <c r="T254" s="114"/>
      <c r="U254" s="112">
        <v>16</v>
      </c>
      <c r="V254" s="113"/>
      <c r="W254" s="114"/>
      <c r="X254" s="112">
        <v>19</v>
      </c>
      <c r="Y254" s="113"/>
      <c r="Z254" s="114"/>
      <c r="AA254" s="112">
        <f t="shared" si="3"/>
        <v>112</v>
      </c>
      <c r="AB254" s="113"/>
      <c r="AC254" s="113"/>
      <c r="AD254" s="114"/>
      <c r="AR254" s="3"/>
      <c r="AS254" s="3"/>
      <c r="AT254" s="3"/>
      <c r="AU254" s="3"/>
      <c r="AV254" s="3"/>
      <c r="AW254" s="3"/>
      <c r="AX254" s="3"/>
      <c r="AY254" s="3"/>
      <c r="AZ254" s="3"/>
    </row>
    <row r="255" spans="2:52" ht="13.5">
      <c r="B255" s="156"/>
      <c r="C255" s="157"/>
      <c r="D255" s="151" t="s">
        <v>50</v>
      </c>
      <c r="E255" s="152"/>
      <c r="F255" s="152"/>
      <c r="G255" s="152"/>
      <c r="H255" s="153"/>
      <c r="I255" s="119">
        <f>I251+I254</f>
        <v>351</v>
      </c>
      <c r="J255" s="120"/>
      <c r="K255" s="121"/>
      <c r="L255" s="119">
        <f>L251+L254</f>
        <v>977</v>
      </c>
      <c r="M255" s="120"/>
      <c r="N255" s="121"/>
      <c r="O255" s="119">
        <f>O251+O254</f>
        <v>617</v>
      </c>
      <c r="P255" s="120"/>
      <c r="Q255" s="121"/>
      <c r="R255" s="119">
        <f>R251+R254</f>
        <v>356</v>
      </c>
      <c r="S255" s="120"/>
      <c r="T255" s="121"/>
      <c r="U255" s="119">
        <f>U251+U254</f>
        <v>369</v>
      </c>
      <c r="V255" s="120"/>
      <c r="W255" s="121"/>
      <c r="X255" s="119">
        <f>X251+X254</f>
        <v>315</v>
      </c>
      <c r="Y255" s="120"/>
      <c r="Z255" s="121"/>
      <c r="AA255" s="119">
        <f t="shared" si="3"/>
        <v>2985</v>
      </c>
      <c r="AB255" s="120"/>
      <c r="AC255" s="120"/>
      <c r="AD255" s="121"/>
      <c r="AR255" s="3"/>
      <c r="AS255" s="3"/>
      <c r="AT255" s="3"/>
      <c r="AU255" s="3"/>
      <c r="AV255" s="3"/>
      <c r="AW255" s="3"/>
      <c r="AX255" s="3"/>
      <c r="AY255" s="3"/>
      <c r="AZ255" s="3"/>
    </row>
    <row r="256" spans="2:52" ht="13.5">
      <c r="B256" s="154" t="s">
        <v>32</v>
      </c>
      <c r="C256" s="155"/>
      <c r="D256" s="28" t="s">
        <v>35</v>
      </c>
      <c r="E256" s="29"/>
      <c r="F256" s="30"/>
      <c r="G256" s="30"/>
      <c r="H256" s="31"/>
      <c r="I256" s="119">
        <f>I257+I258</f>
        <v>212</v>
      </c>
      <c r="J256" s="120"/>
      <c r="K256" s="121"/>
      <c r="L256" s="119">
        <f>L257+L258</f>
        <v>530</v>
      </c>
      <c r="M256" s="120"/>
      <c r="N256" s="121"/>
      <c r="O256" s="119">
        <f>O257+O258</f>
        <v>351</v>
      </c>
      <c r="P256" s="120"/>
      <c r="Q256" s="121"/>
      <c r="R256" s="119">
        <f>R257+R258</f>
        <v>208</v>
      </c>
      <c r="S256" s="120"/>
      <c r="T256" s="121"/>
      <c r="U256" s="119">
        <f>U257+U258</f>
        <v>178</v>
      </c>
      <c r="V256" s="120"/>
      <c r="W256" s="121"/>
      <c r="X256" s="119">
        <f>X257+X258</f>
        <v>159</v>
      </c>
      <c r="Y256" s="120"/>
      <c r="Z256" s="121"/>
      <c r="AA256" s="119">
        <f t="shared" si="3"/>
        <v>1638</v>
      </c>
      <c r="AB256" s="120"/>
      <c r="AC256" s="120"/>
      <c r="AD256" s="121"/>
      <c r="AR256" s="3"/>
      <c r="AS256" s="3"/>
      <c r="AT256" s="3"/>
      <c r="AU256" s="3"/>
      <c r="AV256" s="3"/>
      <c r="AW256" s="3"/>
      <c r="AX256" s="3"/>
      <c r="AY256" s="3"/>
      <c r="AZ256" s="3"/>
    </row>
    <row r="257" spans="2:52" ht="13.5">
      <c r="B257" s="154"/>
      <c r="C257" s="155"/>
      <c r="D257" s="20" t="s">
        <v>51</v>
      </c>
      <c r="E257" s="21"/>
      <c r="F257" s="22"/>
      <c r="G257" s="22"/>
      <c r="H257" s="23"/>
      <c r="I257" s="109">
        <v>64</v>
      </c>
      <c r="J257" s="110"/>
      <c r="K257" s="111"/>
      <c r="L257" s="109">
        <v>123</v>
      </c>
      <c r="M257" s="110"/>
      <c r="N257" s="111"/>
      <c r="O257" s="109">
        <v>86</v>
      </c>
      <c r="P257" s="110"/>
      <c r="Q257" s="111"/>
      <c r="R257" s="109">
        <v>50</v>
      </c>
      <c r="S257" s="110"/>
      <c r="T257" s="111"/>
      <c r="U257" s="109">
        <v>28</v>
      </c>
      <c r="V257" s="110"/>
      <c r="W257" s="111"/>
      <c r="X257" s="109">
        <v>35</v>
      </c>
      <c r="Y257" s="110"/>
      <c r="Z257" s="111"/>
      <c r="AA257" s="109">
        <f t="shared" si="3"/>
        <v>386</v>
      </c>
      <c r="AB257" s="110"/>
      <c r="AC257" s="110"/>
      <c r="AD257" s="111"/>
      <c r="AR257" s="3"/>
      <c r="AS257" s="3"/>
      <c r="AT257" s="3"/>
      <c r="AU257" s="3"/>
      <c r="AV257" s="3"/>
      <c r="AW257" s="3"/>
      <c r="AX257" s="3"/>
      <c r="AY257" s="3"/>
      <c r="AZ257" s="3"/>
    </row>
    <row r="258" spans="2:52" ht="13.5">
      <c r="B258" s="154"/>
      <c r="C258" s="155"/>
      <c r="D258" s="20" t="s">
        <v>52</v>
      </c>
      <c r="E258" s="21"/>
      <c r="F258" s="22"/>
      <c r="G258" s="22"/>
      <c r="H258" s="23"/>
      <c r="I258" s="109">
        <v>148</v>
      </c>
      <c r="J258" s="110"/>
      <c r="K258" s="111"/>
      <c r="L258" s="109">
        <v>407</v>
      </c>
      <c r="M258" s="110"/>
      <c r="N258" s="111"/>
      <c r="O258" s="109">
        <v>265</v>
      </c>
      <c r="P258" s="110"/>
      <c r="Q258" s="111"/>
      <c r="R258" s="109">
        <v>158</v>
      </c>
      <c r="S258" s="110"/>
      <c r="T258" s="111"/>
      <c r="U258" s="109">
        <v>150</v>
      </c>
      <c r="V258" s="110"/>
      <c r="W258" s="111"/>
      <c r="X258" s="109">
        <v>124</v>
      </c>
      <c r="Y258" s="110"/>
      <c r="Z258" s="111"/>
      <c r="AA258" s="109">
        <f t="shared" si="3"/>
        <v>1252</v>
      </c>
      <c r="AB258" s="110"/>
      <c r="AC258" s="110"/>
      <c r="AD258" s="111"/>
      <c r="AR258" s="3"/>
      <c r="AS258" s="3"/>
      <c r="AT258" s="3"/>
      <c r="AU258" s="3"/>
      <c r="AV258" s="3"/>
      <c r="AW258" s="3"/>
      <c r="AX258" s="3"/>
      <c r="AY258" s="3"/>
      <c r="AZ258" s="3"/>
    </row>
    <row r="259" spans="2:52" ht="13.5">
      <c r="B259" s="154"/>
      <c r="C259" s="155"/>
      <c r="D259" s="24" t="s">
        <v>36</v>
      </c>
      <c r="E259" s="25"/>
      <c r="F259" s="26"/>
      <c r="G259" s="26"/>
      <c r="H259" s="27"/>
      <c r="I259" s="112">
        <v>2</v>
      </c>
      <c r="J259" s="113"/>
      <c r="K259" s="114"/>
      <c r="L259" s="112">
        <v>15</v>
      </c>
      <c r="M259" s="113"/>
      <c r="N259" s="114"/>
      <c r="O259" s="112">
        <v>16</v>
      </c>
      <c r="P259" s="113"/>
      <c r="Q259" s="114"/>
      <c r="R259" s="112">
        <v>17</v>
      </c>
      <c r="S259" s="113"/>
      <c r="T259" s="114"/>
      <c r="U259" s="112">
        <v>17</v>
      </c>
      <c r="V259" s="113"/>
      <c r="W259" s="114"/>
      <c r="X259" s="112">
        <v>16</v>
      </c>
      <c r="Y259" s="113"/>
      <c r="Z259" s="114"/>
      <c r="AA259" s="112">
        <f t="shared" si="3"/>
        <v>83</v>
      </c>
      <c r="AB259" s="113"/>
      <c r="AC259" s="113"/>
      <c r="AD259" s="114"/>
      <c r="AR259" s="3"/>
      <c r="AS259" s="3"/>
      <c r="AT259" s="3"/>
      <c r="AU259" s="3"/>
      <c r="AV259" s="3"/>
      <c r="AW259" s="3"/>
      <c r="AX259" s="3"/>
      <c r="AY259" s="3"/>
      <c r="AZ259" s="3"/>
    </row>
    <row r="260" spans="2:52" ht="13.5">
      <c r="B260" s="154"/>
      <c r="C260" s="155"/>
      <c r="D260" s="151" t="s">
        <v>50</v>
      </c>
      <c r="E260" s="152"/>
      <c r="F260" s="152"/>
      <c r="G260" s="152"/>
      <c r="H260" s="153"/>
      <c r="I260" s="119">
        <f>I256+I259</f>
        <v>214</v>
      </c>
      <c r="J260" s="120"/>
      <c r="K260" s="121"/>
      <c r="L260" s="119">
        <f>L256+L259</f>
        <v>545</v>
      </c>
      <c r="M260" s="120"/>
      <c r="N260" s="121"/>
      <c r="O260" s="119">
        <f>O256+O259</f>
        <v>367</v>
      </c>
      <c r="P260" s="120"/>
      <c r="Q260" s="121"/>
      <c r="R260" s="119">
        <f>R256+R259</f>
        <v>225</v>
      </c>
      <c r="S260" s="120"/>
      <c r="T260" s="121"/>
      <c r="U260" s="119">
        <f>U256+U259</f>
        <v>195</v>
      </c>
      <c r="V260" s="120"/>
      <c r="W260" s="121"/>
      <c r="X260" s="119">
        <f>X256+X259</f>
        <v>175</v>
      </c>
      <c r="Y260" s="120"/>
      <c r="Z260" s="121"/>
      <c r="AA260" s="119">
        <f t="shared" si="3"/>
        <v>1721</v>
      </c>
      <c r="AB260" s="120"/>
      <c r="AC260" s="120"/>
      <c r="AD260" s="121"/>
      <c r="AR260" s="3"/>
      <c r="AS260" s="3"/>
      <c r="AT260" s="3"/>
      <c r="AU260" s="3"/>
      <c r="AV260" s="3"/>
      <c r="AW260" s="3"/>
      <c r="AX260" s="3"/>
      <c r="AY260" s="3"/>
      <c r="AZ260" s="3"/>
    </row>
    <row r="261" spans="2:52" ht="13.5">
      <c r="B261" s="161" t="s">
        <v>33</v>
      </c>
      <c r="C261" s="162"/>
      <c r="D261" s="28" t="s">
        <v>35</v>
      </c>
      <c r="E261" s="29"/>
      <c r="F261" s="30"/>
      <c r="G261" s="30"/>
      <c r="H261" s="31"/>
      <c r="I261" s="119">
        <f>I262+I263</f>
        <v>248</v>
      </c>
      <c r="J261" s="120"/>
      <c r="K261" s="121"/>
      <c r="L261" s="119">
        <f>L262+L263</f>
        <v>607</v>
      </c>
      <c r="M261" s="120"/>
      <c r="N261" s="121"/>
      <c r="O261" s="119">
        <f>O262+O263</f>
        <v>413</v>
      </c>
      <c r="P261" s="120"/>
      <c r="Q261" s="121"/>
      <c r="R261" s="119">
        <f>R262+R263</f>
        <v>219</v>
      </c>
      <c r="S261" s="120"/>
      <c r="T261" s="121"/>
      <c r="U261" s="119">
        <f>U262+U263</f>
        <v>224</v>
      </c>
      <c r="V261" s="120"/>
      <c r="W261" s="121"/>
      <c r="X261" s="119">
        <f>X262+X263</f>
        <v>159</v>
      </c>
      <c r="Y261" s="120"/>
      <c r="Z261" s="121"/>
      <c r="AA261" s="119">
        <f t="shared" si="3"/>
        <v>1870</v>
      </c>
      <c r="AB261" s="120"/>
      <c r="AC261" s="120"/>
      <c r="AD261" s="121"/>
      <c r="AR261" s="3"/>
      <c r="AS261" s="3"/>
      <c r="AT261" s="3"/>
      <c r="AU261" s="3"/>
      <c r="AV261" s="3"/>
      <c r="AW261" s="3"/>
      <c r="AX261" s="3"/>
      <c r="AY261" s="3"/>
      <c r="AZ261" s="3"/>
    </row>
    <row r="262" spans="2:52" ht="13.5">
      <c r="B262" s="154"/>
      <c r="C262" s="155"/>
      <c r="D262" s="20" t="s">
        <v>51</v>
      </c>
      <c r="E262" s="21"/>
      <c r="F262" s="22"/>
      <c r="G262" s="22"/>
      <c r="H262" s="23"/>
      <c r="I262" s="109">
        <v>68</v>
      </c>
      <c r="J262" s="110"/>
      <c r="K262" s="111"/>
      <c r="L262" s="109">
        <v>144</v>
      </c>
      <c r="M262" s="110"/>
      <c r="N262" s="111"/>
      <c r="O262" s="109">
        <v>76</v>
      </c>
      <c r="P262" s="110"/>
      <c r="Q262" s="111"/>
      <c r="R262" s="109">
        <v>42</v>
      </c>
      <c r="S262" s="110"/>
      <c r="T262" s="111"/>
      <c r="U262" s="109">
        <v>44</v>
      </c>
      <c r="V262" s="110"/>
      <c r="W262" s="111"/>
      <c r="X262" s="109">
        <v>36</v>
      </c>
      <c r="Y262" s="110"/>
      <c r="Z262" s="111"/>
      <c r="AA262" s="109">
        <f t="shared" si="3"/>
        <v>410</v>
      </c>
      <c r="AB262" s="110"/>
      <c r="AC262" s="110"/>
      <c r="AD262" s="111"/>
      <c r="AR262" s="3"/>
      <c r="AS262" s="3"/>
      <c r="AT262" s="3"/>
      <c r="AU262" s="3"/>
      <c r="AV262" s="3"/>
      <c r="AW262" s="3"/>
      <c r="AX262" s="3"/>
      <c r="AY262" s="3"/>
      <c r="AZ262" s="3"/>
    </row>
    <row r="263" spans="2:52" ht="13.5">
      <c r="B263" s="154"/>
      <c r="C263" s="155"/>
      <c r="D263" s="20" t="s">
        <v>52</v>
      </c>
      <c r="E263" s="21"/>
      <c r="F263" s="22"/>
      <c r="G263" s="22"/>
      <c r="H263" s="23"/>
      <c r="I263" s="109">
        <v>180</v>
      </c>
      <c r="J263" s="110"/>
      <c r="K263" s="111"/>
      <c r="L263" s="109">
        <v>463</v>
      </c>
      <c r="M263" s="110"/>
      <c r="N263" s="111"/>
      <c r="O263" s="109">
        <v>337</v>
      </c>
      <c r="P263" s="110"/>
      <c r="Q263" s="111"/>
      <c r="R263" s="109">
        <v>177</v>
      </c>
      <c r="S263" s="110"/>
      <c r="T263" s="111"/>
      <c r="U263" s="109">
        <v>180</v>
      </c>
      <c r="V263" s="110"/>
      <c r="W263" s="111"/>
      <c r="X263" s="109">
        <v>123</v>
      </c>
      <c r="Y263" s="110"/>
      <c r="Z263" s="111"/>
      <c r="AA263" s="109">
        <f t="shared" si="3"/>
        <v>1460</v>
      </c>
      <c r="AB263" s="110"/>
      <c r="AC263" s="110"/>
      <c r="AD263" s="111"/>
      <c r="AR263" s="3"/>
      <c r="AS263" s="3"/>
      <c r="AT263" s="3"/>
      <c r="AU263" s="3"/>
      <c r="AV263" s="3"/>
      <c r="AW263" s="3"/>
      <c r="AX263" s="3"/>
      <c r="AY263" s="3"/>
      <c r="AZ263" s="3"/>
    </row>
    <row r="264" spans="2:52" ht="13.5">
      <c r="B264" s="154"/>
      <c r="C264" s="155"/>
      <c r="D264" s="24" t="s">
        <v>36</v>
      </c>
      <c r="E264" s="25"/>
      <c r="F264" s="26"/>
      <c r="G264" s="26"/>
      <c r="H264" s="27"/>
      <c r="I264" s="112">
        <v>8</v>
      </c>
      <c r="J264" s="113"/>
      <c r="K264" s="114"/>
      <c r="L264" s="112">
        <v>24</v>
      </c>
      <c r="M264" s="113"/>
      <c r="N264" s="114"/>
      <c r="O264" s="112">
        <v>26</v>
      </c>
      <c r="P264" s="113"/>
      <c r="Q264" s="114"/>
      <c r="R264" s="112">
        <v>9</v>
      </c>
      <c r="S264" s="113"/>
      <c r="T264" s="114"/>
      <c r="U264" s="112">
        <v>9</v>
      </c>
      <c r="V264" s="113"/>
      <c r="W264" s="114"/>
      <c r="X264" s="112">
        <v>17</v>
      </c>
      <c r="Y264" s="113"/>
      <c r="Z264" s="114"/>
      <c r="AA264" s="112">
        <f t="shared" si="3"/>
        <v>93</v>
      </c>
      <c r="AB264" s="113"/>
      <c r="AC264" s="113"/>
      <c r="AD264" s="114"/>
      <c r="AR264" s="3"/>
      <c r="AS264" s="3"/>
      <c r="AT264" s="3"/>
      <c r="AU264" s="3"/>
      <c r="AV264" s="3"/>
      <c r="AW264" s="3"/>
      <c r="AX264" s="3"/>
      <c r="AY264" s="3"/>
      <c r="AZ264" s="3"/>
    </row>
    <row r="265" spans="2:52" ht="13.5">
      <c r="B265" s="156"/>
      <c r="C265" s="157"/>
      <c r="D265" s="151" t="s">
        <v>50</v>
      </c>
      <c r="E265" s="152"/>
      <c r="F265" s="152"/>
      <c r="G265" s="152"/>
      <c r="H265" s="153"/>
      <c r="I265" s="119">
        <f>I261+I264</f>
        <v>256</v>
      </c>
      <c r="J265" s="120"/>
      <c r="K265" s="121"/>
      <c r="L265" s="119">
        <f>L261+L264</f>
        <v>631</v>
      </c>
      <c r="M265" s="120"/>
      <c r="N265" s="121"/>
      <c r="O265" s="119">
        <f>O261+O264</f>
        <v>439</v>
      </c>
      <c r="P265" s="120"/>
      <c r="Q265" s="121"/>
      <c r="R265" s="119">
        <f>R261+R264</f>
        <v>228</v>
      </c>
      <c r="S265" s="120"/>
      <c r="T265" s="121"/>
      <c r="U265" s="119">
        <f>U261+U264</f>
        <v>233</v>
      </c>
      <c r="V265" s="120"/>
      <c r="W265" s="121"/>
      <c r="X265" s="119">
        <f>X261+X264</f>
        <v>176</v>
      </c>
      <c r="Y265" s="120"/>
      <c r="Z265" s="121"/>
      <c r="AA265" s="119">
        <f t="shared" si="3"/>
        <v>1963</v>
      </c>
      <c r="AB265" s="120"/>
      <c r="AC265" s="120"/>
      <c r="AD265" s="121"/>
      <c r="AR265" s="3"/>
      <c r="AS265" s="3"/>
      <c r="AT265" s="3"/>
      <c r="AU265" s="3"/>
      <c r="AV265" s="3"/>
      <c r="AW265" s="3"/>
      <c r="AX265" s="3"/>
      <c r="AY265" s="3"/>
      <c r="AZ265" s="3"/>
    </row>
    <row r="266" spans="2:52" ht="13.5">
      <c r="B266" s="161" t="s">
        <v>34</v>
      </c>
      <c r="C266" s="162"/>
      <c r="D266" s="28" t="s">
        <v>35</v>
      </c>
      <c r="E266" s="29"/>
      <c r="F266" s="30"/>
      <c r="G266" s="30"/>
      <c r="H266" s="31"/>
      <c r="I266" s="119">
        <f>I267+I268</f>
        <v>2</v>
      </c>
      <c r="J266" s="120"/>
      <c r="K266" s="121"/>
      <c r="L266" s="119">
        <f>L267+L268</f>
        <v>30</v>
      </c>
      <c r="M266" s="120"/>
      <c r="N266" s="121"/>
      <c r="O266" s="119">
        <f>O267+O268</f>
        <v>76</v>
      </c>
      <c r="P266" s="120"/>
      <c r="Q266" s="121"/>
      <c r="R266" s="119">
        <f>R267+R268</f>
        <v>85</v>
      </c>
      <c r="S266" s="120"/>
      <c r="T266" s="121"/>
      <c r="U266" s="119">
        <f>U267+U268</f>
        <v>116</v>
      </c>
      <c r="V266" s="120"/>
      <c r="W266" s="121"/>
      <c r="X266" s="119">
        <f>X267+X268</f>
        <v>95</v>
      </c>
      <c r="Y266" s="120"/>
      <c r="Z266" s="121"/>
      <c r="AA266" s="119">
        <f t="shared" si="3"/>
        <v>404</v>
      </c>
      <c r="AB266" s="120"/>
      <c r="AC266" s="120"/>
      <c r="AD266" s="121"/>
      <c r="AR266" s="3"/>
      <c r="AS266" s="3"/>
      <c r="AT266" s="3"/>
      <c r="AU266" s="3"/>
      <c r="AV266" s="3"/>
      <c r="AW266" s="3"/>
      <c r="AX266" s="3"/>
      <c r="AY266" s="3"/>
      <c r="AZ266" s="3"/>
    </row>
    <row r="267" spans="2:52" ht="13.5">
      <c r="B267" s="154"/>
      <c r="C267" s="155"/>
      <c r="D267" s="20" t="s">
        <v>51</v>
      </c>
      <c r="E267" s="21"/>
      <c r="F267" s="22"/>
      <c r="G267" s="22"/>
      <c r="H267" s="23"/>
      <c r="I267" s="109">
        <v>0</v>
      </c>
      <c r="J267" s="110"/>
      <c r="K267" s="111"/>
      <c r="L267" s="109">
        <v>6</v>
      </c>
      <c r="M267" s="110"/>
      <c r="N267" s="111"/>
      <c r="O267" s="109">
        <v>17</v>
      </c>
      <c r="P267" s="110"/>
      <c r="Q267" s="111"/>
      <c r="R267" s="109">
        <v>11</v>
      </c>
      <c r="S267" s="110"/>
      <c r="T267" s="111"/>
      <c r="U267" s="109">
        <v>14</v>
      </c>
      <c r="V267" s="110"/>
      <c r="W267" s="111"/>
      <c r="X267" s="109">
        <v>12</v>
      </c>
      <c r="Y267" s="110"/>
      <c r="Z267" s="111"/>
      <c r="AA267" s="109">
        <f t="shared" si="3"/>
        <v>60</v>
      </c>
      <c r="AB267" s="110"/>
      <c r="AC267" s="110"/>
      <c r="AD267" s="111"/>
      <c r="AR267" s="3"/>
      <c r="AS267" s="3"/>
      <c r="AT267" s="3"/>
      <c r="AU267" s="3"/>
      <c r="AV267" s="3"/>
      <c r="AW267" s="3"/>
      <c r="AX267" s="3"/>
      <c r="AY267" s="3"/>
      <c r="AZ267" s="3"/>
    </row>
    <row r="268" spans="2:52" ht="13.5">
      <c r="B268" s="154"/>
      <c r="C268" s="155"/>
      <c r="D268" s="20" t="s">
        <v>52</v>
      </c>
      <c r="E268" s="21"/>
      <c r="F268" s="22"/>
      <c r="G268" s="22"/>
      <c r="H268" s="23"/>
      <c r="I268" s="109">
        <v>2</v>
      </c>
      <c r="J268" s="110"/>
      <c r="K268" s="111"/>
      <c r="L268" s="109">
        <v>24</v>
      </c>
      <c r="M268" s="110"/>
      <c r="N268" s="111"/>
      <c r="O268" s="109">
        <v>59</v>
      </c>
      <c r="P268" s="110"/>
      <c r="Q268" s="111"/>
      <c r="R268" s="109">
        <v>74</v>
      </c>
      <c r="S268" s="110"/>
      <c r="T268" s="111"/>
      <c r="U268" s="109">
        <v>102</v>
      </c>
      <c r="V268" s="110"/>
      <c r="W268" s="111"/>
      <c r="X268" s="109">
        <v>83</v>
      </c>
      <c r="Y268" s="110"/>
      <c r="Z268" s="111"/>
      <c r="AA268" s="109">
        <f t="shared" si="3"/>
        <v>344</v>
      </c>
      <c r="AB268" s="110"/>
      <c r="AC268" s="110"/>
      <c r="AD268" s="111"/>
      <c r="AR268" s="3"/>
      <c r="AS268" s="3"/>
      <c r="AT268" s="3"/>
      <c r="AU268" s="3"/>
      <c r="AV268" s="3"/>
      <c r="AW268" s="3"/>
      <c r="AX268" s="3"/>
      <c r="AY268" s="3"/>
      <c r="AZ268" s="3"/>
    </row>
    <row r="269" spans="2:52" ht="13.5">
      <c r="B269" s="154"/>
      <c r="C269" s="155"/>
      <c r="D269" s="24" t="s">
        <v>36</v>
      </c>
      <c r="E269" s="25"/>
      <c r="F269" s="26"/>
      <c r="G269" s="26"/>
      <c r="H269" s="27"/>
      <c r="I269" s="112">
        <v>0</v>
      </c>
      <c r="J269" s="113"/>
      <c r="K269" s="114"/>
      <c r="L269" s="112">
        <v>0</v>
      </c>
      <c r="M269" s="113"/>
      <c r="N269" s="114"/>
      <c r="O269" s="112">
        <v>0</v>
      </c>
      <c r="P269" s="113"/>
      <c r="Q269" s="114"/>
      <c r="R269" s="112">
        <v>1</v>
      </c>
      <c r="S269" s="113"/>
      <c r="T269" s="114"/>
      <c r="U269" s="112">
        <v>0</v>
      </c>
      <c r="V269" s="113"/>
      <c r="W269" s="114"/>
      <c r="X269" s="112">
        <v>2</v>
      </c>
      <c r="Y269" s="113"/>
      <c r="Z269" s="114"/>
      <c r="AA269" s="112">
        <f t="shared" si="3"/>
        <v>3</v>
      </c>
      <c r="AB269" s="113"/>
      <c r="AC269" s="113"/>
      <c r="AD269" s="114"/>
      <c r="AR269" s="3"/>
      <c r="AS269" s="3"/>
      <c r="AT269" s="3"/>
      <c r="AU269" s="3"/>
      <c r="AV269" s="3"/>
      <c r="AW269" s="3"/>
      <c r="AX269" s="3"/>
      <c r="AY269" s="3"/>
      <c r="AZ269" s="3"/>
    </row>
    <row r="270" spans="2:52" ht="14.25" thickBot="1">
      <c r="B270" s="163"/>
      <c r="C270" s="164"/>
      <c r="D270" s="122" t="s">
        <v>50</v>
      </c>
      <c r="E270" s="123"/>
      <c r="F270" s="123"/>
      <c r="G270" s="123"/>
      <c r="H270" s="124"/>
      <c r="I270" s="93">
        <f>I266+I269</f>
        <v>2</v>
      </c>
      <c r="J270" s="94"/>
      <c r="K270" s="95"/>
      <c r="L270" s="93">
        <f>L266+L269</f>
        <v>30</v>
      </c>
      <c r="M270" s="94"/>
      <c r="N270" s="95"/>
      <c r="O270" s="93">
        <f>O266+O269</f>
        <v>76</v>
      </c>
      <c r="P270" s="94"/>
      <c r="Q270" s="95"/>
      <c r="R270" s="93">
        <f>R266+R269</f>
        <v>86</v>
      </c>
      <c r="S270" s="94"/>
      <c r="T270" s="95"/>
      <c r="U270" s="93">
        <f>U266+U269</f>
        <v>116</v>
      </c>
      <c r="V270" s="94"/>
      <c r="W270" s="95"/>
      <c r="X270" s="93">
        <f>X266+X269</f>
        <v>97</v>
      </c>
      <c r="Y270" s="94"/>
      <c r="Z270" s="95"/>
      <c r="AA270" s="93">
        <f t="shared" si="3"/>
        <v>407</v>
      </c>
      <c r="AB270" s="94"/>
      <c r="AC270" s="94"/>
      <c r="AD270" s="95"/>
      <c r="AR270" s="3"/>
      <c r="AS270" s="3"/>
      <c r="AT270" s="3"/>
      <c r="AU270" s="3"/>
      <c r="AV270" s="3"/>
      <c r="AW270" s="3"/>
      <c r="AX270" s="3"/>
      <c r="AY270" s="3"/>
      <c r="AZ270" s="3"/>
    </row>
    <row r="271" spans="2:52" ht="14.25" thickTop="1">
      <c r="B271" s="154" t="s">
        <v>60</v>
      </c>
      <c r="C271" s="155"/>
      <c r="D271" s="28" t="s">
        <v>35</v>
      </c>
      <c r="E271" s="29"/>
      <c r="F271" s="30"/>
      <c r="G271" s="30"/>
      <c r="H271" s="31"/>
      <c r="I271" s="158">
        <f>I236+I241+I246+I251+I256+I261+I266</f>
        <v>1465</v>
      </c>
      <c r="J271" s="159"/>
      <c r="K271" s="160"/>
      <c r="L271" s="158">
        <f>L236+L241+L246+L251+L256+L261+L266</f>
        <v>4320</v>
      </c>
      <c r="M271" s="159"/>
      <c r="N271" s="160"/>
      <c r="O271" s="158">
        <f>O236+O241+O246+O251+O256+O261+O266</f>
        <v>2759</v>
      </c>
      <c r="P271" s="159"/>
      <c r="Q271" s="160"/>
      <c r="R271" s="158">
        <f>R236+R241+R246+R251+R256+R261+R266</f>
        <v>1630</v>
      </c>
      <c r="S271" s="159"/>
      <c r="T271" s="160"/>
      <c r="U271" s="158">
        <f>U236+U241+U246+U251+U256+U261+U266</f>
        <v>1620</v>
      </c>
      <c r="V271" s="159"/>
      <c r="W271" s="160"/>
      <c r="X271" s="158">
        <f>X236+X241+X246+X251+X256+X261+X266</f>
        <v>1322</v>
      </c>
      <c r="Y271" s="159"/>
      <c r="Z271" s="160"/>
      <c r="AA271" s="158">
        <f t="shared" si="3"/>
        <v>13116</v>
      </c>
      <c r="AB271" s="159"/>
      <c r="AC271" s="159"/>
      <c r="AD271" s="160"/>
      <c r="AR271" s="3"/>
      <c r="AS271" s="3"/>
      <c r="AT271" s="3"/>
      <c r="AU271" s="3"/>
      <c r="AV271" s="3"/>
      <c r="AW271" s="3"/>
      <c r="AX271" s="3"/>
      <c r="AY271" s="3"/>
      <c r="AZ271" s="3"/>
    </row>
    <row r="272" spans="2:52" ht="13.5">
      <c r="B272" s="154"/>
      <c r="C272" s="155"/>
      <c r="D272" s="20" t="s">
        <v>51</v>
      </c>
      <c r="E272" s="21"/>
      <c r="F272" s="22"/>
      <c r="G272" s="22"/>
      <c r="H272" s="23"/>
      <c r="I272" s="158">
        <f>I237+I242+I247+I252+I257+I262+I267</f>
        <v>381</v>
      </c>
      <c r="J272" s="159"/>
      <c r="K272" s="160"/>
      <c r="L272" s="158">
        <f>L237+L242+L247+L252+L257+L262+L267</f>
        <v>1007</v>
      </c>
      <c r="M272" s="159"/>
      <c r="N272" s="160"/>
      <c r="O272" s="158">
        <f>O237+O242+O247+O252+O257+O262+O267</f>
        <v>611</v>
      </c>
      <c r="P272" s="159"/>
      <c r="Q272" s="160"/>
      <c r="R272" s="158">
        <f>R237+R242+R247+R252+R257+R262+R267</f>
        <v>317</v>
      </c>
      <c r="S272" s="159"/>
      <c r="T272" s="160"/>
      <c r="U272" s="158">
        <f>U237+U242+U247+U252+U257+U262+U267</f>
        <v>303</v>
      </c>
      <c r="V272" s="159"/>
      <c r="W272" s="160"/>
      <c r="X272" s="158">
        <f>X237+X242+X247+X252+X257+X262+X267</f>
        <v>271</v>
      </c>
      <c r="Y272" s="159"/>
      <c r="Z272" s="160"/>
      <c r="AA272" s="109">
        <f t="shared" si="3"/>
        <v>2890</v>
      </c>
      <c r="AB272" s="110"/>
      <c r="AC272" s="110"/>
      <c r="AD272" s="111"/>
      <c r="AR272" s="3"/>
      <c r="AS272" s="3"/>
      <c r="AT272" s="3"/>
      <c r="AU272" s="3"/>
      <c r="AV272" s="3"/>
      <c r="AW272" s="3"/>
      <c r="AX272" s="3"/>
      <c r="AY272" s="3"/>
      <c r="AZ272" s="3"/>
    </row>
    <row r="273" spans="2:52" ht="13.5">
      <c r="B273" s="154"/>
      <c r="C273" s="155"/>
      <c r="D273" s="20" t="s">
        <v>52</v>
      </c>
      <c r="E273" s="21"/>
      <c r="F273" s="22"/>
      <c r="G273" s="22"/>
      <c r="H273" s="23"/>
      <c r="I273" s="158">
        <f>I238+I243+I248+I253+I258+I263+I268</f>
        <v>1084</v>
      </c>
      <c r="J273" s="159"/>
      <c r="K273" s="160"/>
      <c r="L273" s="158">
        <f>L238+L243+L248+L253+L258+L263+L268</f>
        <v>3313</v>
      </c>
      <c r="M273" s="159"/>
      <c r="N273" s="160"/>
      <c r="O273" s="158">
        <f>O238+O243+O248+O253+O258+O263+O268</f>
        <v>2148</v>
      </c>
      <c r="P273" s="159"/>
      <c r="Q273" s="160"/>
      <c r="R273" s="158">
        <f>R238+R243+R248+R253+R258+R263+R268</f>
        <v>1313</v>
      </c>
      <c r="S273" s="159"/>
      <c r="T273" s="160"/>
      <c r="U273" s="158">
        <f>U238+U243+U248+U253+U258+U263+U268</f>
        <v>1317</v>
      </c>
      <c r="V273" s="159"/>
      <c r="W273" s="160"/>
      <c r="X273" s="158">
        <f>X238+X243+X248+X253+X258+X263+X268</f>
        <v>1051</v>
      </c>
      <c r="Y273" s="159"/>
      <c r="Z273" s="160"/>
      <c r="AA273" s="109">
        <f t="shared" si="3"/>
        <v>10226</v>
      </c>
      <c r="AB273" s="110"/>
      <c r="AC273" s="110"/>
      <c r="AD273" s="111"/>
      <c r="AR273" s="3"/>
      <c r="AS273" s="3"/>
      <c r="AT273" s="3"/>
      <c r="AU273" s="3"/>
      <c r="AV273" s="3"/>
      <c r="AW273" s="3"/>
      <c r="AX273" s="3"/>
      <c r="AY273" s="3"/>
      <c r="AZ273" s="3"/>
    </row>
    <row r="274" spans="2:52" ht="13.5">
      <c r="B274" s="154"/>
      <c r="C274" s="155"/>
      <c r="D274" s="32" t="s">
        <v>36</v>
      </c>
      <c r="E274" s="33"/>
      <c r="F274" s="34"/>
      <c r="G274" s="34"/>
      <c r="H274" s="35"/>
      <c r="I274" s="158">
        <f>I239+I244+I249+I254+I259+I264+I269</f>
        <v>18</v>
      </c>
      <c r="J274" s="159"/>
      <c r="K274" s="160"/>
      <c r="L274" s="158">
        <f>L239+L244+L249+L254+L259+L264+L269</f>
        <v>122</v>
      </c>
      <c r="M274" s="159"/>
      <c r="N274" s="160"/>
      <c r="O274" s="158">
        <f>O239+O244+O249+O254+O259+O264+O269</f>
        <v>141</v>
      </c>
      <c r="P274" s="159"/>
      <c r="Q274" s="160"/>
      <c r="R274" s="158">
        <f>R239+R244+R249+R254+R259+R264+R269</f>
        <v>85</v>
      </c>
      <c r="S274" s="159"/>
      <c r="T274" s="160"/>
      <c r="U274" s="158">
        <f>U239+U244+U249+U254+U259+U264+U269</f>
        <v>76</v>
      </c>
      <c r="V274" s="159"/>
      <c r="W274" s="160"/>
      <c r="X274" s="158">
        <f>X239+X244+X249+X254+X259+X264+X269</f>
        <v>77</v>
      </c>
      <c r="Y274" s="159"/>
      <c r="Z274" s="160"/>
      <c r="AA274" s="112">
        <f t="shared" si="3"/>
        <v>519</v>
      </c>
      <c r="AB274" s="113"/>
      <c r="AC274" s="113"/>
      <c r="AD274" s="114"/>
      <c r="AR274" s="3"/>
      <c r="AS274" s="3"/>
      <c r="AT274" s="3"/>
      <c r="AU274" s="3"/>
      <c r="AV274" s="3"/>
      <c r="AW274" s="3"/>
      <c r="AX274" s="3"/>
      <c r="AY274" s="3"/>
      <c r="AZ274" s="3"/>
    </row>
    <row r="275" spans="2:52" ht="13.5">
      <c r="B275" s="156"/>
      <c r="C275" s="157"/>
      <c r="D275" s="151" t="s">
        <v>66</v>
      </c>
      <c r="E275" s="152"/>
      <c r="F275" s="152"/>
      <c r="G275" s="152"/>
      <c r="H275" s="153"/>
      <c r="I275" s="148">
        <f>I271+I274</f>
        <v>1483</v>
      </c>
      <c r="J275" s="149"/>
      <c r="K275" s="150"/>
      <c r="L275" s="148">
        <f>L271+L274</f>
        <v>4442</v>
      </c>
      <c r="M275" s="149"/>
      <c r="N275" s="150"/>
      <c r="O275" s="148">
        <f>O271+O274</f>
        <v>2900</v>
      </c>
      <c r="P275" s="149"/>
      <c r="Q275" s="150"/>
      <c r="R275" s="148">
        <f>R271+R274</f>
        <v>1715</v>
      </c>
      <c r="S275" s="149"/>
      <c r="T275" s="150"/>
      <c r="U275" s="148">
        <f>U271+U274</f>
        <v>1696</v>
      </c>
      <c r="V275" s="149"/>
      <c r="W275" s="150"/>
      <c r="X275" s="148">
        <f>X271+X274</f>
        <v>1399</v>
      </c>
      <c r="Y275" s="149"/>
      <c r="Z275" s="150"/>
      <c r="AA275" s="148">
        <f t="shared" si="3"/>
        <v>13635</v>
      </c>
      <c r="AB275" s="149"/>
      <c r="AC275" s="149"/>
      <c r="AD275" s="150"/>
      <c r="AR275" s="3"/>
      <c r="AS275" s="3"/>
      <c r="AT275" s="3"/>
      <c r="AU275" s="3"/>
      <c r="AV275" s="3"/>
      <c r="AW275" s="3"/>
      <c r="AX275" s="3"/>
      <c r="AY275" s="3"/>
      <c r="AZ275" s="3"/>
    </row>
    <row r="276" spans="34:49" ht="13.5"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</row>
    <row r="277" spans="34:49" ht="13.5"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</row>
    <row r="278" spans="34:49" ht="13.5"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</row>
    <row r="279" spans="34:49" ht="13.5"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</row>
    <row r="280" spans="34:49" ht="13.5"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</row>
    <row r="281" spans="34:49" ht="13.5"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</row>
    <row r="282" spans="34:49" ht="13.5"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</row>
    <row r="283" spans="34:49" ht="13.5"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</row>
    <row r="284" spans="40:52" ht="13.5"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</row>
    <row r="285" spans="40:52" ht="13.5"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</row>
    <row r="286" spans="40:52" ht="13.5"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</row>
    <row r="287" spans="40:52" ht="13.5"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</row>
    <row r="288" spans="40:52" ht="13.5"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</row>
    <row r="289" spans="40:52" ht="13.5"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</row>
    <row r="290" spans="40:52" ht="13.5"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</row>
    <row r="291" spans="40:52" ht="13.5"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</row>
    <row r="292" spans="40:52" s="1" customFormat="1" ht="16.5" customHeight="1"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</row>
    <row r="293" spans="40:52" s="1" customFormat="1" ht="16.5" customHeight="1"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</row>
    <row r="294" spans="40:52" s="1" customFormat="1" ht="15" customHeight="1"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</row>
    <row r="295" spans="40:52" s="1" customFormat="1" ht="15" customHeight="1"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</row>
    <row r="296" spans="40:52" s="3" customFormat="1" ht="16.5" customHeight="1"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</row>
    <row r="297" spans="40:52" s="3" customFormat="1" ht="16.5" customHeight="1"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</row>
    <row r="298" spans="40:52" s="3" customFormat="1" ht="16.5" customHeight="1"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</row>
    <row r="299" spans="40:52" s="3" customFormat="1" ht="16.5" customHeight="1"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</row>
    <row r="300" spans="40:52" s="3" customFormat="1" ht="16.5" customHeight="1"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</row>
    <row r="301" spans="40:52" s="3" customFormat="1" ht="16.5" customHeight="1"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</row>
    <row r="302" spans="40:52" s="3" customFormat="1" ht="16.5" customHeight="1"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</row>
    <row r="303" spans="40:52" s="3" customFormat="1" ht="16.5" customHeight="1"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</row>
    <row r="304" spans="40:52" s="3" customFormat="1" ht="16.5" customHeight="1"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</row>
    <row r="305" spans="40:52" s="3" customFormat="1" ht="16.5" customHeight="1"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</row>
    <row r="306" spans="40:52" s="3" customFormat="1" ht="16.5" customHeight="1"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</row>
    <row r="307" spans="40:52" s="3" customFormat="1" ht="16.5" customHeight="1"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</row>
    <row r="308" spans="40:52" s="3" customFormat="1" ht="16.5" customHeight="1"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</row>
    <row r="309" spans="40:52" s="3" customFormat="1" ht="16.5" customHeight="1"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</row>
    <row r="310" spans="40:52" s="3" customFormat="1" ht="16.5" customHeight="1"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</row>
    <row r="311" spans="40:52" s="3" customFormat="1" ht="16.5" customHeight="1"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</row>
    <row r="312" spans="40:52" s="3" customFormat="1" ht="16.5" customHeight="1"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</row>
    <row r="313" spans="40:52" s="3" customFormat="1" ht="16.5" customHeight="1"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</row>
    <row r="314" spans="40:52" s="3" customFormat="1" ht="16.5" customHeight="1"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</row>
    <row r="315" spans="40:52" s="3" customFormat="1" ht="16.5" customHeight="1"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</row>
    <row r="316" spans="40:52" s="3" customFormat="1" ht="16.5" customHeight="1"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</row>
    <row r="317" spans="40:52" s="3" customFormat="1" ht="16.5" customHeight="1"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</row>
    <row r="318" spans="40:52" s="3" customFormat="1" ht="16.5" customHeight="1"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</row>
    <row r="319" spans="40:52" s="3" customFormat="1" ht="16.5" customHeight="1"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</row>
    <row r="320" spans="40:52" s="3" customFormat="1" ht="16.5" customHeight="1"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</row>
    <row r="321" spans="40:52" s="3" customFormat="1" ht="16.5" customHeight="1"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</row>
    <row r="322" spans="40:52" s="3" customFormat="1" ht="16.5" customHeight="1"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</row>
    <row r="323" spans="40:52" s="3" customFormat="1" ht="16.5" customHeight="1"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</row>
    <row r="324" spans="40:52" s="3" customFormat="1" ht="16.5" customHeight="1"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</row>
    <row r="325" spans="40:52" s="3" customFormat="1" ht="16.5" customHeight="1"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</row>
    <row r="326" spans="40:52" s="3" customFormat="1" ht="16.5" customHeight="1"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</row>
    <row r="327" spans="40:52" s="3" customFormat="1" ht="16.5" customHeight="1"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</row>
    <row r="328" spans="40:52" s="3" customFormat="1" ht="16.5" customHeight="1"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</row>
    <row r="329" spans="40:52" s="3" customFormat="1" ht="16.5" customHeight="1"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</row>
    <row r="330" spans="40:52" s="3" customFormat="1" ht="16.5" customHeight="1"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</row>
    <row r="331" spans="40:52" s="3" customFormat="1" ht="16.5" customHeight="1"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</row>
    <row r="332" spans="40:52" s="3" customFormat="1" ht="16.5" customHeight="1"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</row>
    <row r="333" spans="40:52" s="3" customFormat="1" ht="16.5" customHeight="1"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</row>
    <row r="334" spans="40:52" s="3" customFormat="1" ht="16.5" customHeight="1"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</row>
    <row r="335" spans="40:52" s="3" customFormat="1" ht="16.5" customHeight="1"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</row>
    <row r="336" spans="40:52" s="1" customFormat="1" ht="20.25" customHeight="1"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</row>
    <row r="337" spans="40:52" s="1" customFormat="1" ht="20.25" customHeight="1"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</row>
    <row r="338" spans="40:52" s="1" customFormat="1" ht="20.25" customHeight="1"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</row>
    <row r="339" spans="40:52" s="1" customFormat="1" ht="20.25" customHeight="1"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</row>
  </sheetData>
  <mergeCells count="1158">
    <mergeCell ref="Y188:AC189"/>
    <mergeCell ref="Y190:AC191"/>
    <mergeCell ref="Y180:AC181"/>
    <mergeCell ref="Y182:AC183"/>
    <mergeCell ref="Y184:AC185"/>
    <mergeCell ref="Y186:AC187"/>
    <mergeCell ref="Y172:AC173"/>
    <mergeCell ref="Y174:AC175"/>
    <mergeCell ref="Y176:AC177"/>
    <mergeCell ref="Y178:AC179"/>
    <mergeCell ref="Y164:AC165"/>
    <mergeCell ref="Y166:AC167"/>
    <mergeCell ref="Y168:AC169"/>
    <mergeCell ref="Y170:AC171"/>
    <mergeCell ref="T172:X173"/>
    <mergeCell ref="T174:X175"/>
    <mergeCell ref="T176:X177"/>
    <mergeCell ref="T178:X179"/>
    <mergeCell ref="T164:X165"/>
    <mergeCell ref="T166:X167"/>
    <mergeCell ref="T168:X169"/>
    <mergeCell ref="T170:X171"/>
    <mergeCell ref="AA128:AD128"/>
    <mergeCell ref="AE128:AH128"/>
    <mergeCell ref="B124:C128"/>
    <mergeCell ref="U127:W127"/>
    <mergeCell ref="X127:Z127"/>
    <mergeCell ref="AA127:AD127"/>
    <mergeCell ref="D128:H128"/>
    <mergeCell ref="I128:K128"/>
    <mergeCell ref="L128:N128"/>
    <mergeCell ref="O128:Q128"/>
    <mergeCell ref="U128:W128"/>
    <mergeCell ref="X128:Z128"/>
    <mergeCell ref="I127:K127"/>
    <mergeCell ref="L127:N127"/>
    <mergeCell ref="O127:Q127"/>
    <mergeCell ref="R127:T127"/>
    <mergeCell ref="X126:Z126"/>
    <mergeCell ref="AA126:AD126"/>
    <mergeCell ref="U125:W125"/>
    <mergeCell ref="X125:Z125"/>
    <mergeCell ref="AA125:AD125"/>
    <mergeCell ref="W17:Z17"/>
    <mergeCell ref="I124:K124"/>
    <mergeCell ref="L124:N124"/>
    <mergeCell ref="O124:Q124"/>
    <mergeCell ref="R124:T124"/>
    <mergeCell ref="U124:W124"/>
    <mergeCell ref="X124:Z124"/>
    <mergeCell ref="G17:J17"/>
    <mergeCell ref="K17:N17"/>
    <mergeCell ref="O17:R17"/>
    <mergeCell ref="S17:V17"/>
    <mergeCell ref="B106:C106"/>
    <mergeCell ref="B188:D189"/>
    <mergeCell ref="B190:D191"/>
    <mergeCell ref="B111:C111"/>
    <mergeCell ref="B116:C116"/>
    <mergeCell ref="B121:C121"/>
    <mergeCell ref="B180:D181"/>
    <mergeCell ref="B182:D183"/>
    <mergeCell ref="B184:D185"/>
    <mergeCell ref="B186:D187"/>
    <mergeCell ref="R274:T274"/>
    <mergeCell ref="U268:W268"/>
    <mergeCell ref="AA271:AD271"/>
    <mergeCell ref="E188:I189"/>
    <mergeCell ref="E190:I191"/>
    <mergeCell ref="X272:Z272"/>
    <mergeCell ref="AA272:AD272"/>
    <mergeCell ref="I271:K271"/>
    <mergeCell ref="L271:N271"/>
    <mergeCell ref="O172:S173"/>
    <mergeCell ref="O174:S175"/>
    <mergeCell ref="B71:C71"/>
    <mergeCell ref="B76:C76"/>
    <mergeCell ref="B81:C81"/>
    <mergeCell ref="B86:C86"/>
    <mergeCell ref="I126:K126"/>
    <mergeCell ref="L126:N126"/>
    <mergeCell ref="O126:Q126"/>
    <mergeCell ref="I125:K125"/>
    <mergeCell ref="AA275:AD275"/>
    <mergeCell ref="AA273:AD273"/>
    <mergeCell ref="U274:W274"/>
    <mergeCell ref="X274:Z274"/>
    <mergeCell ref="AA274:AD274"/>
    <mergeCell ref="O170:S171"/>
    <mergeCell ref="B91:C91"/>
    <mergeCell ref="B96:C96"/>
    <mergeCell ref="B101:C101"/>
    <mergeCell ref="L125:N125"/>
    <mergeCell ref="O125:Q125"/>
    <mergeCell ref="R128:T128"/>
    <mergeCell ref="J164:N165"/>
    <mergeCell ref="R126:T126"/>
    <mergeCell ref="R125:T125"/>
    <mergeCell ref="O263:Q263"/>
    <mergeCell ref="L263:N263"/>
    <mergeCell ref="I260:K260"/>
    <mergeCell ref="L260:N260"/>
    <mergeCell ref="O188:S189"/>
    <mergeCell ref="O190:S191"/>
    <mergeCell ref="J188:N189"/>
    <mergeCell ref="J190:N191"/>
    <mergeCell ref="J170:N171"/>
    <mergeCell ref="J172:N173"/>
    <mergeCell ref="L270:N270"/>
    <mergeCell ref="L269:N269"/>
    <mergeCell ref="J174:N175"/>
    <mergeCell ref="J176:N177"/>
    <mergeCell ref="J178:N179"/>
    <mergeCell ref="J180:N181"/>
    <mergeCell ref="J182:N183"/>
    <mergeCell ref="J184:N185"/>
    <mergeCell ref="J186:N187"/>
    <mergeCell ref="E164:I165"/>
    <mergeCell ref="E166:I167"/>
    <mergeCell ref="E168:I169"/>
    <mergeCell ref="E170:I171"/>
    <mergeCell ref="E172:I173"/>
    <mergeCell ref="E174:I175"/>
    <mergeCell ref="E176:I177"/>
    <mergeCell ref="E186:I187"/>
    <mergeCell ref="E184:I185"/>
    <mergeCell ref="E182:I183"/>
    <mergeCell ref="E180:I181"/>
    <mergeCell ref="B170:D171"/>
    <mergeCell ref="E178:I179"/>
    <mergeCell ref="B174:D175"/>
    <mergeCell ref="B176:D177"/>
    <mergeCell ref="B178:D179"/>
    <mergeCell ref="AE63:AH63"/>
    <mergeCell ref="B164:D165"/>
    <mergeCell ref="B166:D167"/>
    <mergeCell ref="B168:D169"/>
    <mergeCell ref="J166:N167"/>
    <mergeCell ref="J168:N169"/>
    <mergeCell ref="O166:S167"/>
    <mergeCell ref="O168:S169"/>
    <mergeCell ref="AA124:AD124"/>
    <mergeCell ref="U126:W126"/>
    <mergeCell ref="U116:W116"/>
    <mergeCell ref="B172:D173"/>
    <mergeCell ref="AE52:AH52"/>
    <mergeCell ref="AE69:AH69"/>
    <mergeCell ref="AE73:AH73"/>
    <mergeCell ref="AE74:AH74"/>
    <mergeCell ref="AE53:AH53"/>
    <mergeCell ref="AE68:AH68"/>
    <mergeCell ref="AE64:AH64"/>
    <mergeCell ref="AE59:AH59"/>
    <mergeCell ref="R121:T121"/>
    <mergeCell ref="AE78:AH78"/>
    <mergeCell ref="AE79:AH79"/>
    <mergeCell ref="AE83:AH83"/>
    <mergeCell ref="AE84:AH84"/>
    <mergeCell ref="X116:Z116"/>
    <mergeCell ref="AA116:AD116"/>
    <mergeCell ref="U117:W117"/>
    <mergeCell ref="X117:Z117"/>
    <mergeCell ref="AA117:AD117"/>
    <mergeCell ref="U121:W121"/>
    <mergeCell ref="X121:Z121"/>
    <mergeCell ref="X119:Z119"/>
    <mergeCell ref="AA123:AD123"/>
    <mergeCell ref="U123:W123"/>
    <mergeCell ref="AA122:AD122"/>
    <mergeCell ref="AA120:AD120"/>
    <mergeCell ref="U112:W112"/>
    <mergeCell ref="X112:Z112"/>
    <mergeCell ref="AA112:AD112"/>
    <mergeCell ref="O111:Q111"/>
    <mergeCell ref="R111:T111"/>
    <mergeCell ref="U111:W111"/>
    <mergeCell ref="X111:Z111"/>
    <mergeCell ref="AA111:AD111"/>
    <mergeCell ref="I112:K112"/>
    <mergeCell ref="L112:N112"/>
    <mergeCell ref="O112:Q112"/>
    <mergeCell ref="R112:T112"/>
    <mergeCell ref="AA109:AD109"/>
    <mergeCell ref="I110:K110"/>
    <mergeCell ref="L110:N110"/>
    <mergeCell ref="O110:Q110"/>
    <mergeCell ref="R110:T110"/>
    <mergeCell ref="U110:W110"/>
    <mergeCell ref="X110:Z110"/>
    <mergeCell ref="AA110:AD110"/>
    <mergeCell ref="I109:K109"/>
    <mergeCell ref="O109:Q109"/>
    <mergeCell ref="R104:T104"/>
    <mergeCell ref="I108:K108"/>
    <mergeCell ref="L108:N108"/>
    <mergeCell ref="O108:Q108"/>
    <mergeCell ref="R108:T108"/>
    <mergeCell ref="R105:T105"/>
    <mergeCell ref="I105:K105"/>
    <mergeCell ref="L105:N105"/>
    <mergeCell ref="O105:Q105"/>
    <mergeCell ref="R107:T107"/>
    <mergeCell ref="U105:W105"/>
    <mergeCell ref="X105:Z105"/>
    <mergeCell ref="AA105:AD105"/>
    <mergeCell ref="U103:W103"/>
    <mergeCell ref="X103:Z103"/>
    <mergeCell ref="AA103:AD103"/>
    <mergeCell ref="X104:Z104"/>
    <mergeCell ref="AA104:AD104"/>
    <mergeCell ref="U104:W104"/>
    <mergeCell ref="I102:K102"/>
    <mergeCell ref="AA100:AD100"/>
    <mergeCell ref="I101:K101"/>
    <mergeCell ref="U101:W101"/>
    <mergeCell ref="X101:Z101"/>
    <mergeCell ref="AA101:AD101"/>
    <mergeCell ref="U102:W102"/>
    <mergeCell ref="X102:Z102"/>
    <mergeCell ref="AA102:AD102"/>
    <mergeCell ref="O102:Q102"/>
    <mergeCell ref="R102:T102"/>
    <mergeCell ref="R99:T99"/>
    <mergeCell ref="L99:N99"/>
    <mergeCell ref="L101:N101"/>
    <mergeCell ref="O101:Q101"/>
    <mergeCell ref="R101:T101"/>
    <mergeCell ref="L102:N102"/>
    <mergeCell ref="AA97:AD97"/>
    <mergeCell ref="I98:K98"/>
    <mergeCell ref="L98:N98"/>
    <mergeCell ref="O98:Q98"/>
    <mergeCell ref="R98:T98"/>
    <mergeCell ref="U98:W98"/>
    <mergeCell ref="X98:Z98"/>
    <mergeCell ref="AA98:AD98"/>
    <mergeCell ref="L97:N97"/>
    <mergeCell ref="O97:Q97"/>
    <mergeCell ref="X95:Z95"/>
    <mergeCell ref="AA95:AD95"/>
    <mergeCell ref="O96:Q96"/>
    <mergeCell ref="R96:T96"/>
    <mergeCell ref="U96:W96"/>
    <mergeCell ref="X96:Z96"/>
    <mergeCell ref="AA96:AD96"/>
    <mergeCell ref="AA94:AD94"/>
    <mergeCell ref="R93:T93"/>
    <mergeCell ref="U93:W93"/>
    <mergeCell ref="I95:K95"/>
    <mergeCell ref="L95:N95"/>
    <mergeCell ref="O95:Q95"/>
    <mergeCell ref="O94:Q94"/>
    <mergeCell ref="L94:N94"/>
    <mergeCell ref="R95:T95"/>
    <mergeCell ref="U95:W95"/>
    <mergeCell ref="AA92:AD92"/>
    <mergeCell ref="X93:Z93"/>
    <mergeCell ref="AA93:AD93"/>
    <mergeCell ref="X92:Z92"/>
    <mergeCell ref="U92:W92"/>
    <mergeCell ref="R94:T94"/>
    <mergeCell ref="U94:W94"/>
    <mergeCell ref="X94:Z94"/>
    <mergeCell ref="I92:K92"/>
    <mergeCell ref="L92:N92"/>
    <mergeCell ref="O92:Q92"/>
    <mergeCell ref="R92:T92"/>
    <mergeCell ref="I91:K91"/>
    <mergeCell ref="L90:N90"/>
    <mergeCell ref="R91:T91"/>
    <mergeCell ref="U91:W91"/>
    <mergeCell ref="U86:W86"/>
    <mergeCell ref="I90:K90"/>
    <mergeCell ref="O90:Q90"/>
    <mergeCell ref="R90:T90"/>
    <mergeCell ref="X86:Z86"/>
    <mergeCell ref="AA86:AD86"/>
    <mergeCell ref="R84:T84"/>
    <mergeCell ref="U85:W85"/>
    <mergeCell ref="R85:T85"/>
    <mergeCell ref="X85:Z85"/>
    <mergeCell ref="U84:W84"/>
    <mergeCell ref="X84:Z84"/>
    <mergeCell ref="AA85:AD85"/>
    <mergeCell ref="R86:T86"/>
    <mergeCell ref="R83:T83"/>
    <mergeCell ref="U83:W83"/>
    <mergeCell ref="X83:Z83"/>
    <mergeCell ref="AA83:AD83"/>
    <mergeCell ref="X81:Z81"/>
    <mergeCell ref="X82:Z82"/>
    <mergeCell ref="AA82:AD82"/>
    <mergeCell ref="L81:N81"/>
    <mergeCell ref="L82:N82"/>
    <mergeCell ref="O82:Q82"/>
    <mergeCell ref="R82:T82"/>
    <mergeCell ref="U82:W82"/>
    <mergeCell ref="AA81:AD81"/>
    <mergeCell ref="U81:W81"/>
    <mergeCell ref="L79:N79"/>
    <mergeCell ref="O79:Q79"/>
    <mergeCell ref="R79:T79"/>
    <mergeCell ref="X80:Z80"/>
    <mergeCell ref="U79:W79"/>
    <mergeCell ref="X79:Z79"/>
    <mergeCell ref="U80:W80"/>
    <mergeCell ref="AA78:AD78"/>
    <mergeCell ref="U77:W77"/>
    <mergeCell ref="R78:T78"/>
    <mergeCell ref="R80:T80"/>
    <mergeCell ref="AA80:AD80"/>
    <mergeCell ref="AA79:AD79"/>
    <mergeCell ref="X78:Z78"/>
    <mergeCell ref="AA76:AD76"/>
    <mergeCell ref="U75:W75"/>
    <mergeCell ref="X75:Z75"/>
    <mergeCell ref="AA75:AD75"/>
    <mergeCell ref="U76:W76"/>
    <mergeCell ref="U74:W74"/>
    <mergeCell ref="X74:Z74"/>
    <mergeCell ref="AA74:AD74"/>
    <mergeCell ref="X73:Z73"/>
    <mergeCell ref="R72:T72"/>
    <mergeCell ref="U72:W72"/>
    <mergeCell ref="X72:Z72"/>
    <mergeCell ref="AA72:AD72"/>
    <mergeCell ref="R63:T63"/>
    <mergeCell ref="U68:W68"/>
    <mergeCell ref="X68:Z68"/>
    <mergeCell ref="AA68:AD68"/>
    <mergeCell ref="AA64:AD64"/>
    <mergeCell ref="X64:Z64"/>
    <mergeCell ref="X66:Z66"/>
    <mergeCell ref="AA63:AD63"/>
    <mergeCell ref="AA65:AD65"/>
    <mergeCell ref="U66:W66"/>
    <mergeCell ref="R52:T53"/>
    <mergeCell ref="R59:T59"/>
    <mergeCell ref="R62:T62"/>
    <mergeCell ref="R61:T61"/>
    <mergeCell ref="R54:T54"/>
    <mergeCell ref="R56:T56"/>
    <mergeCell ref="U52:W53"/>
    <mergeCell ref="X52:Z53"/>
    <mergeCell ref="AA52:AD53"/>
    <mergeCell ref="X59:Z59"/>
    <mergeCell ref="AA59:AD59"/>
    <mergeCell ref="U54:W54"/>
    <mergeCell ref="X54:Z54"/>
    <mergeCell ref="AA54:AD54"/>
    <mergeCell ref="U56:W56"/>
    <mergeCell ref="X56:Z56"/>
    <mergeCell ref="L52:N53"/>
    <mergeCell ref="I274:K274"/>
    <mergeCell ref="L274:N274"/>
    <mergeCell ref="O274:Q274"/>
    <mergeCell ref="I272:K272"/>
    <mergeCell ref="O52:Q53"/>
    <mergeCell ref="L80:N80"/>
    <mergeCell ref="O80:Q80"/>
    <mergeCell ref="I89:K89"/>
    <mergeCell ref="L91:N91"/>
    <mergeCell ref="L272:N272"/>
    <mergeCell ref="O272:Q272"/>
    <mergeCell ref="R272:T272"/>
    <mergeCell ref="U272:W272"/>
    <mergeCell ref="AA270:AD270"/>
    <mergeCell ref="O269:Q269"/>
    <mergeCell ref="R269:T269"/>
    <mergeCell ref="X269:Z269"/>
    <mergeCell ref="O270:Q270"/>
    <mergeCell ref="R270:T270"/>
    <mergeCell ref="U270:W270"/>
    <mergeCell ref="U269:W269"/>
    <mergeCell ref="AA265:AD265"/>
    <mergeCell ref="U266:W266"/>
    <mergeCell ref="X266:Z266"/>
    <mergeCell ref="AA266:AD266"/>
    <mergeCell ref="U265:W265"/>
    <mergeCell ref="AA267:AD267"/>
    <mergeCell ref="AA269:AD269"/>
    <mergeCell ref="AA268:AD268"/>
    <mergeCell ref="X268:Z268"/>
    <mergeCell ref="U267:W267"/>
    <mergeCell ref="L264:N264"/>
    <mergeCell ref="O264:Q264"/>
    <mergeCell ref="R264:T264"/>
    <mergeCell ref="L266:N266"/>
    <mergeCell ref="O266:Q266"/>
    <mergeCell ref="R266:T266"/>
    <mergeCell ref="L265:N265"/>
    <mergeCell ref="O265:Q265"/>
    <mergeCell ref="U264:W264"/>
    <mergeCell ref="U263:W263"/>
    <mergeCell ref="AA261:AD261"/>
    <mergeCell ref="U262:W262"/>
    <mergeCell ref="X262:Z262"/>
    <mergeCell ref="AA262:AD262"/>
    <mergeCell ref="X263:Z263"/>
    <mergeCell ref="AA263:AD263"/>
    <mergeCell ref="X264:Z264"/>
    <mergeCell ref="AA264:AD264"/>
    <mergeCell ref="AA260:AD260"/>
    <mergeCell ref="O259:Q259"/>
    <mergeCell ref="R259:T259"/>
    <mergeCell ref="X259:Z259"/>
    <mergeCell ref="AA259:AD259"/>
    <mergeCell ref="U259:W259"/>
    <mergeCell ref="U260:W260"/>
    <mergeCell ref="O260:Q260"/>
    <mergeCell ref="R260:T260"/>
    <mergeCell ref="AA257:AD257"/>
    <mergeCell ref="I258:K258"/>
    <mergeCell ref="L258:N258"/>
    <mergeCell ref="O258:Q258"/>
    <mergeCell ref="R258:T258"/>
    <mergeCell ref="U258:W258"/>
    <mergeCell ref="X258:Z258"/>
    <mergeCell ref="AA258:AD258"/>
    <mergeCell ref="O257:Q257"/>
    <mergeCell ref="U257:W257"/>
    <mergeCell ref="AA255:AD255"/>
    <mergeCell ref="I256:K256"/>
    <mergeCell ref="L256:N256"/>
    <mergeCell ref="O256:Q256"/>
    <mergeCell ref="R256:T256"/>
    <mergeCell ref="U256:W256"/>
    <mergeCell ref="X256:Z256"/>
    <mergeCell ref="AA256:AD256"/>
    <mergeCell ref="X255:Z255"/>
    <mergeCell ref="O255:Q255"/>
    <mergeCell ref="AA253:AD253"/>
    <mergeCell ref="I254:K254"/>
    <mergeCell ref="L254:N254"/>
    <mergeCell ref="O254:Q254"/>
    <mergeCell ref="R254:T254"/>
    <mergeCell ref="U254:W254"/>
    <mergeCell ref="X254:Z254"/>
    <mergeCell ref="AA254:AD254"/>
    <mergeCell ref="I253:K253"/>
    <mergeCell ref="L253:N253"/>
    <mergeCell ref="AA251:AD251"/>
    <mergeCell ref="I252:K252"/>
    <mergeCell ref="L252:N252"/>
    <mergeCell ref="O252:Q252"/>
    <mergeCell ref="R252:T252"/>
    <mergeCell ref="U252:W252"/>
    <mergeCell ref="X252:Z252"/>
    <mergeCell ref="AA252:AD252"/>
    <mergeCell ref="I251:K251"/>
    <mergeCell ref="X250:Z250"/>
    <mergeCell ref="AA250:AD250"/>
    <mergeCell ref="O249:Q249"/>
    <mergeCell ref="R249:T249"/>
    <mergeCell ref="X249:Z249"/>
    <mergeCell ref="AA249:AD249"/>
    <mergeCell ref="AA247:AD247"/>
    <mergeCell ref="I248:K248"/>
    <mergeCell ref="L248:N248"/>
    <mergeCell ref="O248:Q248"/>
    <mergeCell ref="R248:T248"/>
    <mergeCell ref="U248:W248"/>
    <mergeCell ref="X248:Z248"/>
    <mergeCell ref="AA248:AD248"/>
    <mergeCell ref="R247:T247"/>
    <mergeCell ref="AA245:AD245"/>
    <mergeCell ref="I246:K246"/>
    <mergeCell ref="L246:N246"/>
    <mergeCell ref="O246:Q246"/>
    <mergeCell ref="R246:T246"/>
    <mergeCell ref="U246:W246"/>
    <mergeCell ref="X246:Z246"/>
    <mergeCell ref="AA246:AD246"/>
    <mergeCell ref="X245:Z245"/>
    <mergeCell ref="AA242:AD242"/>
    <mergeCell ref="AA239:AD239"/>
    <mergeCell ref="AA66:AD66"/>
    <mergeCell ref="X69:Z69"/>
    <mergeCell ref="AA67:AD67"/>
    <mergeCell ref="X71:Z71"/>
    <mergeCell ref="X70:Z70"/>
    <mergeCell ref="AA71:AD71"/>
    <mergeCell ref="AA69:AD69"/>
    <mergeCell ref="X76:Z76"/>
    <mergeCell ref="AA61:AD61"/>
    <mergeCell ref="AE108:AH108"/>
    <mergeCell ref="U107:W107"/>
    <mergeCell ref="X107:Z107"/>
    <mergeCell ref="U106:W106"/>
    <mergeCell ref="X106:Z106"/>
    <mergeCell ref="AA62:AD62"/>
    <mergeCell ref="X77:Z77"/>
    <mergeCell ref="U69:W69"/>
    <mergeCell ref="U73:W73"/>
    <mergeCell ref="AA114:AD114"/>
    <mergeCell ref="I113:K113"/>
    <mergeCell ref="L113:N113"/>
    <mergeCell ref="O113:Q113"/>
    <mergeCell ref="R113:T113"/>
    <mergeCell ref="U113:W113"/>
    <mergeCell ref="X113:Z113"/>
    <mergeCell ref="I114:K114"/>
    <mergeCell ref="L114:N114"/>
    <mergeCell ref="R114:T114"/>
    <mergeCell ref="O117:Q117"/>
    <mergeCell ref="R117:T117"/>
    <mergeCell ref="O119:Q119"/>
    <mergeCell ref="R119:T119"/>
    <mergeCell ref="I123:K123"/>
    <mergeCell ref="L123:N123"/>
    <mergeCell ref="X123:Z123"/>
    <mergeCell ref="L122:N122"/>
    <mergeCell ref="O122:Q122"/>
    <mergeCell ref="R122:T122"/>
    <mergeCell ref="U122:W122"/>
    <mergeCell ref="X122:Z122"/>
    <mergeCell ref="O123:Q123"/>
    <mergeCell ref="R123:T123"/>
    <mergeCell ref="I121:K121"/>
    <mergeCell ref="L121:N121"/>
    <mergeCell ref="O121:Q121"/>
    <mergeCell ref="L115:N115"/>
    <mergeCell ref="I117:K117"/>
    <mergeCell ref="I118:K118"/>
    <mergeCell ref="L118:N118"/>
    <mergeCell ref="O118:Q118"/>
    <mergeCell ref="L119:N119"/>
    <mergeCell ref="L117:N117"/>
    <mergeCell ref="X61:Z61"/>
    <mergeCell ref="X115:Z115"/>
    <mergeCell ref="R118:T118"/>
    <mergeCell ref="R70:T70"/>
    <mergeCell ref="U71:W71"/>
    <mergeCell ref="U70:W70"/>
    <mergeCell ref="R71:T71"/>
    <mergeCell ref="U62:W62"/>
    <mergeCell ref="U61:W61"/>
    <mergeCell ref="X114:Z114"/>
    <mergeCell ref="X60:Z60"/>
    <mergeCell ref="AA60:AD60"/>
    <mergeCell ref="U59:W59"/>
    <mergeCell ref="L60:N60"/>
    <mergeCell ref="O60:Q60"/>
    <mergeCell ref="R60:T60"/>
    <mergeCell ref="U60:W60"/>
    <mergeCell ref="L59:N59"/>
    <mergeCell ref="O59:Q59"/>
    <mergeCell ref="O72:Q72"/>
    <mergeCell ref="L61:N61"/>
    <mergeCell ref="O61:Q61"/>
    <mergeCell ref="L62:N62"/>
    <mergeCell ref="O62:Q62"/>
    <mergeCell ref="L63:N63"/>
    <mergeCell ref="O63:Q63"/>
    <mergeCell ref="L66:N66"/>
    <mergeCell ref="O66:Q66"/>
    <mergeCell ref="L64:N64"/>
    <mergeCell ref="I65:K65"/>
    <mergeCell ref="R69:T69"/>
    <mergeCell ref="O99:Q99"/>
    <mergeCell ref="R77:T77"/>
    <mergeCell ref="O73:Q73"/>
    <mergeCell ref="R73:T73"/>
    <mergeCell ref="O71:Q71"/>
    <mergeCell ref="R75:T75"/>
    <mergeCell ref="R76:T76"/>
    <mergeCell ref="O78:Q78"/>
    <mergeCell ref="R66:T66"/>
    <mergeCell ref="U64:W64"/>
    <mergeCell ref="R64:T64"/>
    <mergeCell ref="R65:T65"/>
    <mergeCell ref="U65:W65"/>
    <mergeCell ref="O64:Q64"/>
    <mergeCell ref="L65:N65"/>
    <mergeCell ref="O65:Q65"/>
    <mergeCell ref="AA119:AD119"/>
    <mergeCell ref="X99:Z99"/>
    <mergeCell ref="X97:Z97"/>
    <mergeCell ref="O70:Q70"/>
    <mergeCell ref="L67:N67"/>
    <mergeCell ref="O67:Q67"/>
    <mergeCell ref="O69:Q69"/>
    <mergeCell ref="AE109:AH109"/>
    <mergeCell ref="AE93:AH93"/>
    <mergeCell ref="AE94:AH94"/>
    <mergeCell ref="AE98:AH98"/>
    <mergeCell ref="AE99:AH99"/>
    <mergeCell ref="AE103:AH103"/>
    <mergeCell ref="AE104:AH104"/>
    <mergeCell ref="AA113:AD113"/>
    <mergeCell ref="I73:K73"/>
    <mergeCell ref="X100:Z100"/>
    <mergeCell ref="O81:Q81"/>
    <mergeCell ref="R81:T81"/>
    <mergeCell ref="L84:N84"/>
    <mergeCell ref="O84:Q84"/>
    <mergeCell ref="O83:Q83"/>
    <mergeCell ref="R74:T74"/>
    <mergeCell ref="AA73:AD73"/>
    <mergeCell ref="I74:K74"/>
    <mergeCell ref="U99:W99"/>
    <mergeCell ref="O106:Q106"/>
    <mergeCell ref="L74:N74"/>
    <mergeCell ref="O74:Q74"/>
    <mergeCell ref="O76:Q76"/>
    <mergeCell ref="U78:W78"/>
    <mergeCell ref="O87:Q87"/>
    <mergeCell ref="L85:N85"/>
    <mergeCell ref="I86:K86"/>
    <mergeCell ref="AM164:AO165"/>
    <mergeCell ref="I85:K85"/>
    <mergeCell ref="R97:T97"/>
    <mergeCell ref="U97:W97"/>
    <mergeCell ref="I100:K100"/>
    <mergeCell ref="L100:N100"/>
    <mergeCell ref="O100:Q100"/>
    <mergeCell ref="R100:T100"/>
    <mergeCell ref="U100:W100"/>
    <mergeCell ref="I99:K99"/>
    <mergeCell ref="AP166:AQ167"/>
    <mergeCell ref="AP168:AQ169"/>
    <mergeCell ref="AM172:AO173"/>
    <mergeCell ref="AM166:AO167"/>
    <mergeCell ref="AM168:AO169"/>
    <mergeCell ref="AP172:AQ173"/>
    <mergeCell ref="AM170:AO171"/>
    <mergeCell ref="AH180:AI181"/>
    <mergeCell ref="X237:Z237"/>
    <mergeCell ref="AH182:AI183"/>
    <mergeCell ref="U236:W236"/>
    <mergeCell ref="X236:Z236"/>
    <mergeCell ref="T180:X181"/>
    <mergeCell ref="T182:X183"/>
    <mergeCell ref="T184:X185"/>
    <mergeCell ref="T186:X187"/>
    <mergeCell ref="T188:X189"/>
    <mergeCell ref="AM176:AO177"/>
    <mergeCell ref="AM174:AO175"/>
    <mergeCell ref="AM180:AO181"/>
    <mergeCell ref="AM190:AO191"/>
    <mergeCell ref="O275:Q275"/>
    <mergeCell ref="R275:T275"/>
    <mergeCell ref="U275:W275"/>
    <mergeCell ref="X275:Z275"/>
    <mergeCell ref="AE113:AH113"/>
    <mergeCell ref="AE114:AH114"/>
    <mergeCell ref="AE118:AH118"/>
    <mergeCell ref="AE119:AH119"/>
    <mergeCell ref="O271:Q271"/>
    <mergeCell ref="R262:T262"/>
    <mergeCell ref="AJ164:AL165"/>
    <mergeCell ref="AE123:AH123"/>
    <mergeCell ref="AE124:AH124"/>
    <mergeCell ref="O239:Q239"/>
    <mergeCell ref="O240:Q240"/>
    <mergeCell ref="R240:T240"/>
    <mergeCell ref="O180:S181"/>
    <mergeCell ref="X242:Z242"/>
    <mergeCell ref="X253:Z253"/>
    <mergeCell ref="X251:Z251"/>
    <mergeCell ref="O273:Q273"/>
    <mergeCell ref="R273:T273"/>
    <mergeCell ref="U261:W261"/>
    <mergeCell ref="X261:Z261"/>
    <mergeCell ref="O261:Q261"/>
    <mergeCell ref="R261:T261"/>
    <mergeCell ref="U273:W273"/>
    <mergeCell ref="X273:Z273"/>
    <mergeCell ref="U271:W271"/>
    <mergeCell ref="X271:Z271"/>
    <mergeCell ref="X257:Z257"/>
    <mergeCell ref="R257:T257"/>
    <mergeCell ref="X260:Z260"/>
    <mergeCell ref="R263:T263"/>
    <mergeCell ref="R265:T265"/>
    <mergeCell ref="X267:Z267"/>
    <mergeCell ref="X265:Z265"/>
    <mergeCell ref="X270:Z270"/>
    <mergeCell ref="AH164:AI165"/>
    <mergeCell ref="R234:T235"/>
    <mergeCell ref="U234:W235"/>
    <mergeCell ref="X234:Z235"/>
    <mergeCell ref="O182:S183"/>
    <mergeCell ref="O184:S185"/>
    <mergeCell ref="O186:S187"/>
    <mergeCell ref="O176:S177"/>
    <mergeCell ref="O178:S179"/>
    <mergeCell ref="O164:S165"/>
    <mergeCell ref="AP174:AQ175"/>
    <mergeCell ref="R68:T68"/>
    <mergeCell ref="X65:Z65"/>
    <mergeCell ref="R67:T67"/>
    <mergeCell ref="U67:W67"/>
    <mergeCell ref="AH172:AI173"/>
    <mergeCell ref="AJ172:AL173"/>
    <mergeCell ref="AJ170:AL171"/>
    <mergeCell ref="X67:Z67"/>
    <mergeCell ref="R116:T116"/>
    <mergeCell ref="U242:W242"/>
    <mergeCell ref="O68:Q68"/>
    <mergeCell ref="I269:K269"/>
    <mergeCell ref="AH168:AI169"/>
    <mergeCell ref="AH170:AI171"/>
    <mergeCell ref="I240:K240"/>
    <mergeCell ref="L240:N240"/>
    <mergeCell ref="R239:T239"/>
    <mergeCell ref="AA241:AD241"/>
    <mergeCell ref="I242:K242"/>
    <mergeCell ref="I244:K244"/>
    <mergeCell ref="O251:Q251"/>
    <mergeCell ref="R251:T251"/>
    <mergeCell ref="L242:N242"/>
    <mergeCell ref="O242:Q242"/>
    <mergeCell ref="R242:T242"/>
    <mergeCell ref="L244:N244"/>
    <mergeCell ref="O244:Q244"/>
    <mergeCell ref="L251:N251"/>
    <mergeCell ref="U255:W255"/>
    <mergeCell ref="U249:W249"/>
    <mergeCell ref="I250:K250"/>
    <mergeCell ref="L250:N250"/>
    <mergeCell ref="O250:Q250"/>
    <mergeCell ref="R250:T250"/>
    <mergeCell ref="U250:W250"/>
    <mergeCell ref="R255:T255"/>
    <mergeCell ref="O253:Q253"/>
    <mergeCell ref="R253:T253"/>
    <mergeCell ref="AP176:AQ177"/>
    <mergeCell ref="AP164:AQ165"/>
    <mergeCell ref="AP170:AQ171"/>
    <mergeCell ref="I267:K267"/>
    <mergeCell ref="L267:N267"/>
    <mergeCell ref="O267:Q267"/>
    <mergeCell ref="R267:T267"/>
    <mergeCell ref="AJ168:AL169"/>
    <mergeCell ref="AM178:AO179"/>
    <mergeCell ref="AP178:AQ179"/>
    <mergeCell ref="AH176:AI177"/>
    <mergeCell ref="AJ176:AL177"/>
    <mergeCell ref="AH178:AI179"/>
    <mergeCell ref="AJ178:AL179"/>
    <mergeCell ref="I265:K265"/>
    <mergeCell ref="I234:K235"/>
    <mergeCell ref="L234:N235"/>
    <mergeCell ref="O234:Q235"/>
    <mergeCell ref="I261:K261"/>
    <mergeCell ref="L261:N261"/>
    <mergeCell ref="O243:Q243"/>
    <mergeCell ref="L262:N262"/>
    <mergeCell ref="O262:Q262"/>
    <mergeCell ref="O241:Q241"/>
    <mergeCell ref="U253:W253"/>
    <mergeCell ref="O245:Q245"/>
    <mergeCell ref="R245:T245"/>
    <mergeCell ref="U245:W245"/>
    <mergeCell ref="U247:W247"/>
    <mergeCell ref="U251:W251"/>
    <mergeCell ref="AP180:AQ181"/>
    <mergeCell ref="AJ184:AL185"/>
    <mergeCell ref="AM184:AO185"/>
    <mergeCell ref="AP184:AQ185"/>
    <mergeCell ref="AP182:AQ183"/>
    <mergeCell ref="AJ182:AL183"/>
    <mergeCell ref="AM182:AO183"/>
    <mergeCell ref="AJ186:AL187"/>
    <mergeCell ref="AM186:AO187"/>
    <mergeCell ref="AJ188:AL189"/>
    <mergeCell ref="AM188:AO189"/>
    <mergeCell ref="U241:W241"/>
    <mergeCell ref="AH186:AI187"/>
    <mergeCell ref="AH188:AI189"/>
    <mergeCell ref="AH190:AI191"/>
    <mergeCell ref="U239:W239"/>
    <mergeCell ref="X239:Z239"/>
    <mergeCell ref="U240:W240"/>
    <mergeCell ref="X240:Z240"/>
    <mergeCell ref="AA240:AD240"/>
    <mergeCell ref="T190:X191"/>
    <mergeCell ref="AA243:AD243"/>
    <mergeCell ref="R244:T244"/>
    <mergeCell ref="U244:W244"/>
    <mergeCell ref="X244:Z244"/>
    <mergeCell ref="AA244:AD244"/>
    <mergeCell ref="AP188:AQ189"/>
    <mergeCell ref="AP190:AQ191"/>
    <mergeCell ref="AH166:AI167"/>
    <mergeCell ref="AJ166:AL167"/>
    <mergeCell ref="AH174:AI175"/>
    <mergeCell ref="AJ174:AL175"/>
    <mergeCell ref="AJ180:AL181"/>
    <mergeCell ref="AP186:AQ187"/>
    <mergeCell ref="AH184:AI185"/>
    <mergeCell ref="AJ190:AL191"/>
    <mergeCell ref="R237:T237"/>
    <mergeCell ref="R241:T241"/>
    <mergeCell ref="X247:Z247"/>
    <mergeCell ref="I245:K245"/>
    <mergeCell ref="R243:T243"/>
    <mergeCell ref="U243:W243"/>
    <mergeCell ref="X243:Z243"/>
    <mergeCell ref="I247:K247"/>
    <mergeCell ref="L247:N247"/>
    <mergeCell ref="O247:Q247"/>
    <mergeCell ref="I236:K236"/>
    <mergeCell ref="X241:Z241"/>
    <mergeCell ref="I243:K243"/>
    <mergeCell ref="I238:K238"/>
    <mergeCell ref="L238:N238"/>
    <mergeCell ref="O238:Q238"/>
    <mergeCell ref="R238:T238"/>
    <mergeCell ref="U238:W238"/>
    <mergeCell ref="X238:Z238"/>
    <mergeCell ref="I237:K237"/>
    <mergeCell ref="L237:N237"/>
    <mergeCell ref="O237:Q237"/>
    <mergeCell ref="I239:K239"/>
    <mergeCell ref="G14:J16"/>
    <mergeCell ref="K15:N16"/>
    <mergeCell ref="O15:R16"/>
    <mergeCell ref="I67:K67"/>
    <mergeCell ref="D63:H63"/>
    <mergeCell ref="B25:F25"/>
    <mergeCell ref="B26:F26"/>
    <mergeCell ref="S15:V16"/>
    <mergeCell ref="X62:Z62"/>
    <mergeCell ref="X63:Z63"/>
    <mergeCell ref="G25:J25"/>
    <mergeCell ref="K25:N25"/>
    <mergeCell ref="G26:J26"/>
    <mergeCell ref="K26:N26"/>
    <mergeCell ref="S22:V22"/>
    <mergeCell ref="G20:J20"/>
    <mergeCell ref="U63:W63"/>
    <mergeCell ref="B14:F16"/>
    <mergeCell ref="B21:F21"/>
    <mergeCell ref="B22:F22"/>
    <mergeCell ref="B23:F23"/>
    <mergeCell ref="A18:F18"/>
    <mergeCell ref="W15:Z16"/>
    <mergeCell ref="B53:E53"/>
    <mergeCell ref="E52:H52"/>
    <mergeCell ref="K14:Z14"/>
    <mergeCell ref="A17:F17"/>
    <mergeCell ref="A20:F20"/>
    <mergeCell ref="A19:F19"/>
    <mergeCell ref="G19:J19"/>
    <mergeCell ref="K19:N19"/>
    <mergeCell ref="O19:R19"/>
    <mergeCell ref="B59:C63"/>
    <mergeCell ref="I52:K53"/>
    <mergeCell ref="B66:C66"/>
    <mergeCell ref="I61:K61"/>
    <mergeCell ref="I63:K63"/>
    <mergeCell ref="I59:K59"/>
    <mergeCell ref="I60:K60"/>
    <mergeCell ref="I62:K62"/>
    <mergeCell ref="I64:K64"/>
    <mergeCell ref="I66:K66"/>
    <mergeCell ref="D68:H68"/>
    <mergeCell ref="I68:K68"/>
    <mergeCell ref="L68:N68"/>
    <mergeCell ref="K28:N28"/>
    <mergeCell ref="B30:F30"/>
    <mergeCell ref="G30:J30"/>
    <mergeCell ref="K30:N30"/>
    <mergeCell ref="B29:F29"/>
    <mergeCell ref="G29:J29"/>
    <mergeCell ref="K29:N29"/>
    <mergeCell ref="D73:H73"/>
    <mergeCell ref="I69:K69"/>
    <mergeCell ref="L69:N69"/>
    <mergeCell ref="L73:N73"/>
    <mergeCell ref="I70:K70"/>
    <mergeCell ref="L70:N70"/>
    <mergeCell ref="I71:K71"/>
    <mergeCell ref="L71:N71"/>
    <mergeCell ref="I72:K72"/>
    <mergeCell ref="L72:N72"/>
    <mergeCell ref="D83:H83"/>
    <mergeCell ref="D78:H78"/>
    <mergeCell ref="I76:K76"/>
    <mergeCell ref="I77:K77"/>
    <mergeCell ref="I78:K78"/>
    <mergeCell ref="I81:K81"/>
    <mergeCell ref="I80:K80"/>
    <mergeCell ref="I82:K82"/>
    <mergeCell ref="I79:K79"/>
    <mergeCell ref="I83:K83"/>
    <mergeCell ref="I116:K116"/>
    <mergeCell ref="I115:K115"/>
    <mergeCell ref="O75:Q75"/>
    <mergeCell ref="L77:N77"/>
    <mergeCell ref="L78:N78"/>
    <mergeCell ref="L76:N76"/>
    <mergeCell ref="I75:K75"/>
    <mergeCell ref="L75:N75"/>
    <mergeCell ref="O91:Q91"/>
    <mergeCell ref="O93:Q93"/>
    <mergeCell ref="R115:T115"/>
    <mergeCell ref="U115:W115"/>
    <mergeCell ref="U114:W114"/>
    <mergeCell ref="O86:Q86"/>
    <mergeCell ref="R87:T87"/>
    <mergeCell ref="R88:T88"/>
    <mergeCell ref="U87:W87"/>
    <mergeCell ref="R89:T89"/>
    <mergeCell ref="U89:W89"/>
    <mergeCell ref="U88:W88"/>
    <mergeCell ref="O85:Q85"/>
    <mergeCell ref="L83:N83"/>
    <mergeCell ref="O116:Q116"/>
    <mergeCell ref="O114:Q114"/>
    <mergeCell ref="O115:Q115"/>
    <mergeCell ref="L93:N93"/>
    <mergeCell ref="L89:N89"/>
    <mergeCell ref="O89:Q89"/>
    <mergeCell ref="L96:N96"/>
    <mergeCell ref="O88:Q88"/>
    <mergeCell ref="I84:K84"/>
    <mergeCell ref="L106:N106"/>
    <mergeCell ref="I87:K87"/>
    <mergeCell ref="L87:N87"/>
    <mergeCell ref="I93:K93"/>
    <mergeCell ref="I104:K104"/>
    <mergeCell ref="I106:K106"/>
    <mergeCell ref="I94:K94"/>
    <mergeCell ref="I96:K96"/>
    <mergeCell ref="L86:N86"/>
    <mergeCell ref="O77:Q77"/>
    <mergeCell ref="R109:T109"/>
    <mergeCell ref="U109:W109"/>
    <mergeCell ref="X109:Z109"/>
    <mergeCell ref="U108:W108"/>
    <mergeCell ref="X108:Z108"/>
    <mergeCell ref="X87:Z87"/>
    <mergeCell ref="U90:W90"/>
    <mergeCell ref="X90:Z90"/>
    <mergeCell ref="X91:Z91"/>
    <mergeCell ref="AA70:AD70"/>
    <mergeCell ref="AA99:AD99"/>
    <mergeCell ref="AA115:AD115"/>
    <mergeCell ref="AA121:AD121"/>
    <mergeCell ref="AA87:AD87"/>
    <mergeCell ref="AA91:AD91"/>
    <mergeCell ref="AA118:AD118"/>
    <mergeCell ref="AA108:AD108"/>
    <mergeCell ref="AA77:AD77"/>
    <mergeCell ref="AA84:AD84"/>
    <mergeCell ref="L109:N109"/>
    <mergeCell ref="L104:N104"/>
    <mergeCell ref="L107:N107"/>
    <mergeCell ref="O104:Q104"/>
    <mergeCell ref="D108:H108"/>
    <mergeCell ref="I107:K107"/>
    <mergeCell ref="AA106:AD106"/>
    <mergeCell ref="I103:K103"/>
    <mergeCell ref="L103:N103"/>
    <mergeCell ref="O103:Q103"/>
    <mergeCell ref="R103:T103"/>
    <mergeCell ref="AA107:AD107"/>
    <mergeCell ref="R106:T106"/>
    <mergeCell ref="O107:Q107"/>
    <mergeCell ref="AE88:AH88"/>
    <mergeCell ref="AE89:AH89"/>
    <mergeCell ref="AA90:AD90"/>
    <mergeCell ref="X88:Z88"/>
    <mergeCell ref="AA88:AD88"/>
    <mergeCell ref="AA89:AD89"/>
    <mergeCell ref="X89:Z89"/>
    <mergeCell ref="S20:V20"/>
    <mergeCell ref="W20:Z20"/>
    <mergeCell ref="W22:Z22"/>
    <mergeCell ref="O21:R21"/>
    <mergeCell ref="S21:V21"/>
    <mergeCell ref="W21:Z21"/>
    <mergeCell ref="O23:R23"/>
    <mergeCell ref="K20:N20"/>
    <mergeCell ref="G21:J21"/>
    <mergeCell ref="K21:N21"/>
    <mergeCell ref="G23:J23"/>
    <mergeCell ref="K23:N23"/>
    <mergeCell ref="G22:J22"/>
    <mergeCell ref="O22:R22"/>
    <mergeCell ref="K22:N22"/>
    <mergeCell ref="O20:R20"/>
    <mergeCell ref="B24:F24"/>
    <mergeCell ref="G24:J24"/>
    <mergeCell ref="K24:N24"/>
    <mergeCell ref="O24:R24"/>
    <mergeCell ref="S27:V27"/>
    <mergeCell ref="W27:Z27"/>
    <mergeCell ref="W28:Z28"/>
    <mergeCell ref="W23:Z23"/>
    <mergeCell ref="W25:Z25"/>
    <mergeCell ref="S23:V23"/>
    <mergeCell ref="S24:V24"/>
    <mergeCell ref="O26:R26"/>
    <mergeCell ref="S26:V26"/>
    <mergeCell ref="W24:Z24"/>
    <mergeCell ref="O25:R25"/>
    <mergeCell ref="S25:V25"/>
    <mergeCell ref="W26:Z26"/>
    <mergeCell ref="B27:F27"/>
    <mergeCell ref="G27:J27"/>
    <mergeCell ref="K27:N27"/>
    <mergeCell ref="O27:R27"/>
    <mergeCell ref="B28:F28"/>
    <mergeCell ref="G28:J28"/>
    <mergeCell ref="O28:R28"/>
    <mergeCell ref="S28:V28"/>
    <mergeCell ref="W30:Z30"/>
    <mergeCell ref="S31:V31"/>
    <mergeCell ref="O29:R29"/>
    <mergeCell ref="S29:V29"/>
    <mergeCell ref="W29:Z29"/>
    <mergeCell ref="O30:R30"/>
    <mergeCell ref="S30:V30"/>
    <mergeCell ref="O31:R31"/>
    <mergeCell ref="G32:J32"/>
    <mergeCell ref="K32:N32"/>
    <mergeCell ref="S32:V32"/>
    <mergeCell ref="E234:H234"/>
    <mergeCell ref="U118:W118"/>
    <mergeCell ref="I122:K122"/>
    <mergeCell ref="D88:H88"/>
    <mergeCell ref="D103:H103"/>
    <mergeCell ref="I88:K88"/>
    <mergeCell ref="L88:N88"/>
    <mergeCell ref="B235:E235"/>
    <mergeCell ref="AA234:AD235"/>
    <mergeCell ref="D93:H93"/>
    <mergeCell ref="L116:N116"/>
    <mergeCell ref="I111:K111"/>
    <mergeCell ref="L111:N111"/>
    <mergeCell ref="D113:H113"/>
    <mergeCell ref="I97:K97"/>
    <mergeCell ref="D98:H98"/>
    <mergeCell ref="D123:H123"/>
    <mergeCell ref="B236:C240"/>
    <mergeCell ref="AA236:AD236"/>
    <mergeCell ref="AA237:AD237"/>
    <mergeCell ref="AA238:AD238"/>
    <mergeCell ref="L239:N239"/>
    <mergeCell ref="D240:H240"/>
    <mergeCell ref="U237:W237"/>
    <mergeCell ref="L236:N236"/>
    <mergeCell ref="O236:Q236"/>
    <mergeCell ref="R236:T236"/>
    <mergeCell ref="B241:C245"/>
    <mergeCell ref="D245:H245"/>
    <mergeCell ref="B246:C250"/>
    <mergeCell ref="L249:N249"/>
    <mergeCell ref="D250:H250"/>
    <mergeCell ref="I249:K249"/>
    <mergeCell ref="L243:N243"/>
    <mergeCell ref="L245:N245"/>
    <mergeCell ref="I241:K241"/>
    <mergeCell ref="L241:N241"/>
    <mergeCell ref="B251:C255"/>
    <mergeCell ref="D255:H255"/>
    <mergeCell ref="B256:C260"/>
    <mergeCell ref="L259:N259"/>
    <mergeCell ref="D260:H260"/>
    <mergeCell ref="I259:K259"/>
    <mergeCell ref="I257:K257"/>
    <mergeCell ref="I255:K255"/>
    <mergeCell ref="L255:N255"/>
    <mergeCell ref="L257:N257"/>
    <mergeCell ref="B261:C265"/>
    <mergeCell ref="I263:K263"/>
    <mergeCell ref="D265:H265"/>
    <mergeCell ref="B266:C270"/>
    <mergeCell ref="I262:K262"/>
    <mergeCell ref="I264:K264"/>
    <mergeCell ref="I266:K266"/>
    <mergeCell ref="I270:K270"/>
    <mergeCell ref="D270:H270"/>
    <mergeCell ref="I268:K268"/>
    <mergeCell ref="B271:C275"/>
    <mergeCell ref="D275:H275"/>
    <mergeCell ref="O268:Q268"/>
    <mergeCell ref="R268:T268"/>
    <mergeCell ref="R271:T271"/>
    <mergeCell ref="L268:N268"/>
    <mergeCell ref="I275:K275"/>
    <mergeCell ref="L275:N275"/>
    <mergeCell ref="I273:K273"/>
    <mergeCell ref="L273:N273"/>
    <mergeCell ref="X118:Z118"/>
    <mergeCell ref="U120:W120"/>
    <mergeCell ref="D118:H118"/>
    <mergeCell ref="I120:K120"/>
    <mergeCell ref="L120:N120"/>
    <mergeCell ref="O120:Q120"/>
    <mergeCell ref="I119:K119"/>
    <mergeCell ref="R120:T120"/>
    <mergeCell ref="X120:Z120"/>
    <mergeCell ref="U119:W119"/>
    <mergeCell ref="S19:V19"/>
    <mergeCell ref="W19:Z19"/>
    <mergeCell ref="A21:A32"/>
    <mergeCell ref="O32:R32"/>
    <mergeCell ref="W31:Z31"/>
    <mergeCell ref="B32:F32"/>
    <mergeCell ref="W32:Z32"/>
    <mergeCell ref="B31:F31"/>
    <mergeCell ref="G31:J31"/>
    <mergeCell ref="K31:N31"/>
    <mergeCell ref="A9:F9"/>
    <mergeCell ref="A8:F8"/>
    <mergeCell ref="A3:F3"/>
    <mergeCell ref="A4:F4"/>
    <mergeCell ref="A5:F5"/>
    <mergeCell ref="A6:F6"/>
    <mergeCell ref="A7:F7"/>
    <mergeCell ref="W18:Z18"/>
    <mergeCell ref="G18:J18"/>
    <mergeCell ref="K18:N18"/>
    <mergeCell ref="O18:R18"/>
    <mergeCell ref="S18:V18"/>
    <mergeCell ref="B54:C58"/>
    <mergeCell ref="I54:K54"/>
    <mergeCell ref="L54:N54"/>
    <mergeCell ref="O54:Q54"/>
    <mergeCell ref="I56:K56"/>
    <mergeCell ref="L56:N56"/>
    <mergeCell ref="O56:Q56"/>
    <mergeCell ref="D58:H58"/>
    <mergeCell ref="I58:K58"/>
    <mergeCell ref="L58:N58"/>
    <mergeCell ref="AE54:AH54"/>
    <mergeCell ref="I55:K55"/>
    <mergeCell ref="L55:N55"/>
    <mergeCell ref="O55:Q55"/>
    <mergeCell ref="R55:T55"/>
    <mergeCell ref="U55:W55"/>
    <mergeCell ref="X55:Z55"/>
    <mergeCell ref="AA55:AD55"/>
    <mergeCell ref="U58:W58"/>
    <mergeCell ref="X58:Z58"/>
    <mergeCell ref="AA56:AD56"/>
    <mergeCell ref="I57:K57"/>
    <mergeCell ref="L57:N57"/>
    <mergeCell ref="O57:Q57"/>
    <mergeCell ref="R57:T57"/>
    <mergeCell ref="U57:W57"/>
    <mergeCell ref="X57:Z57"/>
    <mergeCell ref="AA57:AD57"/>
    <mergeCell ref="AA58:AD58"/>
    <mergeCell ref="AE58:AH58"/>
    <mergeCell ref="B162:D163"/>
    <mergeCell ref="E162:I163"/>
    <mergeCell ref="J162:N163"/>
    <mergeCell ref="O162:S163"/>
    <mergeCell ref="T162:X163"/>
    <mergeCell ref="Y162:AC163"/>
    <mergeCell ref="O58:Q58"/>
    <mergeCell ref="R58:T58"/>
  </mergeCells>
  <printOptions/>
  <pageMargins left="0.984251968503937" right="0.984251968503937" top="0.7874015748031497" bottom="0.5905511811023623" header="0.5118110236220472" footer="0.31496062992125984"/>
  <pageSetup horizontalDpi="600" verticalDpi="600" orientation="portrait" paperSize="9" scale="88" r:id="rId2"/>
  <headerFooter alignWithMargins="0">
    <oddFooter>&amp;C&amp;P+12</oddFooter>
  </headerFooter>
  <rowBreaks count="5" manualBreakCount="5">
    <brk id="49" max="255" man="1"/>
    <brk id="98" max="29" man="1"/>
    <brk id="159" max="29" man="1"/>
    <brk id="231" max="29" man="1"/>
    <brk id="29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市川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橋本　瑞栄</dc:creator>
  <cp:keywords/>
  <dc:description/>
  <cp:lastModifiedBy>ama0023020</cp:lastModifiedBy>
  <cp:lastPrinted>2006-12-18T00:35:27Z</cp:lastPrinted>
  <dcterms:created xsi:type="dcterms:W3CDTF">2000-06-13T07:45:43Z</dcterms:created>
  <dcterms:modified xsi:type="dcterms:W3CDTF">2006-12-18T01:13:51Z</dcterms:modified>
  <cp:category/>
  <cp:version/>
  <cp:contentType/>
  <cp:contentStatus/>
</cp:coreProperties>
</file>